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comments3.xml" ContentType="application/vnd.openxmlformats-officedocument.spreadsheetml.comments+xml"/>
  <Override PartName="/xl/threadedComments/threadedComment2.xml" ContentType="application/vnd.ms-excel.threaded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threadedComments/threadedComment3.xml" ContentType="application/vnd.ms-excel.threadedcomments+xml"/>
  <Override PartName="/xl/comments6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macamartinez/Library/CloudStorage/OneDrive-UniversidaddeChile/Laboral/2024/202420/Internado Obstetricia/Grupo 5/"/>
    </mc:Choice>
  </mc:AlternateContent>
  <xr:revisionPtr revIDLastSave="0" documentId="13_ncr:1_{72D4E4E6-037E-3E45-9CAF-09D28AD5BBD9}" xr6:coauthVersionLast="47" xr6:coauthVersionMax="47" xr10:uidLastSave="{00000000-0000-0000-0000-000000000000}"/>
  <bookViews>
    <workbookView xWindow="0" yWindow="500" windowWidth="28800" windowHeight="15540" activeTab="6" xr2:uid="{00000000-000D-0000-FFFF-FFFF00000000}"/>
  </bookViews>
  <sheets>
    <sheet name="Info Intern-s" sheetId="8" state="hidden" r:id="rId1"/>
    <sheet name="Grupo 1" sheetId="2" state="hidden" r:id="rId2"/>
    <sheet name="Grupo 2" sheetId="3" state="hidden" r:id="rId3"/>
    <sheet name="Tabla resumen" sheetId="10" state="hidden" r:id="rId4"/>
    <sheet name="Grupo 3 - Remediales" sheetId="4" state="hidden" r:id="rId5"/>
    <sheet name="Grupo 4" sheetId="6" state="hidden" r:id="rId6"/>
    <sheet name="Grupo 5" sheetId="7" r:id="rId7"/>
    <sheet name="Grupo 7" sheetId="11" state="hidden" r:id="rId8"/>
    <sheet name="Grupo 6" sheetId="9" state="hidden" r:id="rId9"/>
  </sheets>
  <definedNames>
    <definedName name="_xlnm._FilterDatabase" localSheetId="1" hidden="1">'Grupo 1'!$A$7:$H$29</definedName>
    <definedName name="_xlnm._FilterDatabase" localSheetId="2" hidden="1">'Grupo 2'!$A$6:$G$28</definedName>
    <definedName name="_xlnm._FilterDatabase" localSheetId="4" hidden="1">'Grupo 3 - Remediales'!$A$6:$H$6</definedName>
    <definedName name="_xlnm._FilterDatabase" localSheetId="5" hidden="1">'Grupo 4'!$A$6:$H$30</definedName>
    <definedName name="_xlnm._FilterDatabase" localSheetId="6" hidden="1">'Grupo 5'!$A$6:$H$29</definedName>
    <definedName name="_xlnm._FilterDatabase" localSheetId="8" hidden="1">'Grupo 6'!$A$6:$H$28</definedName>
    <definedName name="_xlnm._FilterDatabase" localSheetId="7" hidden="1">'Grupo 7'!$A$6:$H$28</definedName>
    <definedName name="_xlnm._FilterDatabase" localSheetId="3" hidden="1">'Tabla resumen'!$A$1:$J$1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29" i="6" l="1"/>
  <c r="BC8" i="6"/>
  <c r="BC9" i="6"/>
  <c r="BC10" i="6"/>
  <c r="BC11" i="6"/>
  <c r="BC12" i="6"/>
  <c r="BC13" i="6"/>
  <c r="BC14" i="6"/>
  <c r="BC15" i="6"/>
  <c r="BC16" i="6"/>
  <c r="BC17" i="6"/>
  <c r="BC18" i="6"/>
  <c r="BC19" i="6"/>
  <c r="BC20" i="6"/>
  <c r="BC21" i="6"/>
  <c r="BC22" i="6"/>
  <c r="BC23" i="6"/>
  <c r="BC24" i="6"/>
  <c r="BC25" i="6"/>
  <c r="BC26" i="6"/>
  <c r="BC27" i="6"/>
  <c r="BC28" i="6"/>
  <c r="BC29" i="6"/>
  <c r="BC30" i="6"/>
  <c r="BC7" i="6"/>
  <c r="BE8" i="6"/>
  <c r="BR9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K8" i="4"/>
  <c r="BN8" i="4"/>
  <c r="BK9" i="4"/>
  <c r="BN9" i="4"/>
  <c r="BK10" i="4"/>
  <c r="BN10" i="4"/>
  <c r="BK11" i="4"/>
  <c r="BN11" i="4"/>
  <c r="BK12" i="4"/>
  <c r="BN12" i="4"/>
  <c r="BK13" i="4"/>
  <c r="BN13" i="4"/>
  <c r="BK14" i="4"/>
  <c r="BN14" i="4"/>
  <c r="BK15" i="4"/>
  <c r="BN15" i="4"/>
  <c r="BK16" i="4"/>
  <c r="BN16" i="4"/>
  <c r="BK17" i="4"/>
  <c r="BN17" i="4"/>
  <c r="BK18" i="4"/>
  <c r="BN18" i="4"/>
  <c r="BK19" i="4"/>
  <c r="BN19" i="4"/>
  <c r="BK20" i="4"/>
  <c r="BN20" i="4"/>
  <c r="BK21" i="4"/>
  <c r="BN21" i="4"/>
  <c r="BK22" i="4"/>
  <c r="BN22" i="4"/>
  <c r="BK23" i="4"/>
  <c r="BN23" i="4"/>
  <c r="BH8" i="4"/>
  <c r="BO8" i="4"/>
  <c r="BP8" i="4"/>
  <c r="BH9" i="4"/>
  <c r="BO9" i="4"/>
  <c r="BP9" i="4"/>
  <c r="BS9" i="4"/>
  <c r="BH10" i="4"/>
  <c r="BO10" i="4"/>
  <c r="BP10" i="4"/>
  <c r="BH11" i="4"/>
  <c r="BO11" i="4"/>
  <c r="BP11" i="4"/>
  <c r="BH12" i="4"/>
  <c r="BO12" i="4"/>
  <c r="BP12" i="4"/>
  <c r="BH13" i="4"/>
  <c r="BO13" i="4"/>
  <c r="BP13" i="4"/>
  <c r="BH14" i="4"/>
  <c r="BO14" i="4"/>
  <c r="BP14" i="4"/>
  <c r="BH15" i="4"/>
  <c r="BO15" i="4"/>
  <c r="BP15" i="4"/>
  <c r="BH16" i="4"/>
  <c r="BO16" i="4"/>
  <c r="BP16" i="4"/>
  <c r="BH17" i="4"/>
  <c r="BH18" i="4"/>
  <c r="BH19" i="4"/>
  <c r="BO19" i="4"/>
  <c r="BP19" i="4"/>
  <c r="BH20" i="4"/>
  <c r="BO20" i="4"/>
  <c r="BP20" i="4"/>
  <c r="BH21" i="4"/>
  <c r="BO21" i="4"/>
  <c r="BP21" i="4"/>
  <c r="BH22" i="4"/>
  <c r="BO22" i="4"/>
  <c r="BP22" i="4"/>
  <c r="BH23" i="4"/>
  <c r="BO23" i="4"/>
  <c r="BP23" i="4"/>
  <c r="BI28" i="11"/>
  <c r="BD28" i="11"/>
  <c r="BB28" i="11"/>
  <c r="BE28" i="11"/>
  <c r="AZ28" i="11"/>
  <c r="BF28" i="11"/>
  <c r="BG28" i="11"/>
  <c r="BJ28" i="11"/>
  <c r="BI27" i="11"/>
  <c r="BD27" i="11"/>
  <c r="BB27" i="11"/>
  <c r="BE27" i="11"/>
  <c r="AZ27" i="11"/>
  <c r="BF27" i="11"/>
  <c r="BG27" i="11"/>
  <c r="BJ27" i="11"/>
  <c r="BI26" i="11"/>
  <c r="BD26" i="11"/>
  <c r="BB26" i="11"/>
  <c r="BE26" i="11"/>
  <c r="AZ26" i="11"/>
  <c r="BF26" i="11"/>
  <c r="BG26" i="11"/>
  <c r="BJ26" i="11"/>
  <c r="BI25" i="11"/>
  <c r="BD25" i="11"/>
  <c r="BB25" i="11"/>
  <c r="BE25" i="11"/>
  <c r="AZ25" i="11"/>
  <c r="BF25" i="11"/>
  <c r="BG25" i="11"/>
  <c r="BJ25" i="11"/>
  <c r="BI24" i="11"/>
  <c r="BD24" i="11"/>
  <c r="BB24" i="11"/>
  <c r="BE24" i="11"/>
  <c r="AZ24" i="11"/>
  <c r="BF24" i="11"/>
  <c r="BG24" i="11"/>
  <c r="BJ24" i="11"/>
  <c r="BI23" i="11"/>
  <c r="BD23" i="11"/>
  <c r="BB23" i="11"/>
  <c r="BE23" i="11"/>
  <c r="AZ23" i="11"/>
  <c r="BF23" i="11"/>
  <c r="BG23" i="11"/>
  <c r="BJ23" i="11"/>
  <c r="BI22" i="11"/>
  <c r="BD22" i="11"/>
  <c r="BB22" i="11"/>
  <c r="BE22" i="11"/>
  <c r="AZ22" i="11"/>
  <c r="BF22" i="11"/>
  <c r="BG22" i="11"/>
  <c r="BJ22" i="11"/>
  <c r="BI21" i="11"/>
  <c r="BD21" i="11"/>
  <c r="BB21" i="11"/>
  <c r="BE21" i="11"/>
  <c r="AZ21" i="11"/>
  <c r="BF21" i="11"/>
  <c r="BG21" i="11"/>
  <c r="BJ21" i="11"/>
  <c r="BI20" i="11"/>
  <c r="BD20" i="11"/>
  <c r="BB20" i="11"/>
  <c r="BE20" i="11"/>
  <c r="AZ20" i="11"/>
  <c r="BF20" i="11"/>
  <c r="BG20" i="11"/>
  <c r="BJ20" i="11"/>
  <c r="BI19" i="11"/>
  <c r="BD19" i="11"/>
  <c r="BB19" i="11"/>
  <c r="BE19" i="11"/>
  <c r="AZ19" i="11"/>
  <c r="BF19" i="11"/>
  <c r="BG19" i="11"/>
  <c r="BJ19" i="11"/>
  <c r="BI18" i="11"/>
  <c r="BD18" i="11"/>
  <c r="BB18" i="11"/>
  <c r="BE18" i="11"/>
  <c r="AZ18" i="11"/>
  <c r="BF18" i="11"/>
  <c r="BG18" i="11"/>
  <c r="BJ18" i="11"/>
  <c r="BI17" i="11"/>
  <c r="BD17" i="11"/>
  <c r="BB17" i="11"/>
  <c r="BE17" i="11"/>
  <c r="AZ17" i="11"/>
  <c r="BF17" i="11"/>
  <c r="BG17" i="11"/>
  <c r="BJ17" i="11"/>
  <c r="BI16" i="11"/>
  <c r="BD16" i="11"/>
  <c r="BB16" i="11"/>
  <c r="BE16" i="11"/>
  <c r="AZ16" i="11"/>
  <c r="BF16" i="11"/>
  <c r="BG16" i="11"/>
  <c r="BJ16" i="11"/>
  <c r="BI15" i="11"/>
  <c r="BD15" i="11"/>
  <c r="BB15" i="11"/>
  <c r="BE15" i="11"/>
  <c r="AZ15" i="11"/>
  <c r="BF15" i="11"/>
  <c r="BG15" i="11"/>
  <c r="BJ15" i="11"/>
  <c r="BI14" i="11"/>
  <c r="BD14" i="11"/>
  <c r="BB14" i="11"/>
  <c r="BE14" i="11"/>
  <c r="AZ14" i="11"/>
  <c r="BF14" i="11"/>
  <c r="BG14" i="11"/>
  <c r="BJ14" i="11"/>
  <c r="BI13" i="11"/>
  <c r="BD13" i="11"/>
  <c r="BB13" i="11"/>
  <c r="BE13" i="11"/>
  <c r="AZ13" i="11"/>
  <c r="BF13" i="11"/>
  <c r="BG13" i="11"/>
  <c r="BJ13" i="11"/>
  <c r="BI12" i="11"/>
  <c r="BD12" i="11"/>
  <c r="BB12" i="11"/>
  <c r="BE12" i="11"/>
  <c r="AZ12" i="11"/>
  <c r="BF12" i="11"/>
  <c r="BG12" i="11"/>
  <c r="BJ12" i="11"/>
  <c r="BI11" i="11"/>
  <c r="BD11" i="11"/>
  <c r="BB11" i="11"/>
  <c r="BE11" i="11"/>
  <c r="AZ11" i="11"/>
  <c r="BF11" i="11"/>
  <c r="BG11" i="11"/>
  <c r="BJ11" i="11"/>
  <c r="BI10" i="11"/>
  <c r="BD10" i="11"/>
  <c r="BB10" i="11"/>
  <c r="BE10" i="11"/>
  <c r="AZ10" i="11"/>
  <c r="BF10" i="11"/>
  <c r="BG10" i="11"/>
  <c r="BJ10" i="11"/>
  <c r="BI9" i="11"/>
  <c r="BD9" i="11"/>
  <c r="BB9" i="11"/>
  <c r="BE9" i="11"/>
  <c r="AZ9" i="11"/>
  <c r="BF9" i="11"/>
  <c r="BG9" i="11"/>
  <c r="BJ9" i="11"/>
  <c r="BI8" i="11"/>
  <c r="BD8" i="11"/>
  <c r="BB8" i="11"/>
  <c r="BE8" i="11"/>
  <c r="AZ8" i="11"/>
  <c r="BF8" i="11"/>
  <c r="BG8" i="11"/>
  <c r="BJ8" i="11"/>
  <c r="BI7" i="11"/>
  <c r="BD7" i="11"/>
  <c r="BB7" i="11"/>
  <c r="BE7" i="11"/>
  <c r="AZ7" i="11"/>
  <c r="BF7" i="11"/>
  <c r="BG7" i="11"/>
  <c r="BJ7" i="11"/>
  <c r="AZ27" i="6"/>
  <c r="BE27" i="6"/>
  <c r="BF27" i="6"/>
  <c r="BG27" i="6"/>
  <c r="BH27" i="6"/>
  <c r="BJ27" i="6"/>
  <c r="BK27" i="6"/>
  <c r="AZ28" i="6"/>
  <c r="BE28" i="6"/>
  <c r="BF28" i="6"/>
  <c r="BG28" i="6"/>
  <c r="BH28" i="6"/>
  <c r="BJ28" i="6"/>
  <c r="BK28" i="6"/>
  <c r="G51" i="10"/>
  <c r="H51" i="10"/>
  <c r="I51" i="10"/>
  <c r="E51" i="10"/>
  <c r="N8" i="10"/>
  <c r="M8" i="10"/>
  <c r="D51" i="10"/>
  <c r="F51" i="10"/>
  <c r="C51" i="10"/>
  <c r="BP8" i="3"/>
  <c r="BP9" i="3"/>
  <c r="BP10" i="3"/>
  <c r="BP11" i="3"/>
  <c r="BP12" i="3"/>
  <c r="BP13" i="3"/>
  <c r="BP14" i="3"/>
  <c r="BP15" i="3"/>
  <c r="BP16" i="3"/>
  <c r="BP17" i="3"/>
  <c r="BP18" i="3"/>
  <c r="BP19" i="3"/>
  <c r="BP20" i="3"/>
  <c r="BP21" i="3"/>
  <c r="BP22" i="3"/>
  <c r="BP23" i="3"/>
  <c r="BP24" i="3"/>
  <c r="BP25" i="3"/>
  <c r="BP26" i="3"/>
  <c r="BP27" i="3"/>
  <c r="BP28" i="3"/>
  <c r="BP29" i="3"/>
  <c r="BP30" i="3"/>
  <c r="BP31" i="3"/>
  <c r="BP7" i="3"/>
  <c r="BI28" i="9"/>
  <c r="BD28" i="9"/>
  <c r="BB28" i="9"/>
  <c r="BE28" i="9"/>
  <c r="AZ28" i="9"/>
  <c r="BF28" i="9"/>
  <c r="BG28" i="9"/>
  <c r="BJ28" i="9"/>
  <c r="BI27" i="9"/>
  <c r="BD27" i="9"/>
  <c r="BB27" i="9"/>
  <c r="BE27" i="9"/>
  <c r="AZ27" i="9"/>
  <c r="BF27" i="9"/>
  <c r="BG27" i="9"/>
  <c r="BJ27" i="9"/>
  <c r="BI26" i="9"/>
  <c r="BD26" i="9"/>
  <c r="BB26" i="9"/>
  <c r="BE26" i="9"/>
  <c r="AZ26" i="9"/>
  <c r="BF26" i="9"/>
  <c r="BG26" i="9"/>
  <c r="BJ26" i="9"/>
  <c r="BI25" i="9"/>
  <c r="BD25" i="9"/>
  <c r="BB25" i="9"/>
  <c r="BE25" i="9"/>
  <c r="AZ25" i="9"/>
  <c r="BF25" i="9"/>
  <c r="BG25" i="9"/>
  <c r="BJ25" i="9"/>
  <c r="BI24" i="9"/>
  <c r="BD24" i="9"/>
  <c r="BB24" i="9"/>
  <c r="BE24" i="9"/>
  <c r="AZ24" i="9"/>
  <c r="BF24" i="9"/>
  <c r="BG24" i="9"/>
  <c r="BJ24" i="9"/>
  <c r="BI23" i="9"/>
  <c r="BD23" i="9"/>
  <c r="BB23" i="9"/>
  <c r="BE23" i="9"/>
  <c r="AZ23" i="9"/>
  <c r="BF23" i="9"/>
  <c r="BG23" i="9"/>
  <c r="BJ23" i="9"/>
  <c r="BI22" i="9"/>
  <c r="BD22" i="9"/>
  <c r="BB22" i="9"/>
  <c r="BE22" i="9"/>
  <c r="AZ22" i="9"/>
  <c r="BF22" i="9"/>
  <c r="BG22" i="9"/>
  <c r="BJ22" i="9"/>
  <c r="BI21" i="9"/>
  <c r="BD21" i="9"/>
  <c r="BB21" i="9"/>
  <c r="BE21" i="9"/>
  <c r="AZ21" i="9"/>
  <c r="BF21" i="9"/>
  <c r="BG21" i="9"/>
  <c r="BJ21" i="9"/>
  <c r="BI20" i="9"/>
  <c r="BD20" i="9"/>
  <c r="BB20" i="9"/>
  <c r="BE20" i="9"/>
  <c r="AZ20" i="9"/>
  <c r="BF20" i="9"/>
  <c r="BG20" i="9"/>
  <c r="BJ20" i="9"/>
  <c r="BI19" i="9"/>
  <c r="BD19" i="9"/>
  <c r="BB19" i="9"/>
  <c r="BE19" i="9"/>
  <c r="AZ19" i="9"/>
  <c r="BF19" i="9"/>
  <c r="BG19" i="9"/>
  <c r="BJ19" i="9"/>
  <c r="BI18" i="9"/>
  <c r="BD18" i="9"/>
  <c r="BB18" i="9"/>
  <c r="BE18" i="9"/>
  <c r="AZ18" i="9"/>
  <c r="BF18" i="9"/>
  <c r="BG18" i="9"/>
  <c r="BJ18" i="9"/>
  <c r="BI17" i="9"/>
  <c r="BD17" i="9"/>
  <c r="BB17" i="9"/>
  <c r="BE17" i="9"/>
  <c r="AZ17" i="9"/>
  <c r="BF17" i="9"/>
  <c r="BG17" i="9"/>
  <c r="BJ17" i="9"/>
  <c r="BI16" i="9"/>
  <c r="BD16" i="9"/>
  <c r="BB16" i="9"/>
  <c r="BE16" i="9"/>
  <c r="AZ16" i="9"/>
  <c r="BF16" i="9"/>
  <c r="BG16" i="9"/>
  <c r="BJ16" i="9"/>
  <c r="BI15" i="9"/>
  <c r="BD15" i="9"/>
  <c r="BB15" i="9"/>
  <c r="BE15" i="9"/>
  <c r="AZ15" i="9"/>
  <c r="BF15" i="9"/>
  <c r="BG15" i="9"/>
  <c r="BJ15" i="9"/>
  <c r="BI14" i="9"/>
  <c r="BD14" i="9"/>
  <c r="BB14" i="9"/>
  <c r="BE14" i="9"/>
  <c r="AZ14" i="9"/>
  <c r="BF14" i="9"/>
  <c r="BG14" i="9"/>
  <c r="BJ14" i="9"/>
  <c r="BI13" i="9"/>
  <c r="BD13" i="9"/>
  <c r="BB13" i="9"/>
  <c r="BE13" i="9"/>
  <c r="AZ13" i="9"/>
  <c r="BF13" i="9"/>
  <c r="BG13" i="9"/>
  <c r="BJ13" i="9"/>
  <c r="BI12" i="9"/>
  <c r="BD12" i="9"/>
  <c r="BB12" i="9"/>
  <c r="BE12" i="9"/>
  <c r="AZ12" i="9"/>
  <c r="BF12" i="9"/>
  <c r="BG12" i="9"/>
  <c r="BJ12" i="9"/>
  <c r="BI11" i="9"/>
  <c r="BD11" i="9"/>
  <c r="BB11" i="9"/>
  <c r="BE11" i="9"/>
  <c r="AZ11" i="9"/>
  <c r="BF11" i="9"/>
  <c r="BG11" i="9"/>
  <c r="BJ11" i="9"/>
  <c r="BI10" i="9"/>
  <c r="BD10" i="9"/>
  <c r="BB10" i="9"/>
  <c r="BE10" i="9"/>
  <c r="AZ10" i="9"/>
  <c r="BF10" i="9"/>
  <c r="BG10" i="9"/>
  <c r="BJ10" i="9"/>
  <c r="BI9" i="9"/>
  <c r="BD9" i="9"/>
  <c r="BB9" i="9"/>
  <c r="BE9" i="9"/>
  <c r="AZ9" i="9"/>
  <c r="BF9" i="9"/>
  <c r="BG9" i="9"/>
  <c r="BJ9" i="9"/>
  <c r="BI8" i="9"/>
  <c r="BD8" i="9"/>
  <c r="BB8" i="9"/>
  <c r="BE8" i="9"/>
  <c r="AZ8" i="9"/>
  <c r="BF8" i="9"/>
  <c r="BG8" i="9"/>
  <c r="BJ8" i="9"/>
  <c r="BI7" i="9"/>
  <c r="BD7" i="9"/>
  <c r="BB7" i="9"/>
  <c r="BE7" i="9"/>
  <c r="AZ7" i="9"/>
  <c r="BF7" i="9"/>
  <c r="BG7" i="9"/>
  <c r="BJ7" i="9"/>
  <c r="BW30" i="3"/>
  <c r="BW31" i="3"/>
  <c r="BR31" i="3"/>
  <c r="BS31" i="3"/>
  <c r="BM31" i="3"/>
  <c r="BT31" i="3"/>
  <c r="BU31" i="3"/>
  <c r="BX31" i="3"/>
  <c r="BQ9" i="2"/>
  <c r="BH7" i="4"/>
  <c r="BK7" i="4"/>
  <c r="BQ10" i="2"/>
  <c r="BQ11" i="2"/>
  <c r="BQ12" i="2"/>
  <c r="BQ13" i="2"/>
  <c r="BQ14" i="2"/>
  <c r="BQ15" i="2"/>
  <c r="BQ16" i="2"/>
  <c r="BQ17" i="2"/>
  <c r="BQ18" i="2"/>
  <c r="BQ19" i="2"/>
  <c r="BQ20" i="2"/>
  <c r="BQ21" i="2"/>
  <c r="BQ22" i="2"/>
  <c r="BQ23" i="2"/>
  <c r="BQ24" i="2"/>
  <c r="BQ25" i="2"/>
  <c r="BQ26" i="2"/>
  <c r="BQ27" i="2"/>
  <c r="BQ28" i="2"/>
  <c r="BQ29" i="2"/>
  <c r="BQ30" i="2"/>
  <c r="BQ31" i="2"/>
  <c r="BQ32" i="2"/>
  <c r="BQ8" i="2"/>
  <c r="BM29" i="3"/>
  <c r="BR29" i="3"/>
  <c r="BW29" i="3"/>
  <c r="BM30" i="3"/>
  <c r="BR30" i="3"/>
  <c r="BX30" i="2"/>
  <c r="BX31" i="2"/>
  <c r="BX32" i="2"/>
  <c r="BS30" i="2"/>
  <c r="BS31" i="2"/>
  <c r="BS32" i="2"/>
  <c r="BT30" i="2"/>
  <c r="BT31" i="2"/>
  <c r="BT32" i="2"/>
  <c r="BN30" i="2"/>
  <c r="BU30" i="2"/>
  <c r="BV30" i="2"/>
  <c r="BY30" i="2"/>
  <c r="BN31" i="2"/>
  <c r="BU31" i="2"/>
  <c r="BV31" i="2"/>
  <c r="BY31" i="2"/>
  <c r="BN32" i="2"/>
  <c r="BU32" i="2"/>
  <c r="BV32" i="2"/>
  <c r="BY32" i="2"/>
  <c r="BN27" i="2"/>
  <c r="BS27" i="2"/>
  <c r="BT27" i="2"/>
  <c r="BU27" i="2"/>
  <c r="BV27" i="2"/>
  <c r="BX27" i="2"/>
  <c r="BY27" i="2"/>
  <c r="BI27" i="7"/>
  <c r="BD27" i="7"/>
  <c r="BB27" i="7"/>
  <c r="AZ27" i="7"/>
  <c r="BI26" i="7"/>
  <c r="BD26" i="7"/>
  <c r="BB26" i="7"/>
  <c r="AZ26" i="7"/>
  <c r="BI25" i="7"/>
  <c r="BD25" i="7"/>
  <c r="BB25" i="7"/>
  <c r="AZ25" i="7"/>
  <c r="BI24" i="7"/>
  <c r="BD24" i="7"/>
  <c r="BB24" i="7"/>
  <c r="AZ24" i="7"/>
  <c r="BI23" i="7"/>
  <c r="BD23" i="7"/>
  <c r="BB23" i="7"/>
  <c r="AZ23" i="7"/>
  <c r="BI22" i="7"/>
  <c r="BD22" i="7"/>
  <c r="BB22" i="7"/>
  <c r="AZ22" i="7"/>
  <c r="BI21" i="7"/>
  <c r="BD21" i="7"/>
  <c r="BB21" i="7"/>
  <c r="AZ21" i="7"/>
  <c r="BI20" i="7"/>
  <c r="BD20" i="7"/>
  <c r="BB20" i="7"/>
  <c r="AZ20" i="7"/>
  <c r="BI19" i="7"/>
  <c r="BD19" i="7"/>
  <c r="BB19" i="7"/>
  <c r="AZ19" i="7"/>
  <c r="BI18" i="7"/>
  <c r="BD18" i="7"/>
  <c r="BB18" i="7"/>
  <c r="AZ18" i="7"/>
  <c r="BI17" i="7"/>
  <c r="BD17" i="7"/>
  <c r="BB17" i="7"/>
  <c r="AZ17" i="7"/>
  <c r="BI16" i="7"/>
  <c r="BD16" i="7"/>
  <c r="BB16" i="7"/>
  <c r="AZ16" i="7"/>
  <c r="BI15" i="7"/>
  <c r="BD15" i="7"/>
  <c r="BB15" i="7"/>
  <c r="AZ15" i="7"/>
  <c r="BI14" i="7"/>
  <c r="BD14" i="7"/>
  <c r="BB14" i="7"/>
  <c r="AZ14" i="7"/>
  <c r="BI13" i="7"/>
  <c r="BD13" i="7"/>
  <c r="BB13" i="7"/>
  <c r="AZ13" i="7"/>
  <c r="BI12" i="7"/>
  <c r="BD12" i="7"/>
  <c r="BB12" i="7"/>
  <c r="AZ12" i="7"/>
  <c r="BI11" i="7"/>
  <c r="BD11" i="7"/>
  <c r="BB11" i="7"/>
  <c r="AZ11" i="7"/>
  <c r="BI10" i="7"/>
  <c r="BD10" i="7"/>
  <c r="BB10" i="7"/>
  <c r="AZ10" i="7"/>
  <c r="BI9" i="7"/>
  <c r="BD9" i="7"/>
  <c r="BB9" i="7"/>
  <c r="AZ9" i="7"/>
  <c r="BI8" i="7"/>
  <c r="BD8" i="7"/>
  <c r="BB8" i="7"/>
  <c r="AZ8" i="7"/>
  <c r="BI7" i="7"/>
  <c r="BD7" i="7"/>
  <c r="BB7" i="7"/>
  <c r="AZ7" i="7"/>
  <c r="BJ26" i="6"/>
  <c r="BE26" i="6"/>
  <c r="BF26" i="6"/>
  <c r="AZ26" i="6"/>
  <c r="BG26" i="6"/>
  <c r="BH26" i="6"/>
  <c r="BK26" i="6"/>
  <c r="BJ25" i="6"/>
  <c r="BE25" i="6"/>
  <c r="BF25" i="6"/>
  <c r="AZ25" i="6"/>
  <c r="BG25" i="6"/>
  <c r="BH25" i="6"/>
  <c r="BK25" i="6"/>
  <c r="BJ24" i="6"/>
  <c r="BE24" i="6"/>
  <c r="BF24" i="6"/>
  <c r="AZ24" i="6"/>
  <c r="BG24" i="6"/>
  <c r="BH24" i="6"/>
  <c r="BK24" i="6"/>
  <c r="BJ23" i="6"/>
  <c r="BE23" i="6"/>
  <c r="BF23" i="6"/>
  <c r="AZ23" i="6"/>
  <c r="BG23" i="6"/>
  <c r="BH23" i="6"/>
  <c r="BK23" i="6"/>
  <c r="BJ22" i="6"/>
  <c r="BE22" i="6"/>
  <c r="BF22" i="6"/>
  <c r="AZ22" i="6"/>
  <c r="BG22" i="6"/>
  <c r="BH22" i="6"/>
  <c r="BK22" i="6"/>
  <c r="BJ21" i="6"/>
  <c r="BE21" i="6"/>
  <c r="BF21" i="6"/>
  <c r="AZ21" i="6"/>
  <c r="BG21" i="6"/>
  <c r="BH21" i="6"/>
  <c r="BK21" i="6"/>
  <c r="BJ20" i="6"/>
  <c r="BE20" i="6"/>
  <c r="BF20" i="6"/>
  <c r="AZ20" i="6"/>
  <c r="BG20" i="6"/>
  <c r="BH20" i="6"/>
  <c r="BK20" i="6"/>
  <c r="BJ19" i="6"/>
  <c r="BE19" i="6"/>
  <c r="BF19" i="6"/>
  <c r="AZ19" i="6"/>
  <c r="BG19" i="6"/>
  <c r="BH19" i="6"/>
  <c r="BK19" i="6"/>
  <c r="BJ18" i="6"/>
  <c r="BE18" i="6"/>
  <c r="BF18" i="6"/>
  <c r="AZ18" i="6"/>
  <c r="BG18" i="6"/>
  <c r="BH18" i="6"/>
  <c r="BK18" i="6"/>
  <c r="BJ17" i="6"/>
  <c r="BE17" i="6"/>
  <c r="BF17" i="6"/>
  <c r="AZ17" i="6"/>
  <c r="BG17" i="6"/>
  <c r="BH17" i="6"/>
  <c r="BK17" i="6"/>
  <c r="BJ16" i="6"/>
  <c r="BE16" i="6"/>
  <c r="BF16" i="6"/>
  <c r="AZ16" i="6"/>
  <c r="BG16" i="6"/>
  <c r="BH16" i="6"/>
  <c r="BK16" i="6"/>
  <c r="BJ15" i="6"/>
  <c r="BE15" i="6"/>
  <c r="BF15" i="6"/>
  <c r="AZ15" i="6"/>
  <c r="BG15" i="6"/>
  <c r="BH15" i="6"/>
  <c r="BK15" i="6"/>
  <c r="BJ14" i="6"/>
  <c r="BE14" i="6"/>
  <c r="BF14" i="6"/>
  <c r="AZ14" i="6"/>
  <c r="BG14" i="6"/>
  <c r="BH14" i="6"/>
  <c r="BK14" i="6"/>
  <c r="BJ13" i="6"/>
  <c r="BE13" i="6"/>
  <c r="BF13" i="6"/>
  <c r="AZ13" i="6"/>
  <c r="BG13" i="6"/>
  <c r="BH13" i="6"/>
  <c r="BK13" i="6"/>
  <c r="BJ12" i="6"/>
  <c r="BE12" i="6"/>
  <c r="BF12" i="6"/>
  <c r="AZ12" i="6"/>
  <c r="BG12" i="6"/>
  <c r="BH12" i="6"/>
  <c r="BK12" i="6"/>
  <c r="BJ11" i="6"/>
  <c r="BE11" i="6"/>
  <c r="BF11" i="6"/>
  <c r="AZ11" i="6"/>
  <c r="BG11" i="6"/>
  <c r="BH11" i="6"/>
  <c r="BK11" i="6"/>
  <c r="BJ10" i="6"/>
  <c r="BE10" i="6"/>
  <c r="BF10" i="6"/>
  <c r="AZ10" i="6"/>
  <c r="BG10" i="6"/>
  <c r="BH10" i="6"/>
  <c r="BK10" i="6"/>
  <c r="BJ9" i="6"/>
  <c r="BE9" i="6"/>
  <c r="BF9" i="6"/>
  <c r="AZ9" i="6"/>
  <c r="BG9" i="6"/>
  <c r="BH9" i="6"/>
  <c r="BK9" i="6"/>
  <c r="BJ8" i="6"/>
  <c r="BF8" i="6"/>
  <c r="AZ8" i="6"/>
  <c r="BG8" i="6"/>
  <c r="BH8" i="6"/>
  <c r="BK8" i="6"/>
  <c r="BJ7" i="6"/>
  <c r="BE7" i="6"/>
  <c r="AZ7" i="6"/>
  <c r="BW28" i="3"/>
  <c r="BR28" i="3"/>
  <c r="BM28" i="3"/>
  <c r="BW27" i="3"/>
  <c r="BR27" i="3"/>
  <c r="BM27" i="3"/>
  <c r="BW26" i="3"/>
  <c r="BR26" i="3"/>
  <c r="BM26" i="3"/>
  <c r="BW25" i="3"/>
  <c r="BR25" i="3"/>
  <c r="BM25" i="3"/>
  <c r="BW24" i="3"/>
  <c r="BR24" i="3"/>
  <c r="BM24" i="3"/>
  <c r="BW23" i="3"/>
  <c r="BR23" i="3"/>
  <c r="BM23" i="3"/>
  <c r="BW22" i="3"/>
  <c r="BR22" i="3"/>
  <c r="BM22" i="3"/>
  <c r="BW21" i="3"/>
  <c r="BR21" i="3"/>
  <c r="BM21" i="3"/>
  <c r="BW20" i="3"/>
  <c r="BR20" i="3"/>
  <c r="BM20" i="3"/>
  <c r="BW19" i="3"/>
  <c r="BR19" i="3"/>
  <c r="BM19" i="3"/>
  <c r="BW18" i="3"/>
  <c r="BR18" i="3"/>
  <c r="BM18" i="3"/>
  <c r="BW17" i="3"/>
  <c r="BR17" i="3"/>
  <c r="BM17" i="3"/>
  <c r="BW16" i="3"/>
  <c r="BR16" i="3"/>
  <c r="BM16" i="3"/>
  <c r="BW15" i="3"/>
  <c r="BR15" i="3"/>
  <c r="BM15" i="3"/>
  <c r="BW14" i="3"/>
  <c r="BR14" i="3"/>
  <c r="BM14" i="3"/>
  <c r="BW13" i="3"/>
  <c r="BR13" i="3"/>
  <c r="BM13" i="3"/>
  <c r="BW12" i="3"/>
  <c r="BR12" i="3"/>
  <c r="BM12" i="3"/>
  <c r="BW11" i="3"/>
  <c r="BR11" i="3"/>
  <c r="BM11" i="3"/>
  <c r="BW10" i="3"/>
  <c r="BR10" i="3"/>
  <c r="BM10" i="3"/>
  <c r="BW9" i="3"/>
  <c r="BR9" i="3"/>
  <c r="BM9" i="3"/>
  <c r="BW8" i="3"/>
  <c r="BR8" i="3"/>
  <c r="BM8" i="3"/>
  <c r="BW7" i="3"/>
  <c r="BR7" i="3"/>
  <c r="BM7" i="3"/>
  <c r="BM7" i="4"/>
  <c r="BN7" i="4"/>
  <c r="BO7" i="4"/>
  <c r="BP7" i="4"/>
  <c r="BS9" i="2"/>
  <c r="BS10" i="2"/>
  <c r="BS11" i="2"/>
  <c r="BS12" i="2"/>
  <c r="BS13" i="2"/>
  <c r="BS14" i="2"/>
  <c r="BS15" i="2"/>
  <c r="BS16" i="2"/>
  <c r="BS17" i="2"/>
  <c r="BS18" i="2"/>
  <c r="BS19" i="2"/>
  <c r="BS20" i="2"/>
  <c r="BT20" i="2"/>
  <c r="BS21" i="2"/>
  <c r="BS22" i="2"/>
  <c r="BS23" i="2"/>
  <c r="BS24" i="2"/>
  <c r="BS25" i="2"/>
  <c r="BS26" i="2"/>
  <c r="BS28" i="2"/>
  <c r="BS29" i="2"/>
  <c r="BS8" i="2"/>
  <c r="BT8" i="2"/>
  <c r="BT9" i="2"/>
  <c r="BT10" i="2"/>
  <c r="BT11" i="2"/>
  <c r="BT12" i="2"/>
  <c r="BT13" i="2"/>
  <c r="BT14" i="2"/>
  <c r="BT15" i="2"/>
  <c r="BT16" i="2"/>
  <c r="BT17" i="2"/>
  <c r="BT18" i="2"/>
  <c r="BT19" i="2"/>
  <c r="BT21" i="2"/>
  <c r="BT22" i="2"/>
  <c r="BT23" i="2"/>
  <c r="BT24" i="2"/>
  <c r="BT25" i="2"/>
  <c r="BT26" i="2"/>
  <c r="BT28" i="2"/>
  <c r="BT29" i="2"/>
  <c r="BN8" i="2"/>
  <c r="BU8" i="2"/>
  <c r="BV8" i="2"/>
  <c r="BX8" i="2"/>
  <c r="BN9" i="2"/>
  <c r="BU9" i="2"/>
  <c r="BV9" i="2"/>
  <c r="BX9" i="2"/>
  <c r="BY9" i="2"/>
  <c r="BN11" i="2"/>
  <c r="BU11" i="2"/>
  <c r="BN12" i="2"/>
  <c r="BU12" i="2"/>
  <c r="BN13" i="2"/>
  <c r="BU13" i="2"/>
  <c r="BN14" i="2"/>
  <c r="BU14" i="2"/>
  <c r="BN15" i="2"/>
  <c r="BU15" i="2"/>
  <c r="BN16" i="2"/>
  <c r="BU16" i="2"/>
  <c r="BN17" i="2"/>
  <c r="BU17" i="2"/>
  <c r="BN18" i="2"/>
  <c r="BU18" i="2"/>
  <c r="BN19" i="2"/>
  <c r="BU19" i="2"/>
  <c r="BN20" i="2"/>
  <c r="BU20" i="2"/>
  <c r="BN21" i="2"/>
  <c r="BU21" i="2"/>
  <c r="BN22" i="2"/>
  <c r="BU22" i="2"/>
  <c r="BN23" i="2"/>
  <c r="BU23" i="2"/>
  <c r="BN24" i="2"/>
  <c r="BU24" i="2"/>
  <c r="BN25" i="2"/>
  <c r="BU25" i="2"/>
  <c r="BN26" i="2"/>
  <c r="BU26" i="2"/>
  <c r="BN28" i="2"/>
  <c r="BU28" i="2"/>
  <c r="BN29" i="2"/>
  <c r="BU29" i="2"/>
  <c r="BN10" i="2"/>
  <c r="BU10" i="2"/>
  <c r="BX29" i="2"/>
  <c r="BV29" i="2"/>
  <c r="BY29" i="2"/>
  <c r="BX28" i="2"/>
  <c r="BV28" i="2"/>
  <c r="BY28" i="2"/>
  <c r="BX26" i="2"/>
  <c r="BV26" i="2"/>
  <c r="BY26" i="2"/>
  <c r="BX25" i="2"/>
  <c r="BV25" i="2"/>
  <c r="BY25" i="2"/>
  <c r="BX24" i="2"/>
  <c r="BV24" i="2"/>
  <c r="BY24" i="2"/>
  <c r="BX23" i="2"/>
  <c r="BV23" i="2"/>
  <c r="BY23" i="2"/>
  <c r="BX22" i="2"/>
  <c r="BV22" i="2"/>
  <c r="BY22" i="2"/>
  <c r="BX21" i="2"/>
  <c r="BV21" i="2"/>
  <c r="BY21" i="2"/>
  <c r="BX20" i="2"/>
  <c r="BV20" i="2"/>
  <c r="BY20" i="2"/>
  <c r="BX19" i="2"/>
  <c r="BV19" i="2"/>
  <c r="BY19" i="2"/>
  <c r="BX18" i="2"/>
  <c r="BV18" i="2"/>
  <c r="BY18" i="2"/>
  <c r="BX17" i="2"/>
  <c r="BV17" i="2"/>
  <c r="BY17" i="2"/>
  <c r="BX16" i="2"/>
  <c r="BV16" i="2"/>
  <c r="BY16" i="2"/>
  <c r="BX15" i="2"/>
  <c r="BV15" i="2"/>
  <c r="BY15" i="2"/>
  <c r="BX14" i="2"/>
  <c r="BV14" i="2"/>
  <c r="BY14" i="2"/>
  <c r="BX13" i="2"/>
  <c r="BV13" i="2"/>
  <c r="BY13" i="2"/>
  <c r="BX12" i="2"/>
  <c r="BV12" i="2"/>
  <c r="BY12" i="2"/>
  <c r="BX11" i="2"/>
  <c r="BV11" i="2"/>
  <c r="BY11" i="2"/>
  <c r="BX10" i="2"/>
  <c r="BV10" i="2"/>
  <c r="BY10" i="2"/>
  <c r="BR7" i="4"/>
  <c r="BS7" i="4"/>
  <c r="BY8" i="2"/>
  <c r="BS7" i="3"/>
  <c r="BT7" i="3"/>
  <c r="BU7" i="3"/>
  <c r="BX7" i="3"/>
  <c r="BS30" i="3"/>
  <c r="BT30" i="3"/>
  <c r="BU30" i="3"/>
  <c r="BX30" i="3"/>
  <c r="BS29" i="3"/>
  <c r="BT29" i="3"/>
  <c r="BU29" i="3"/>
  <c r="BX29" i="3"/>
  <c r="BS28" i="3"/>
  <c r="BT28" i="3"/>
  <c r="BU28" i="3"/>
  <c r="BX28" i="3"/>
  <c r="BS27" i="3"/>
  <c r="BT27" i="3"/>
  <c r="BU27" i="3"/>
  <c r="BX27" i="3"/>
  <c r="BS26" i="3"/>
  <c r="BT26" i="3"/>
  <c r="BU26" i="3"/>
  <c r="BX26" i="3"/>
  <c r="BS25" i="3"/>
  <c r="BT25" i="3"/>
  <c r="BU25" i="3"/>
  <c r="BX25" i="3"/>
  <c r="BS24" i="3"/>
  <c r="BT24" i="3"/>
  <c r="BU24" i="3"/>
  <c r="BX24" i="3"/>
  <c r="BS23" i="3"/>
  <c r="BT23" i="3"/>
  <c r="BU23" i="3"/>
  <c r="BX23" i="3"/>
  <c r="BS22" i="3"/>
  <c r="BT22" i="3"/>
  <c r="BU22" i="3"/>
  <c r="BX22" i="3"/>
  <c r="BS21" i="3"/>
  <c r="BT21" i="3"/>
  <c r="BU21" i="3"/>
  <c r="BX21" i="3"/>
  <c r="BS20" i="3"/>
  <c r="BT20" i="3"/>
  <c r="BU20" i="3"/>
  <c r="BX20" i="3"/>
  <c r="BS19" i="3"/>
  <c r="BT19" i="3"/>
  <c r="BU19" i="3"/>
  <c r="BX19" i="3"/>
  <c r="BS18" i="3"/>
  <c r="BT18" i="3"/>
  <c r="BU18" i="3"/>
  <c r="BX18" i="3"/>
  <c r="BS17" i="3"/>
  <c r="BT17" i="3"/>
  <c r="BU17" i="3"/>
  <c r="BX17" i="3"/>
  <c r="BS16" i="3"/>
  <c r="BT16" i="3"/>
  <c r="BU16" i="3"/>
  <c r="BX16" i="3"/>
  <c r="BS15" i="3"/>
  <c r="BT15" i="3"/>
  <c r="BU15" i="3"/>
  <c r="BX15" i="3"/>
  <c r="BS14" i="3"/>
  <c r="BT14" i="3"/>
  <c r="BU14" i="3"/>
  <c r="BX14" i="3"/>
  <c r="BS13" i="3"/>
  <c r="BT13" i="3"/>
  <c r="BU13" i="3"/>
  <c r="BX13" i="3"/>
  <c r="BS12" i="3"/>
  <c r="BT12" i="3"/>
  <c r="BU12" i="3"/>
  <c r="BX12" i="3"/>
  <c r="BS11" i="3"/>
  <c r="BT11" i="3"/>
  <c r="BU11" i="3"/>
  <c r="BX11" i="3"/>
  <c r="BS10" i="3"/>
  <c r="BT10" i="3"/>
  <c r="BU10" i="3"/>
  <c r="BX10" i="3"/>
  <c r="BS9" i="3"/>
  <c r="BT9" i="3"/>
  <c r="BU9" i="3"/>
  <c r="BX9" i="3"/>
  <c r="BS8" i="3"/>
  <c r="BT8" i="3"/>
  <c r="BU8" i="3"/>
  <c r="BX8" i="3"/>
  <c r="BR23" i="4"/>
  <c r="BS23" i="4"/>
  <c r="BR22" i="4"/>
  <c r="BS22" i="4"/>
  <c r="BR21" i="4"/>
  <c r="BS21" i="4"/>
  <c r="BR20" i="4"/>
  <c r="BS20" i="4"/>
  <c r="BR19" i="4"/>
  <c r="BS19" i="4"/>
  <c r="BR16" i="4"/>
  <c r="BS16" i="4"/>
  <c r="BR15" i="4"/>
  <c r="BS15" i="4"/>
  <c r="BR14" i="4"/>
  <c r="BS14" i="4"/>
  <c r="BR13" i="4"/>
  <c r="BS13" i="4"/>
  <c r="BR12" i="4"/>
  <c r="BS12" i="4"/>
  <c r="BR8" i="4"/>
  <c r="BS8" i="4"/>
  <c r="BR11" i="4"/>
  <c r="BS11" i="4"/>
  <c r="BR10" i="4"/>
  <c r="BS10" i="4"/>
  <c r="BO18" i="4"/>
  <c r="BP18" i="4"/>
  <c r="BO17" i="4"/>
  <c r="BP17" i="4"/>
  <c r="BR18" i="4"/>
  <c r="BS18" i="4"/>
  <c r="BR17" i="4"/>
  <c r="BS17" i="4"/>
  <c r="BE8" i="7" l="1"/>
  <c r="BF8" i="7" s="1"/>
  <c r="BG8" i="7" s="1"/>
  <c r="BJ8" i="7" s="1"/>
  <c r="BE10" i="7"/>
  <c r="BF10" i="7" s="1"/>
  <c r="BG10" i="7" s="1"/>
  <c r="BJ10" i="7" s="1"/>
  <c r="BE12" i="7"/>
  <c r="BF12" i="7" s="1"/>
  <c r="BG12" i="7" s="1"/>
  <c r="BJ12" i="7" s="1"/>
  <c r="BE14" i="7"/>
  <c r="BF14" i="7" s="1"/>
  <c r="BG14" i="7" s="1"/>
  <c r="BJ14" i="7" s="1"/>
  <c r="BE16" i="7"/>
  <c r="BF16" i="7" s="1"/>
  <c r="BG16" i="7" s="1"/>
  <c r="BJ16" i="7" s="1"/>
  <c r="BE18" i="7"/>
  <c r="BF18" i="7" s="1"/>
  <c r="BG18" i="7" s="1"/>
  <c r="BJ18" i="7" s="1"/>
  <c r="BE20" i="7"/>
  <c r="BF20" i="7" s="1"/>
  <c r="BG20" i="7" s="1"/>
  <c r="BJ20" i="7" s="1"/>
  <c r="BE22" i="7"/>
  <c r="BF22" i="7" s="1"/>
  <c r="BG22" i="7" s="1"/>
  <c r="BJ22" i="7" s="1"/>
  <c r="BE24" i="7"/>
  <c r="BF24" i="7" s="1"/>
  <c r="BG24" i="7" s="1"/>
  <c r="BJ24" i="7" s="1"/>
  <c r="BE26" i="7"/>
  <c r="BF26" i="7" s="1"/>
  <c r="BG26" i="7" s="1"/>
  <c r="BJ26" i="7" s="1"/>
  <c r="BF19" i="7"/>
  <c r="BG19" i="7" s="1"/>
  <c r="BJ19" i="7" s="1"/>
  <c r="BE7" i="7"/>
  <c r="BF7" i="7" s="1"/>
  <c r="BG7" i="7" s="1"/>
  <c r="BJ7" i="7" s="1"/>
  <c r="BE9" i="7"/>
  <c r="BF9" i="7" s="1"/>
  <c r="BG9" i="7" s="1"/>
  <c r="BJ9" i="7" s="1"/>
  <c r="BE11" i="7"/>
  <c r="BF11" i="7" s="1"/>
  <c r="BG11" i="7" s="1"/>
  <c r="BJ11" i="7" s="1"/>
  <c r="BE13" i="7"/>
  <c r="BF13" i="7" s="1"/>
  <c r="BG13" i="7" s="1"/>
  <c r="BJ13" i="7" s="1"/>
  <c r="BE15" i="7"/>
  <c r="BF15" i="7" s="1"/>
  <c r="BG15" i="7" s="1"/>
  <c r="BJ15" i="7" s="1"/>
  <c r="BE17" i="7"/>
  <c r="BF17" i="7" s="1"/>
  <c r="BG17" i="7" s="1"/>
  <c r="BJ17" i="7" s="1"/>
  <c r="BE19" i="7"/>
  <c r="BE21" i="7"/>
  <c r="BF21" i="7" s="1"/>
  <c r="BG21" i="7" s="1"/>
  <c r="BJ21" i="7" s="1"/>
  <c r="BE23" i="7"/>
  <c r="BF23" i="7" s="1"/>
  <c r="BG23" i="7" s="1"/>
  <c r="BJ23" i="7" s="1"/>
  <c r="BE25" i="7"/>
  <c r="BF25" i="7" s="1"/>
  <c r="BG25" i="7" s="1"/>
  <c r="BJ25" i="7" s="1"/>
  <c r="BE27" i="7"/>
  <c r="BF27" i="7" s="1"/>
  <c r="BG27" i="7" s="1"/>
  <c r="BJ27" i="7" s="1"/>
  <c r="BF7" i="6"/>
  <c r="BG7" i="6" s="1"/>
  <c r="BH7" i="6" s="1"/>
  <c r="BK7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Macarena Martínez Órdenes (macamartinez)</author>
  </authors>
  <commentList>
    <comment ref="D38" authorId="0" shapeId="0" xr:uid="{A9452C37-4FD7-4219-BD06-9A5923106435}">
      <text>
        <r>
          <rPr>
            <sz val="11"/>
            <color theme="1"/>
            <rFont val="Calibri"/>
            <family val="2"/>
            <scheme val="minor"/>
          </rPr>
          <t>Macarena Martínez Órdenes (macamartinez):
Reemplaza a Jazmin Orellana por evento personal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tc={FFB816B9-721F-4632-8F31-AE0DE1C54B8F}</author>
    <author>tc={0E4EF3DF-C6C2-4881-9AE4-1A9BDE2B39E3}</author>
  </authors>
  <commentList>
    <comment ref="A3" authorId="0" shapeId="0" xr:uid="{FFB816B9-721F-4632-8F31-AE0DE1C54B8F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Debemos revisar por donde pasan los estudiantes, si será solo parto, solo poli, 6 semanas o 4 dependiendo de resultados febrero</t>
      </text>
    </comment>
    <comment ref="AZ3" authorId="1" shapeId="0" xr:uid="{0E4EF3DF-C6C2-4881-9AE4-1A9BDE2B39E3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Si extiendes las rotaciones del 12 de agosto, se topan con los ingresos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tc={AE5A5E76-BD5B-46AA-BBBE-191114F3DB71}</author>
  </authors>
  <commentList>
    <comment ref="A6" authorId="0" shapeId="0" xr:uid="{AE5A5E76-BD5B-46AA-BBBE-191114F3DB71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En rojo estudiantes que suspendieron semestre y se deben confirmar próximamente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Macarena Martínez Órdenes (macamartinez)</author>
  </authors>
  <commentList>
    <comment ref="E35" authorId="0" shapeId="0" xr:uid="{55A8296A-DCF4-48DE-B576-E6776362FF31}">
      <text>
        <r>
          <rPr>
            <sz val="11"/>
            <color theme="1"/>
            <rFont val="Calibri"/>
            <family val="2"/>
            <scheme val="minor"/>
          </rPr>
          <t>Macarena Martínez Órdenes (macamartinez):
Reemplaza a Jazmin Orellana por evento personal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tc={8C637B87-F40E-4632-A92B-E49FDFE48682}</author>
    <author>Macarena Martínez Órdenes (macamartinez)</author>
  </authors>
  <commentList>
    <comment ref="A6" authorId="0" shapeId="0" xr:uid="{8C637B87-F40E-4632-A92B-E49FDFE48682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En amarillo cupos disponibles</t>
      </text>
    </comment>
    <comment ref="E35" authorId="1" shapeId="0" xr:uid="{2D76E565-1D2B-4BF7-9211-39CD7422DAEC}">
      <text>
        <r>
          <rPr>
            <sz val="11"/>
            <color theme="1"/>
            <rFont val="Calibri"/>
            <family val="2"/>
            <scheme val="minor"/>
          </rPr>
          <t>Macarena Martínez Órdenes (macamartinez):
Reemplaza a Jazmin Orellana por evento personal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tc={C603738B-9411-4733-A393-CDBF977CF2EA}</author>
    <author>Macarena Martínez Órdenes (macamartinez)</author>
  </authors>
  <commentList>
    <comment ref="A6" authorId="0" shapeId="0" xr:uid="{C603738B-9411-4733-A393-CDBF977CF2EA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En amarillo cupos disponibles</t>
      </text>
    </comment>
    <comment ref="E35" authorId="1" shapeId="0" xr:uid="{A7D02ADF-407E-40E8-80C5-748BD379483A}">
      <text>
        <r>
          <rPr>
            <sz val="11"/>
            <color theme="1"/>
            <rFont val="Calibri"/>
            <family val="2"/>
            <scheme val="minor"/>
          </rPr>
          <t>Macarena Martínez Órdenes (macamartinez):
Reemplaza a Jazmin Orellana por evento personal</t>
        </r>
      </text>
    </comment>
  </commentList>
</comments>
</file>

<file path=xl/sharedStrings.xml><?xml version="1.0" encoding="utf-8"?>
<sst xmlns="http://schemas.openxmlformats.org/spreadsheetml/2006/main" count="5704" uniqueCount="608">
  <si>
    <t>Planillas de Internado</t>
  </si>
  <si>
    <t>Link de acceso</t>
  </si>
  <si>
    <t>Internado 2022-2023</t>
  </si>
  <si>
    <t>https://docs.google.com/spreadsheets/d/1g_ekBgsyIIuoJ0Cg5_rTYp-hvlSLD3l0/edit#gid=790196392</t>
  </si>
  <si>
    <t>Internado 2023-2024</t>
  </si>
  <si>
    <t>https://docs.google.com/spreadsheets/d/13ueHwkUM2oK3zI8MBfv7rMPa-nckleS8/edit#gid=88595445</t>
  </si>
  <si>
    <t>Internado 2024-2025</t>
  </si>
  <si>
    <t>https://docs.google.com/spreadsheets/d/1CVH1U3Ez_C7qHxwG_Y_vkoZViRBGAn3E/edit?gid=386463935#gid=386463935</t>
  </si>
  <si>
    <t>Internado 2025-2026</t>
  </si>
  <si>
    <t>https://docs.google.com/spreadsheets/d/1CVH1U3Ez_C7qHxwG_Y_vkoZViRBGAn3E/edit?usp=sharing&amp;ouid=107696967466442018529&amp;rtpof=true&amp;sd=true</t>
  </si>
  <si>
    <t>Datos CC Internos</t>
  </si>
  <si>
    <t>https://docs.google.com/spreadsheets/d/1ngGh4PggvSbxP1KGQ5ILlZ5lsfIOdgwQEsB924iTAxw/edit#gid=1747196391</t>
  </si>
  <si>
    <t>INTERNADO OBSTETRICIA</t>
  </si>
  <si>
    <t>PRIMER GRUPO</t>
  </si>
  <si>
    <t>11 DE MARZO AL 05 DE MAYO</t>
  </si>
  <si>
    <t xml:space="preserve">ORIENTACIÓN: 11/03 </t>
  </si>
  <si>
    <t>Marzo</t>
  </si>
  <si>
    <t>Abril</t>
  </si>
  <si>
    <t>Mayo</t>
  </si>
  <si>
    <t>TEST DE INGRESO: 15/03</t>
  </si>
  <si>
    <t>Semana 1</t>
  </si>
  <si>
    <t>Semana 2</t>
  </si>
  <si>
    <t>Semana 3</t>
  </si>
  <si>
    <t>Semana 4</t>
  </si>
  <si>
    <t>Semana 5</t>
  </si>
  <si>
    <t>Semana 6</t>
  </si>
  <si>
    <t>Semana 7</t>
  </si>
  <si>
    <t>Semana 8</t>
  </si>
  <si>
    <t>L</t>
  </si>
  <si>
    <t>M</t>
  </si>
  <si>
    <t>J</t>
  </si>
  <si>
    <t>V</t>
  </si>
  <si>
    <t>S</t>
  </si>
  <si>
    <t>D</t>
  </si>
  <si>
    <t>Planilla Notas</t>
  </si>
  <si>
    <t>Nombre, Apellido</t>
  </si>
  <si>
    <t>Correo U-Cursos</t>
  </si>
  <si>
    <t>Fono</t>
  </si>
  <si>
    <t>Curso</t>
  </si>
  <si>
    <t>TP Tesis</t>
  </si>
  <si>
    <t>Hospital</t>
  </si>
  <si>
    <t>Docente</t>
  </si>
  <si>
    <t>Turno</t>
  </si>
  <si>
    <t>TI</t>
  </si>
  <si>
    <t>P. Poli</t>
  </si>
  <si>
    <t>P.Partos</t>
  </si>
  <si>
    <t>P. Doc</t>
  </si>
  <si>
    <t>T. Pautas</t>
  </si>
  <si>
    <t>NPE</t>
  </si>
  <si>
    <t>NE</t>
  </si>
  <si>
    <t>Nota Final</t>
  </si>
  <si>
    <t>Acta</t>
  </si>
  <si>
    <t>Valeria Catalina Ortiz Villegas</t>
  </si>
  <si>
    <t>valeriaortiz@ug.uchile.cl</t>
  </si>
  <si>
    <t>2024-1</t>
  </si>
  <si>
    <t>HSO</t>
  </si>
  <si>
    <t>Brisa</t>
  </si>
  <si>
    <t>N</t>
  </si>
  <si>
    <t>ACTA CERRADA</t>
  </si>
  <si>
    <t>Andrea Karina Bustos Pérez</t>
  </si>
  <si>
    <t>anbustos@ug.uchile.cl</t>
  </si>
  <si>
    <t>REPRUEBA PARTOS</t>
  </si>
  <si>
    <t>Katalina Antonia Almendras Farías</t>
  </si>
  <si>
    <t>katalinaalmendras@ug.uchile.cl</t>
  </si>
  <si>
    <t xml:space="preserve">Francisca Andrea Gálvez Gaete </t>
  </si>
  <si>
    <t>frangalvez@ug.uchile.cl</t>
  </si>
  <si>
    <t xml:space="preserve">Grissel Anais Ruy-Pérez Montero </t>
  </si>
  <si>
    <t>grissel.ruyperez@ug.uchile.cl</t>
  </si>
  <si>
    <t xml:space="preserve">Colomba Paz Formas Fuentes </t>
  </si>
  <si>
    <t>colombaformas@ug.uchile.cl</t>
  </si>
  <si>
    <t xml:space="preserve">Fernanda Yañez San Román </t>
  </si>
  <si>
    <t>fernandayanez@ug.uchile.cl</t>
  </si>
  <si>
    <t xml:space="preserve">Jeanette Alejandra Miranda Lavado </t>
  </si>
  <si>
    <t>jeanettemiranda@ug.uchile.cl</t>
  </si>
  <si>
    <t>REPRUEBA POLI ABANDONA PARTOS</t>
  </si>
  <si>
    <t xml:space="preserve">Carolina Victoria Mora Iturrieta </t>
  </si>
  <si>
    <t>carolinamora@ug.uchile.cl</t>
  </si>
  <si>
    <t>HCSBA</t>
  </si>
  <si>
    <t>Cynthia Aracely Soto Pavez</t>
  </si>
  <si>
    <t xml:space="preserve">Cynthiasotop19@gmail.com </t>
  </si>
  <si>
    <t>Antonia Anai Lattus Castro</t>
  </si>
  <si>
    <t>antonia.lattus@ug.uchile.cl</t>
  </si>
  <si>
    <t>sole</t>
  </si>
  <si>
    <t>Sofía Valentina Lara Ravanal</t>
  </si>
  <si>
    <t>sofia.lara@ug.uchile.cl</t>
  </si>
  <si>
    <t xml:space="preserve">Valentina Ignacia Pérez Cid </t>
  </si>
  <si>
    <t>valentina.perez.cid@ug.uchile.cl</t>
  </si>
  <si>
    <t xml:space="preserve">Amy Millaray Ivette Huatay Anticona </t>
  </si>
  <si>
    <t>amyhuatay@ug.uchile.cl</t>
  </si>
  <si>
    <t>Javier Ignacio Campaña Campaña</t>
  </si>
  <si>
    <t>javiercampana@ug.uchile.cl</t>
  </si>
  <si>
    <t>Tiare Anaís Poque Alvarado</t>
  </si>
  <si>
    <t>tiarepoque@ug.uchile.cl</t>
  </si>
  <si>
    <t>Posterga Internado por LM/Salud Mental</t>
  </si>
  <si>
    <t>Pedro Rojas Valdivia</t>
  </si>
  <si>
    <t>pedrorojas@ug.uchile.cl</t>
  </si>
  <si>
    <t>HCSJD</t>
  </si>
  <si>
    <t>REPRUEBA POR EXAMEN</t>
  </si>
  <si>
    <t xml:space="preserve">Francisca Andrea Navarro Cáceres </t>
  </si>
  <si>
    <t>francisca.navarro@ug.uchile.cl</t>
  </si>
  <si>
    <t xml:space="preserve">Catalina Constanza Torres Lavanderos </t>
  </si>
  <si>
    <t>ctorresl@ug.uchile.cl</t>
  </si>
  <si>
    <t>Valentina Ignacia MacNamara Sapollnik</t>
  </si>
  <si>
    <t>valentina.macnamara@ug.uchile.cl</t>
  </si>
  <si>
    <t>Beatriz Ximena Díaz Bascur (HCUCh/HBLT)</t>
  </si>
  <si>
    <t>beatriz.diaz.b@ug.uchile.cl</t>
  </si>
  <si>
    <t>20232-3</t>
  </si>
  <si>
    <t>HBLT/HCUCh</t>
  </si>
  <si>
    <r>
      <rPr>
        <sz val="10"/>
        <color rgb="FF000000"/>
        <rFont val="Arial"/>
        <family val="2"/>
      </rPr>
      <t>Bárbara Javiera González Kovacs (</t>
    </r>
    <r>
      <rPr>
        <sz val="10"/>
        <color rgb="FFFF0000"/>
        <rFont val="Arial"/>
        <family val="2"/>
      </rPr>
      <t>HBLT</t>
    </r>
    <r>
      <rPr>
        <sz val="10"/>
        <color rgb="FF000000"/>
        <rFont val="Arial"/>
        <family val="2"/>
      </rPr>
      <t>/HCUCh)</t>
    </r>
  </si>
  <si>
    <t>bgonzalezk@ug.uchile.cl</t>
  </si>
  <si>
    <t>Maria Rosario Mena Garrido</t>
  </si>
  <si>
    <t>mmenag@ug.uchile.cl</t>
  </si>
  <si>
    <t>2024-3</t>
  </si>
  <si>
    <t>HCUCh</t>
  </si>
  <si>
    <t>Angela Renata Galdames Contreras</t>
  </si>
  <si>
    <t>angelagaldames@ug.uchile.cl</t>
  </si>
  <si>
    <t>Betsy Arlette Pastén Villagrán</t>
  </si>
  <si>
    <t>betsypasten@ug.uchile.cl</t>
  </si>
  <si>
    <t>Aysén</t>
  </si>
  <si>
    <t>Glosario</t>
  </si>
  <si>
    <t>Hospital Luis Tisné</t>
  </si>
  <si>
    <t>Hospital San Borja</t>
  </si>
  <si>
    <t xml:space="preserve">Hospital San Juan de Dios </t>
  </si>
  <si>
    <t>HBLT</t>
  </si>
  <si>
    <t>Hospital Barros Luco</t>
  </si>
  <si>
    <t>Tiempo Protegido Tesis</t>
  </si>
  <si>
    <t>LU</t>
  </si>
  <si>
    <t>Largo Urgencia</t>
  </si>
  <si>
    <t>LP</t>
  </si>
  <si>
    <t>Largo Poli</t>
  </si>
  <si>
    <t>Test de Ingreso</t>
  </si>
  <si>
    <t>P. Partos, Poli, Docente</t>
  </si>
  <si>
    <t>Pautas Partos, Poli, Docente</t>
  </si>
  <si>
    <t>Nota final Pautas ponderadas</t>
  </si>
  <si>
    <t>Nota presentación examen</t>
  </si>
  <si>
    <t>Nota de Examen 1°</t>
  </si>
  <si>
    <t>Semanas supervisión</t>
  </si>
  <si>
    <t>Rota por Partos</t>
  </si>
  <si>
    <t>Rota por Poli de urgencia</t>
  </si>
  <si>
    <t>Evaluación docente</t>
  </si>
  <si>
    <t>Semana exámenes</t>
  </si>
  <si>
    <t>Fechas de supervisión</t>
  </si>
  <si>
    <t>Turnos recuperación SOS</t>
  </si>
  <si>
    <t>Docentes</t>
  </si>
  <si>
    <t>Brisa Jara (BJ)</t>
  </si>
  <si>
    <t>Macarena Martínez (MM)</t>
  </si>
  <si>
    <t>Ignacia Muñoz (IM)</t>
  </si>
  <si>
    <t>Marisa Villagrán (MV)</t>
  </si>
  <si>
    <t>Pabla Araya (PA)</t>
  </si>
  <si>
    <t>Rita Avendaño (RA)</t>
  </si>
  <si>
    <t>Jazmin Orellana (JO)</t>
  </si>
  <si>
    <t>SEGUNDO GRUPO</t>
  </si>
  <si>
    <t>6 DE MAYO AL 30 DE JUNIO</t>
  </si>
  <si>
    <t>Junio</t>
  </si>
  <si>
    <t>Organización Exámenes</t>
  </si>
  <si>
    <t xml:space="preserve">ORIENTACIÓN </t>
  </si>
  <si>
    <t xml:space="preserve">Curso </t>
  </si>
  <si>
    <t>P.Poli</t>
  </si>
  <si>
    <t>P. Partos</t>
  </si>
  <si>
    <t>Día</t>
  </si>
  <si>
    <t>Horario</t>
  </si>
  <si>
    <t>Sala</t>
  </si>
  <si>
    <t>Docente 1</t>
  </si>
  <si>
    <t>Docente 2</t>
  </si>
  <si>
    <t>Daniela Alejandra Poblete Latorre</t>
  </si>
  <si>
    <t>danielapoblete@ug.uchile.cl</t>
  </si>
  <si>
    <t>2024-2</t>
  </si>
  <si>
    <t>NO</t>
  </si>
  <si>
    <t>Cerrada</t>
  </si>
  <si>
    <t xml:space="preserve">Daniella  Paola Navarrete Molina </t>
  </si>
  <si>
    <t>daniellanavarrete@ug.uchile.cl</t>
  </si>
  <si>
    <t>María Emilia Labadia Miguel</t>
  </si>
  <si>
    <t>marialabadia@ug.uchile.cl</t>
  </si>
  <si>
    <t>Francisca Javiera Cornejo Alvear</t>
  </si>
  <si>
    <t>francisca.cornejo.a@ug.uchile.cl</t>
  </si>
  <si>
    <t xml:space="preserve">Alen Rocío Muñoz Alvear </t>
  </si>
  <si>
    <t>alenmunoz@ug.uchile.cl</t>
  </si>
  <si>
    <t xml:space="preserve">Liz Nayade Álvarez Pinilla </t>
  </si>
  <si>
    <t>lizalvarez@ug.uchile.cl</t>
  </si>
  <si>
    <t xml:space="preserve">Sofía Constanza Villarroel Rojas </t>
  </si>
  <si>
    <t>sofiavillarroel@ug.uchile.cl</t>
  </si>
  <si>
    <t xml:space="preserve">Isidora Magdalena Azúa Lizana </t>
  </si>
  <si>
    <t>isidoraazua@ug.uchile.cl</t>
  </si>
  <si>
    <t>Catalina Ignacia Yañez Carvallo</t>
  </si>
  <si>
    <t>catalina.yanez.c@ug.uchile.cl</t>
  </si>
  <si>
    <t>A. Toledo</t>
  </si>
  <si>
    <t xml:space="preserve">Valentina Francesca Toledo Sepulveda </t>
  </si>
  <si>
    <t>valentina.toledo.s@ug.uchile.cl</t>
  </si>
  <si>
    <t>Sofía Andrea Gutiérrez Pino</t>
  </si>
  <si>
    <t>sgutierrezp@ug.uchile.cl</t>
  </si>
  <si>
    <t>P. Molina</t>
  </si>
  <si>
    <t>Valeria Johana Fernández Terzan</t>
  </si>
  <si>
    <t>valeria.fernandez.t@ug.uchile.cl</t>
  </si>
  <si>
    <t>Camila Fernanda Pérez Cortés</t>
  </si>
  <si>
    <t>camila.perez.c@ug.uchile.cl</t>
  </si>
  <si>
    <t>Pilar Alejandra Molina Sepúlveda</t>
  </si>
  <si>
    <t>pilarmolina@ug.uchile.cl</t>
  </si>
  <si>
    <t>Paloma Andrea Díaz Mella</t>
  </si>
  <si>
    <t>palomadiaz@ug.uchile.cl</t>
  </si>
  <si>
    <t>Camila Andrea Henríquez Ramírez</t>
  </si>
  <si>
    <t>camilahenriquez@ug.uchile.cl</t>
  </si>
  <si>
    <t>María Inés Olivares Gallardo</t>
  </si>
  <si>
    <t>molivaresg@ug.uchile.cl</t>
  </si>
  <si>
    <t xml:space="preserve">Shadia Angelica Apud Ortiz </t>
  </si>
  <si>
    <t>shadia.apud.ortiz@gmail.com</t>
  </si>
  <si>
    <t xml:space="preserve">Francisca Elizabeth Rivera Muñoz </t>
  </si>
  <si>
    <t>francisca.rivera.m@ug.uchile.cl</t>
  </si>
  <si>
    <t>Catalina Alejandra Verdejo Briceño</t>
  </si>
  <si>
    <t>catalinaverdejo@ug.uchile.cl</t>
  </si>
  <si>
    <t>Catalina Ignacia Verdugo Da Silva</t>
  </si>
  <si>
    <t>cataverdugod@hotmail.com</t>
  </si>
  <si>
    <t>HBLT/HCUCH</t>
  </si>
  <si>
    <t>Elizabeth del Carmen Solís Canales</t>
  </si>
  <si>
    <t>elizabethsolis@ug.uchile.cl</t>
  </si>
  <si>
    <t>Nicole Denisse Rivera Cáceres</t>
  </si>
  <si>
    <t>nicole.rivera.c@ug.uchile.cl</t>
  </si>
  <si>
    <t>Carol Javiera Jiménez Jiménez</t>
  </si>
  <si>
    <t>caroljimenez@ug.uchile.cl</t>
  </si>
  <si>
    <t>Andrea Schmidt (AS)</t>
  </si>
  <si>
    <t>Soledad (S)</t>
  </si>
  <si>
    <t>Hospital San Juan de Dios (Solo Largo)</t>
  </si>
  <si>
    <t>Camila Garrido (CG)</t>
  </si>
  <si>
    <t>Paula Cabello (PC)</t>
  </si>
  <si>
    <t>Hospital Clínico Universidad de Chile</t>
  </si>
  <si>
    <t>Nombre</t>
  </si>
  <si>
    <t xml:space="preserve"> Apellido</t>
  </si>
  <si>
    <t xml:space="preserve">Aysén </t>
  </si>
  <si>
    <t>Total general</t>
  </si>
  <si>
    <t>Observaciones</t>
  </si>
  <si>
    <t>Grupo 1</t>
  </si>
  <si>
    <t>Grupo 2</t>
  </si>
  <si>
    <t>Katalina Antonia</t>
  </si>
  <si>
    <t xml:space="preserve"> Almendras Farías</t>
  </si>
  <si>
    <t>Acreditación HSO</t>
  </si>
  <si>
    <t>Días HSO</t>
  </si>
  <si>
    <t>Tiare Anaís Poque</t>
  </si>
  <si>
    <t xml:space="preserve"> Alvarado</t>
  </si>
  <si>
    <t>Retiro por SM</t>
  </si>
  <si>
    <t>Días HCSBA</t>
  </si>
  <si>
    <t>Liz Nayade</t>
  </si>
  <si>
    <t xml:space="preserve"> Álvarez Pinilla </t>
  </si>
  <si>
    <t>Días HSJDD</t>
  </si>
  <si>
    <t>Shadia Angelica</t>
  </si>
  <si>
    <t xml:space="preserve"> Apud Ortiz </t>
  </si>
  <si>
    <t>Días HBLT</t>
  </si>
  <si>
    <t>Isidora Magdalena</t>
  </si>
  <si>
    <t xml:space="preserve"> Azúa Lizana </t>
  </si>
  <si>
    <t>Suspendido por vacunación</t>
  </si>
  <si>
    <t>Días HCUCh</t>
  </si>
  <si>
    <t>Andrea Karina</t>
  </si>
  <si>
    <t xml:space="preserve"> Bustos Pérez</t>
  </si>
  <si>
    <t xml:space="preserve">Días Aysén </t>
  </si>
  <si>
    <t>Javier Ignacio</t>
  </si>
  <si>
    <t xml:space="preserve"> Campaña Campaña</t>
  </si>
  <si>
    <t>Francisca Javiera</t>
  </si>
  <si>
    <t xml:space="preserve"> Cornejo Alvear</t>
  </si>
  <si>
    <t>Beatriz Ximena</t>
  </si>
  <si>
    <t xml:space="preserve"> Díaz Bascur </t>
  </si>
  <si>
    <t>Paloma Andrea</t>
  </si>
  <si>
    <t xml:space="preserve"> Díaz Mella</t>
  </si>
  <si>
    <t>Valeria Johana</t>
  </si>
  <si>
    <t xml:space="preserve"> Fernández Terzan</t>
  </si>
  <si>
    <t>Colomba Paz</t>
  </si>
  <si>
    <t xml:space="preserve"> Formas Fuentes </t>
  </si>
  <si>
    <t>Francisca Andrea</t>
  </si>
  <si>
    <t xml:space="preserve"> Gálvez Gaete </t>
  </si>
  <si>
    <t xml:space="preserve">Angela Renata </t>
  </si>
  <si>
    <t>Galdames Contreras</t>
  </si>
  <si>
    <t>Recupera Internado</t>
  </si>
  <si>
    <t>Bárbara Javiera</t>
  </si>
  <si>
    <t xml:space="preserve"> González Kovacs </t>
  </si>
  <si>
    <t>Sofía Andrea</t>
  </si>
  <si>
    <t xml:space="preserve"> Gutiérrez Pino</t>
  </si>
  <si>
    <t>Camila Andrea</t>
  </si>
  <si>
    <t xml:space="preserve"> Henríquez Ramírez</t>
  </si>
  <si>
    <t>Amy Millaray Ivette</t>
  </si>
  <si>
    <t xml:space="preserve"> Huatay Anticona </t>
  </si>
  <si>
    <t>Carol Javiera</t>
  </si>
  <si>
    <t xml:space="preserve"> Jiménez Jiménez</t>
  </si>
  <si>
    <t>María Emilia</t>
  </si>
  <si>
    <t xml:space="preserve"> Labadia Miguel</t>
  </si>
  <si>
    <t>Sofía Valentina</t>
  </si>
  <si>
    <t xml:space="preserve"> Lara Ravanal</t>
  </si>
  <si>
    <t>Antonia Anai</t>
  </si>
  <si>
    <t xml:space="preserve"> Lattus Castro</t>
  </si>
  <si>
    <t>Valentina Ignacia</t>
  </si>
  <si>
    <t xml:space="preserve"> MacNamara Sapollnik</t>
  </si>
  <si>
    <t>Maria Rosario</t>
  </si>
  <si>
    <t xml:space="preserve"> Mena Garrido</t>
  </si>
  <si>
    <t>Jeanette Alejandra</t>
  </si>
  <si>
    <t xml:space="preserve"> Miranda Lavado </t>
  </si>
  <si>
    <t>Acreditación HSO + LM por SM</t>
  </si>
  <si>
    <t>Pilar Alejandra</t>
  </si>
  <si>
    <t xml:space="preserve"> Molina Sepúlveda</t>
  </si>
  <si>
    <t>Carolina Victoria</t>
  </si>
  <si>
    <t xml:space="preserve"> Mora Iturrieta </t>
  </si>
  <si>
    <t>Alen Rocío</t>
  </si>
  <si>
    <t xml:space="preserve"> Muñoz Alvear </t>
  </si>
  <si>
    <t>Daniella  Paola</t>
  </si>
  <si>
    <t xml:space="preserve"> Navarrete Molina </t>
  </si>
  <si>
    <t xml:space="preserve"> Navarro Cáceres </t>
  </si>
  <si>
    <t>María Inés</t>
  </si>
  <si>
    <t xml:space="preserve"> Olivares Gallardo</t>
  </si>
  <si>
    <t>Valeria Catalina</t>
  </si>
  <si>
    <t xml:space="preserve"> Ortiz Villegas</t>
  </si>
  <si>
    <t>Betsy Arlette</t>
  </si>
  <si>
    <t xml:space="preserve"> Pastén Villagrán</t>
  </si>
  <si>
    <t xml:space="preserve"> Pérez Cid </t>
  </si>
  <si>
    <t>Camila Fernanda</t>
  </si>
  <si>
    <t xml:space="preserve"> Pérez Cortés</t>
  </si>
  <si>
    <t>Daniela Alejandra</t>
  </si>
  <si>
    <t xml:space="preserve"> Poblete Latorre</t>
  </si>
  <si>
    <t>Nicole Denisse</t>
  </si>
  <si>
    <t xml:space="preserve"> Rivera Cáceres</t>
  </si>
  <si>
    <t>Francisca Elizabeth</t>
  </si>
  <si>
    <t xml:space="preserve"> Rivera Muñoz </t>
  </si>
  <si>
    <t>Pedro</t>
  </si>
  <si>
    <t xml:space="preserve"> Rojas Valdivia</t>
  </si>
  <si>
    <t>Grissel Anais</t>
  </si>
  <si>
    <t xml:space="preserve"> Ruy-Pérez Montero </t>
  </si>
  <si>
    <t>Acreditación HSO + LM por duelo</t>
  </si>
  <si>
    <t>Fernanda Yañez</t>
  </si>
  <si>
    <t xml:space="preserve"> San Román </t>
  </si>
  <si>
    <t>Elizabeth del Carmen</t>
  </si>
  <si>
    <t xml:space="preserve"> Solís Canales</t>
  </si>
  <si>
    <t>Cynthia Aracely</t>
  </si>
  <si>
    <t xml:space="preserve"> Soto Pavez</t>
  </si>
  <si>
    <t>Valentina Francesca</t>
  </si>
  <si>
    <t xml:space="preserve"> Toledo Sepulveda </t>
  </si>
  <si>
    <t>Catalina Constanza</t>
  </si>
  <si>
    <t xml:space="preserve"> Torres Lavanderos </t>
  </si>
  <si>
    <t>Catalina Alejandra</t>
  </si>
  <si>
    <t xml:space="preserve"> Verdejo Briceño</t>
  </si>
  <si>
    <t>Catalina Ignacia</t>
  </si>
  <si>
    <t xml:space="preserve"> Verdugo Da Silva</t>
  </si>
  <si>
    <t>Sofía Constanza</t>
  </si>
  <si>
    <t xml:space="preserve"> Villarroel Rojas </t>
  </si>
  <si>
    <t xml:space="preserve"> Yañez Carvallo</t>
  </si>
  <si>
    <t>Total de días efectivos por Rotación</t>
  </si>
  <si>
    <t>TERCER GRUPO REMEDIALES ELECTIVO</t>
  </si>
  <si>
    <t>01 DE JULIO AL 11 DE AGOSTO</t>
  </si>
  <si>
    <t>Julio</t>
  </si>
  <si>
    <t>Agosto</t>
  </si>
  <si>
    <t>Semana 1 rotación 4</t>
  </si>
  <si>
    <t>Nombres, Apellidos</t>
  </si>
  <si>
    <t>Rut</t>
  </si>
  <si>
    <t>Curso Asignado</t>
  </si>
  <si>
    <t>Daniella  Paola Navarrete Molina (recupera poli)</t>
  </si>
  <si>
    <t>20.567.793-3</t>
  </si>
  <si>
    <t> </t>
  </si>
  <si>
    <t>E</t>
  </si>
  <si>
    <t>Acta Cerrada</t>
  </si>
  <si>
    <t>Josefa Isidora Colignon Tagle</t>
  </si>
  <si>
    <t>20.473.013-K</t>
  </si>
  <si>
    <t>josefacolignon@ug.uchile.cl</t>
  </si>
  <si>
    <t>O</t>
  </si>
  <si>
    <t>T</t>
  </si>
  <si>
    <t>Francisca Javiera Cornejo Alvear (recupera poli)</t>
  </si>
  <si>
    <t>20.646.959-5</t>
  </si>
  <si>
    <t>Ingrid Vanessa Barraza Díaz (solo partos)</t>
  </si>
  <si>
    <t>20.417.468-7</t>
  </si>
  <si>
    <t>ingridbarraza@ug.uchile.cl</t>
  </si>
  <si>
    <t>202320-3</t>
  </si>
  <si>
    <t>Acta Cerrada (ponderación antigua)</t>
  </si>
  <si>
    <t>Daniela Macarena Labarca Sancho (solo partos)</t>
  </si>
  <si>
    <t>19.977.460-3</t>
  </si>
  <si>
    <t>danielalabarca@ug.uchile.cl</t>
  </si>
  <si>
    <t>E/N</t>
  </si>
  <si>
    <t>Isidora Magdalena Azúa Lizana (recupera poli)</t>
  </si>
  <si>
    <t>20.237.271-6</t>
  </si>
  <si>
    <t>Valentina Francesca Toledo Sepulveda (ELECTIVO)</t>
  </si>
  <si>
    <t>20.531.477-6</t>
  </si>
  <si>
    <t>ELECTIVO</t>
  </si>
  <si>
    <t>Oe</t>
  </si>
  <si>
    <t>Ee</t>
  </si>
  <si>
    <t xml:space="preserve">Sofía Andrea Gutierrez Pino (ELECTIVO) </t>
  </si>
  <si>
    <t>18.170.798-4</t>
  </si>
  <si>
    <t>Daniela Alejandra Poblete Latorre (ELECTIVO)</t>
  </si>
  <si>
    <t>Oe/N</t>
  </si>
  <si>
    <t>Valentina Ignacia Pérez Cid (ELECTIVO)</t>
  </si>
  <si>
    <t>20.139.751-0</t>
  </si>
  <si>
    <t>Oe/L</t>
  </si>
  <si>
    <t xml:space="preserve">Valentina Nicole Muñoz Álvarez (Feb-Jul, solo poli) </t>
  </si>
  <si>
    <t>20.466.999-6</t>
  </si>
  <si>
    <t xml:space="preserve">Catalina Carrasco Palma (Feb-Jul, solo poli) </t>
  </si>
  <si>
    <t>20.162.709-5</t>
  </si>
  <si>
    <t>catalina.carrasco.p@ug.uchile.cl</t>
  </si>
  <si>
    <t>Tiare Anais Poque Alvarado</t>
  </si>
  <si>
    <t>20.373.940-0</t>
  </si>
  <si>
    <t>O/N</t>
  </si>
  <si>
    <t>Keila Elizabeth Esther Zamorano Peña</t>
  </si>
  <si>
    <t>19.827.640-5</t>
  </si>
  <si>
    <t>keilazamorano@ug.uchile.cl</t>
  </si>
  <si>
    <t>O/L</t>
  </si>
  <si>
    <t>T/N</t>
  </si>
  <si>
    <t>20.051.280-4</t>
  </si>
  <si>
    <t>Carol Javiera Jimenez Jimenez (Rotación inicia fines de Junio)</t>
  </si>
  <si>
    <t>20.177.104-8</t>
  </si>
  <si>
    <t>HCUCH</t>
  </si>
  <si>
    <t>Pedro Rojas Valdivia (solo preparto finaliza en Agosto)</t>
  </si>
  <si>
    <t>20.242.545-3</t>
  </si>
  <si>
    <t>Orientación</t>
  </si>
  <si>
    <t>Orientación electivo</t>
  </si>
  <si>
    <t>Test ingreso</t>
  </si>
  <si>
    <t>Examen regular</t>
  </si>
  <si>
    <t>Examen electivo</t>
  </si>
  <si>
    <t>CUARTO GRUPO</t>
  </si>
  <si>
    <t>12 DE AGOSTO AL 22 DE SEPTIEMBRE</t>
  </si>
  <si>
    <t>Septiembre</t>
  </si>
  <si>
    <t>ORIENTACIÓN 12/8</t>
  </si>
  <si>
    <t>Nombres, Apellido</t>
  </si>
  <si>
    <t>Poli</t>
  </si>
  <si>
    <t>Partos</t>
  </si>
  <si>
    <t>Acta cerrada</t>
  </si>
  <si>
    <t xml:space="preserve">Valentina Alejandra Medina Contreras </t>
  </si>
  <si>
    <t>20.613.184-5</t>
  </si>
  <si>
    <t>valentina.medina.c@ug.uchile.cl</t>
  </si>
  <si>
    <t>20232-1</t>
  </si>
  <si>
    <t>Naomi Andrea Martínez Valdebenito</t>
  </si>
  <si>
    <t>20.537.289-K</t>
  </si>
  <si>
    <t>naomimartinez@ug.uchile.cl</t>
  </si>
  <si>
    <t xml:space="preserve">Javiera Fernanda Palomo Gatica </t>
  </si>
  <si>
    <t>20.464.586-8</t>
  </si>
  <si>
    <t>javierapalomo@ug.uchile.cl</t>
  </si>
  <si>
    <t>Constanza Del Carmen Salgueiro González</t>
  </si>
  <si>
    <t>20.665.614-K</t>
  </si>
  <si>
    <t>constanzasalgueiro@ug.uchile.cl</t>
  </si>
  <si>
    <t>Tiare Ailine Vargas Flores</t>
  </si>
  <si>
    <t>20.281.587-1</t>
  </si>
  <si>
    <t>tiarevargas@ug.uchile.cl</t>
  </si>
  <si>
    <t>N/E</t>
  </si>
  <si>
    <t>Javiera Ignacia San Martín Pinto</t>
  </si>
  <si>
    <t>19.573.643-k</t>
  </si>
  <si>
    <t>javiera.sanmartin.p@ug.uchile.cl</t>
  </si>
  <si>
    <t xml:space="preserve">Sofía Isidora Barrantes Pizarro </t>
  </si>
  <si>
    <t>20.471.579-3</t>
  </si>
  <si>
    <t>sofiabarrantes@ug.uchile.cl</t>
  </si>
  <si>
    <t xml:space="preserve">Carla Daniela Villa Sepúlveda </t>
  </si>
  <si>
    <t>20.129.188-7</t>
  </si>
  <si>
    <t>carla.villa@ug.uchile.cl</t>
  </si>
  <si>
    <t xml:space="preserve">Yasmín Vanessa Quezada Troncoso </t>
  </si>
  <si>
    <t>19744207-7</t>
  </si>
  <si>
    <t>yasmin.quezada@ug.uchile.cl</t>
  </si>
  <si>
    <t xml:space="preserve">Sebastián Esteban González Acuña </t>
  </si>
  <si>
    <t>20.614.393-2</t>
  </si>
  <si>
    <t>sgonzaleza@ug.uchile.cl</t>
  </si>
  <si>
    <t xml:space="preserve">Sofía Fernanda Calderón Díaz </t>
  </si>
  <si>
    <t>19.926.570-9</t>
  </si>
  <si>
    <t>sofiacalderon@ug.uchile.cl</t>
  </si>
  <si>
    <t>Javiera Ignacia Sánchez Jacimino</t>
  </si>
  <si>
    <t>20.240.808-7</t>
  </si>
  <si>
    <t>javierasanchez@ug.uchile.cl</t>
  </si>
  <si>
    <t>Camila Loreto Fredes Toro</t>
  </si>
  <si>
    <t>20.297.083-4</t>
  </si>
  <si>
    <t>camila.fredes@ug.uchile.cl</t>
  </si>
  <si>
    <t>Constanza Valeria Soto Valenzuela</t>
  </si>
  <si>
    <t>20.159.747-1</t>
  </si>
  <si>
    <t>constanzasoto@ug.uchile.cl</t>
  </si>
  <si>
    <t>Fabiana Paz Gutiérrez Cutipa</t>
  </si>
  <si>
    <t>20.734.459-1</t>
  </si>
  <si>
    <t>fabianagutierrez@ug.uchile.cl</t>
  </si>
  <si>
    <t>Tatiana Andrea Castillo Càrcamo</t>
  </si>
  <si>
    <t>20.495.541-7</t>
  </si>
  <si>
    <t>tatianacastillo@ug.uchile.cl</t>
  </si>
  <si>
    <t>Melanie Jacqueline Fernández Chávez</t>
  </si>
  <si>
    <t>20.060.238-2</t>
  </si>
  <si>
    <t>melanie.fernandez.c@ug.uchile.cl</t>
  </si>
  <si>
    <t>Fernanda Andrea Herrera Mayorga</t>
  </si>
  <si>
    <t>20.287.779-6</t>
  </si>
  <si>
    <t>fernandaherrera@ug.uchile.cl</t>
  </si>
  <si>
    <t>Belen Andrea Aravena Galaz</t>
  </si>
  <si>
    <t>20.675.747-7</t>
  </si>
  <si>
    <t>belenaravena@ug.uchile.cl</t>
  </si>
  <si>
    <t>Fernanda Javiera Fuentes Rosas</t>
  </si>
  <si>
    <t>20.498.785-8</t>
  </si>
  <si>
    <t>fernanda.fuentes@ug.uchile.cl</t>
  </si>
  <si>
    <t>Fernanda Belén Salinas Thaler</t>
  </si>
  <si>
    <t>20.421.171-K</t>
  </si>
  <si>
    <t>fernanda.salinas@ug.uchile.cl</t>
  </si>
  <si>
    <t>HCUCH/HBLT</t>
  </si>
  <si>
    <t>20.240.688-2</t>
  </si>
  <si>
    <t>Dévora Luz Seguel Sandoval (Arequipa)</t>
  </si>
  <si>
    <t>Natalia Segovia (NS)</t>
  </si>
  <si>
    <t>Katherine Osses (KO)</t>
  </si>
  <si>
    <t>Orientación/Ed. Emocional</t>
  </si>
  <si>
    <t>Andrea Toledo (AT)</t>
  </si>
  <si>
    <t>Camila Hidalgo (CH)</t>
  </si>
  <si>
    <t>Test de ingreso</t>
  </si>
  <si>
    <t>Días de Examen</t>
  </si>
  <si>
    <t>QUINTO GRUPO</t>
  </si>
  <si>
    <t>23 DE SEPTIEMBRE AL 03 DE NOVIEMBRE</t>
  </si>
  <si>
    <t>Octubre</t>
  </si>
  <si>
    <t>Noviembre</t>
  </si>
  <si>
    <t>P. Clínica</t>
  </si>
  <si>
    <t xml:space="preserve">Jessica Estrella Antilef Manzo </t>
  </si>
  <si>
    <t>20.823.791-8</t>
  </si>
  <si>
    <t>jessicaantilef@ug.uchile.cl</t>
  </si>
  <si>
    <t>20242-3</t>
  </si>
  <si>
    <t>Catalina Ignacia Sandoval Cruz</t>
  </si>
  <si>
    <t>20.180.073-0</t>
  </si>
  <si>
    <t>catalina.sandoval.1@ug.uchile.cl</t>
  </si>
  <si>
    <t>20242-2</t>
  </si>
  <si>
    <t>Magdalena Francisca Castro Martínez</t>
  </si>
  <si>
    <t>20.956.126-3</t>
  </si>
  <si>
    <t>mfcastro@ug.uchile.cl</t>
  </si>
  <si>
    <t>Maythe Alejandra Barrios Carreño</t>
  </si>
  <si>
    <t>20.381.841-6</t>
  </si>
  <si>
    <t>maythe.barrios@ug.uchile.cl</t>
  </si>
  <si>
    <t>Nicole Acevedo Troncoso</t>
  </si>
  <si>
    <t>19.839.658-3</t>
  </si>
  <si>
    <t>nicole.acevedo@ug.uchile.cl</t>
  </si>
  <si>
    <t xml:space="preserve">Karla Jasmin Herrera Maldonado </t>
  </si>
  <si>
    <t xml:space="preserve">19.925.153-8 </t>
  </si>
  <si>
    <t>karlaherrera@ug.uchile.cl</t>
  </si>
  <si>
    <t xml:space="preserve">Damaris Sarahi Catricura Pozo </t>
  </si>
  <si>
    <t>damariscatricura@ug.uchile.cl</t>
  </si>
  <si>
    <t>Javiera Ignacia Hernández Camus</t>
  </si>
  <si>
    <t>20.455.921-K</t>
  </si>
  <si>
    <t>jhernandezc@ug.uchile.cl</t>
  </si>
  <si>
    <t xml:space="preserve">Renata Antonia Cuevas Vergara </t>
  </si>
  <si>
    <t>19.639.815-5</t>
  </si>
  <si>
    <t>renatacuevas@ug.uchile.cl</t>
  </si>
  <si>
    <t>Francisca Ignacia Cea Vásquez</t>
  </si>
  <si>
    <t>19.890.999-8</t>
  </si>
  <si>
    <t>franciscacea@ug.uchile.cl</t>
  </si>
  <si>
    <t>Carolynne Lisette Lizama Soto</t>
  </si>
  <si>
    <t>20.649.229-5</t>
  </si>
  <si>
    <t>carolynnelizama@ug.uchile.cl</t>
  </si>
  <si>
    <t>Valentina Isadora Garrido Reyes</t>
  </si>
  <si>
    <t>20.806.551-3</t>
  </si>
  <si>
    <t>valentina.garrido.r@ug.uchile.cl</t>
  </si>
  <si>
    <t>Shuting Zhou Huang</t>
  </si>
  <si>
    <t>22.990.459-0</t>
  </si>
  <si>
    <t>shuting.zhou@ug.uchile.cl</t>
  </si>
  <si>
    <t xml:space="preserve">Karla Andrea Miranda Miranda </t>
  </si>
  <si>
    <t>19984722-8</t>
  </si>
  <si>
    <t>karlaelpanda@ug.uchile.cl</t>
  </si>
  <si>
    <t>Isadora Antonia Osorio Millar</t>
  </si>
  <si>
    <t>20.383.350-4</t>
  </si>
  <si>
    <t>isadoraosorio@ug.uchile.cl</t>
  </si>
  <si>
    <t>Gabriela Carolina Oyarzún Pizarro</t>
  </si>
  <si>
    <t>19.925.153-8</t>
  </si>
  <si>
    <t>Pía Constanza Correa Barahona</t>
  </si>
  <si>
    <t>20.839.080-5</t>
  </si>
  <si>
    <t>piacorrea@ug.uchile.cl</t>
  </si>
  <si>
    <t xml:space="preserve">Thyare Francisca Soto Navia </t>
  </si>
  <si>
    <t>20.568.487-5</t>
  </si>
  <si>
    <t>thyaresoto@ug.uchile.cl</t>
  </si>
  <si>
    <t>Javiera Belén Vallejos Díaz</t>
  </si>
  <si>
    <t>20.712.365-K</t>
  </si>
  <si>
    <t>javieravallejos@ug.uchile.cl</t>
  </si>
  <si>
    <t>Ignacia Javiera Muñoz Muñoz</t>
  </si>
  <si>
    <t>20.452.926-4</t>
  </si>
  <si>
    <t>imunozm@ug.uchile.cl</t>
  </si>
  <si>
    <t xml:space="preserve">Karina Andrea Hernández Ferrer </t>
  </si>
  <si>
    <t>20.256.456-9</t>
  </si>
  <si>
    <t>karinahernandez@ug.uchile.cl</t>
  </si>
  <si>
    <t>Beatriz Ximena Díaz Bascur</t>
  </si>
  <si>
    <t>20.531.426-1</t>
  </si>
  <si>
    <t>Sofia Larenas (Perú)</t>
  </si>
  <si>
    <t>Cohorte Anterior (2018,2019,2020)</t>
  </si>
  <si>
    <t xml:space="preserve">Orientación y Unidad Salud Emocional </t>
  </si>
  <si>
    <t>Test de ingreso a las 16.00 horas en la U (1/2 día quienes tienen largo)</t>
  </si>
  <si>
    <t>04 DE NOVIEMBRE AL 15 DE DICIEMBRE</t>
  </si>
  <si>
    <t>Diciembre</t>
  </si>
  <si>
    <t>Enero</t>
  </si>
  <si>
    <t>Camila Pérez Durán</t>
  </si>
  <si>
    <t>Katherine Elisa Zaror Maldonado</t>
  </si>
  <si>
    <t>María Inés Concha Quintanilla</t>
  </si>
  <si>
    <t>María de los Ángeles Raza Li</t>
  </si>
  <si>
    <t xml:space="preserve">Eduardo López Loyola </t>
  </si>
  <si>
    <t>Lorena Alejandra Ozimisa Martínez</t>
  </si>
  <si>
    <t>María José Berríos Aranda</t>
  </si>
  <si>
    <t>Consuelo Belén Arce León</t>
  </si>
  <si>
    <t>Loreto del Carmen Miqueles Ramos</t>
  </si>
  <si>
    <t>Tatiana Vergara Vergara</t>
  </si>
  <si>
    <t>Daniela Ignacia Concha Merino</t>
  </si>
  <si>
    <t>Maria Belen Serrano Casas</t>
  </si>
  <si>
    <t>Valery Stefanny Seura Seura</t>
  </si>
  <si>
    <t>Erika Catalina Acevedo Fuentes</t>
  </si>
  <si>
    <t>Victoria Fernanda Maldonado González</t>
  </si>
  <si>
    <t xml:space="preserve">Paula Belén Farias Almonte </t>
  </si>
  <si>
    <t>Macarena Belén Monreal Yáñez</t>
  </si>
  <si>
    <t>Catalina Javiera Soledad Ramírez Altamirano</t>
  </si>
  <si>
    <t>Carla Paola Canales Alegría</t>
  </si>
  <si>
    <t>Scarlette Alejandra Lara Berrios</t>
  </si>
  <si>
    <t xml:space="preserve">Ivonne Alejandra González Cea </t>
  </si>
  <si>
    <t>Fabián Milenko Ureta Franjola</t>
  </si>
  <si>
    <t>Francisca Salinas Gallegos</t>
  </si>
  <si>
    <t>Javiera Paz Zamorano Órdenes</t>
  </si>
  <si>
    <t>Sophia Fernanda Godoy Bodine</t>
  </si>
  <si>
    <t>Valentina Edith Tello Ricci</t>
  </si>
  <si>
    <t>Rosario Helena Canales Bravo</t>
  </si>
  <si>
    <t>María José Sanfuentes Tello</t>
  </si>
  <si>
    <t>Valentina Paola Sobolevsky Urzúa</t>
  </si>
  <si>
    <t>Camila Fernanda Valdebenito Rubilar</t>
  </si>
  <si>
    <t>Javiera Paz Llanza Larenas</t>
  </si>
  <si>
    <t>Sofía Pamela Andrea López Rodríguez</t>
  </si>
  <si>
    <t>Belén Alexandra Moreno Castro</t>
  </si>
  <si>
    <t xml:space="preserve">Javiera Alejandra Copia Araya </t>
  </si>
  <si>
    <t>Catalina Ignacia Sanhueza Rebolledo</t>
  </si>
  <si>
    <t>Ingrid Elizabeth Rivera Layana</t>
  </si>
  <si>
    <t>Bryan Antonio Caro Ordoñez</t>
  </si>
  <si>
    <t>Valentina Lucia Cortez Escudero</t>
  </si>
  <si>
    <t xml:space="preserve">Anais Arlette Castillo Sandoval </t>
  </si>
  <si>
    <t>Javiera Paz Molina López</t>
  </si>
  <si>
    <t>Sofía José Lafuente Garrido</t>
  </si>
  <si>
    <t>Isidora Danae Alvarado Rojas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</si>
</sst>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theme="2" tint="-0.249977111117893"/>
      <name val="Arial"/>
      <family val="2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000000"/>
      <name val="Arial"/>
      <family val="2"/>
    </font>
    <font>
      <b/>
      <sz val="18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Aptos Narrow"/>
    </font>
    <font>
      <sz val="11"/>
      <color rgb="FF000000"/>
      <name val="Calibri"/>
      <family val="2"/>
    </font>
    <font>
      <sz val="8"/>
      <color theme="1"/>
      <name val="Helvetica"/>
      <family val="2"/>
    </font>
    <font>
      <u/>
      <sz val="8"/>
      <color rgb="FF0066CC"/>
      <name val="Helvetica"/>
      <family val="2"/>
    </font>
    <font>
      <sz val="10"/>
      <color rgb="FF00B050"/>
      <name val="Arial"/>
      <family val="2"/>
    </font>
    <font>
      <b/>
      <sz val="10"/>
      <color rgb="FF00B05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24242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7030A0"/>
      <name val="Arial"/>
      <family val="2"/>
    </font>
    <font>
      <sz val="11"/>
      <color rgb="FF242424"/>
      <name val="Aptos Narrow"/>
    </font>
    <font>
      <u/>
      <sz val="8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2" tint="-0.499984740745262"/>
      <name val="Arial"/>
      <family val="2"/>
    </font>
    <font>
      <sz val="10"/>
      <color theme="2" tint="-0.499984740745262"/>
      <name val="Arial"/>
      <family val="2"/>
    </font>
    <font>
      <b/>
      <sz val="10"/>
      <color rgb="FFFF0000"/>
      <name val="Arial"/>
      <family val="2"/>
    </font>
    <font>
      <sz val="10"/>
      <color rgb="FF0070C0"/>
      <name val="Arial"/>
      <family val="2"/>
    </font>
    <font>
      <sz val="10"/>
      <color rgb="FF0070C0"/>
      <name val="Arial"/>
      <family val="2"/>
    </font>
    <font>
      <sz val="10"/>
      <color rgb="FF00B050"/>
      <name val="Arial"/>
      <family val="2"/>
    </font>
    <font>
      <b/>
      <sz val="10"/>
      <color theme="8" tint="0.79998168889431442"/>
      <name val="Arial"/>
      <family val="2"/>
    </font>
    <font>
      <sz val="10"/>
      <color rgb="FF757171"/>
      <name val="Arial"/>
      <family val="2"/>
    </font>
    <font>
      <b/>
      <sz val="10"/>
      <color rgb="FFFFFFFF"/>
      <name val="Arial"/>
      <family val="2"/>
    </font>
    <font>
      <b/>
      <sz val="10"/>
      <color rgb="FFDDEBF7"/>
      <name val="Arial"/>
      <family val="2"/>
    </font>
    <font>
      <b/>
      <sz val="10"/>
      <color theme="1"/>
      <name val="Arial"/>
      <family val="2"/>
    </font>
    <font>
      <u/>
      <sz val="9"/>
      <color theme="10"/>
      <name val="Calibri"/>
      <family val="2"/>
      <scheme val="minor"/>
    </font>
    <font>
      <sz val="11"/>
      <color theme="1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70AD47"/>
        <bgColor rgb="FF000000"/>
      </patternFill>
    </fill>
    <fill>
      <patternFill patternType="solid">
        <fgColor rgb="FFED7D31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F8FFF"/>
        <bgColor indexed="64"/>
      </patternFill>
    </fill>
    <fill>
      <patternFill patternType="solid">
        <fgColor theme="9" tint="0.39997558519241921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BFBFBF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819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4" xfId="0" applyFont="1" applyBorder="1"/>
    <xf numFmtId="0" fontId="3" fillId="0" borderId="0" xfId="0" applyFont="1"/>
    <xf numFmtId="0" fontId="2" fillId="0" borderId="6" xfId="0" applyFont="1" applyBorder="1"/>
    <xf numFmtId="2" fontId="2" fillId="2" borderId="2" xfId="0" applyNumberFormat="1" applyFont="1" applyFill="1" applyBorder="1"/>
    <xf numFmtId="2" fontId="2" fillId="3" borderId="2" xfId="0" applyNumberFormat="1" applyFont="1" applyFill="1" applyBorder="1"/>
    <xf numFmtId="0" fontId="2" fillId="3" borderId="2" xfId="0" applyFont="1" applyFill="1" applyBorder="1"/>
    <xf numFmtId="0" fontId="2" fillId="0" borderId="10" xfId="0" applyFont="1" applyBorder="1"/>
    <xf numFmtId="0" fontId="3" fillId="8" borderId="10" xfId="0" applyFont="1" applyFill="1" applyBorder="1"/>
    <xf numFmtId="0" fontId="3" fillId="3" borderId="10" xfId="0" applyFont="1" applyFill="1" applyBorder="1"/>
    <xf numFmtId="0" fontId="2" fillId="0" borderId="1" xfId="0" applyFont="1" applyBorder="1"/>
    <xf numFmtId="0" fontId="3" fillId="3" borderId="1" xfId="0" applyFont="1" applyFill="1" applyBorder="1"/>
    <xf numFmtId="0" fontId="3" fillId="8" borderId="1" xfId="0" applyFont="1" applyFill="1" applyBorder="1"/>
    <xf numFmtId="0" fontId="3" fillId="3" borderId="2" xfId="0" applyFont="1" applyFill="1" applyBorder="1"/>
    <xf numFmtId="0" fontId="3" fillId="8" borderId="2" xfId="0" applyFont="1" applyFill="1" applyBorder="1"/>
    <xf numFmtId="0" fontId="2" fillId="5" borderId="0" xfId="0" applyFont="1" applyFill="1"/>
    <xf numFmtId="0" fontId="2" fillId="8" borderId="0" xfId="0" applyFont="1" applyFill="1"/>
    <xf numFmtId="0" fontId="2" fillId="3" borderId="0" xfId="0" applyFont="1" applyFill="1"/>
    <xf numFmtId="0" fontId="2" fillId="6" borderId="0" xfId="0" applyFont="1" applyFill="1"/>
    <xf numFmtId="0" fontId="2" fillId="7" borderId="0" xfId="0" applyFont="1" applyFill="1"/>
    <xf numFmtId="0" fontId="2" fillId="9" borderId="0" xfId="0" applyFont="1" applyFill="1"/>
    <xf numFmtId="0" fontId="2" fillId="11" borderId="0" xfId="0" applyFont="1" applyFill="1"/>
    <xf numFmtId="0" fontId="2" fillId="12" borderId="10" xfId="0" applyFont="1" applyFill="1" applyBorder="1"/>
    <xf numFmtId="0" fontId="3" fillId="12" borderId="10" xfId="0" applyFont="1" applyFill="1" applyBorder="1"/>
    <xf numFmtId="0" fontId="2" fillId="12" borderId="1" xfId="0" applyFont="1" applyFill="1" applyBorder="1"/>
    <xf numFmtId="0" fontId="3" fillId="12" borderId="1" xfId="0" applyFont="1" applyFill="1" applyBorder="1"/>
    <xf numFmtId="0" fontId="2" fillId="12" borderId="2" xfId="0" applyFont="1" applyFill="1" applyBorder="1"/>
    <xf numFmtId="0" fontId="3" fillId="12" borderId="2" xfId="0" applyFont="1" applyFill="1" applyBorder="1"/>
    <xf numFmtId="0" fontId="2" fillId="0" borderId="7" xfId="0" applyFont="1" applyBorder="1"/>
    <xf numFmtId="0" fontId="6" fillId="0" borderId="2" xfId="0" applyFont="1" applyBorder="1"/>
    <xf numFmtId="0" fontId="6" fillId="12" borderId="2" xfId="0" applyFont="1" applyFill="1" applyBorder="1"/>
    <xf numFmtId="0" fontId="2" fillId="13" borderId="10" xfId="0" applyFont="1" applyFill="1" applyBorder="1"/>
    <xf numFmtId="0" fontId="2" fillId="13" borderId="1" xfId="0" applyFont="1" applyFill="1" applyBorder="1"/>
    <xf numFmtId="0" fontId="2" fillId="13" borderId="2" xfId="0" applyFont="1" applyFill="1" applyBorder="1"/>
    <xf numFmtId="0" fontId="7" fillId="0" borderId="2" xfId="0" applyFont="1" applyBorder="1"/>
    <xf numFmtId="0" fontId="3" fillId="0" borderId="1" xfId="0" applyFont="1" applyBorder="1"/>
    <xf numFmtId="0" fontId="1" fillId="12" borderId="1" xfId="0" applyFont="1" applyFill="1" applyBorder="1"/>
    <xf numFmtId="0" fontId="9" fillId="12" borderId="1" xfId="0" applyFont="1" applyFill="1" applyBorder="1"/>
    <xf numFmtId="0" fontId="1" fillId="0" borderId="10" xfId="0" applyFont="1" applyBorder="1"/>
    <xf numFmtId="0" fontId="9" fillId="3" borderId="10" xfId="0" applyFont="1" applyFill="1" applyBorder="1"/>
    <xf numFmtId="0" fontId="1" fillId="0" borderId="1" xfId="0" applyFont="1" applyBorder="1"/>
    <xf numFmtId="0" fontId="9" fillId="13" borderId="1" xfId="0" applyFont="1" applyFill="1" applyBorder="1"/>
    <xf numFmtId="0" fontId="1" fillId="12" borderId="10" xfId="0" applyFont="1" applyFill="1" applyBorder="1"/>
    <xf numFmtId="0" fontId="9" fillId="12" borderId="10" xfId="0" applyFont="1" applyFill="1" applyBorder="1"/>
    <xf numFmtId="0" fontId="9" fillId="0" borderId="1" xfId="0" applyFont="1" applyBorder="1"/>
    <xf numFmtId="0" fontId="6" fillId="12" borderId="3" xfId="0" applyFont="1" applyFill="1" applyBorder="1"/>
    <xf numFmtId="0" fontId="3" fillId="0" borderId="5" xfId="0" applyFont="1" applyBorder="1"/>
    <xf numFmtId="0" fontId="2" fillId="0" borderId="3" xfId="0" applyFont="1" applyBorder="1"/>
    <xf numFmtId="0" fontId="3" fillId="0" borderId="11" xfId="0" applyFont="1" applyBorder="1"/>
    <xf numFmtId="0" fontId="2" fillId="0" borderId="12" xfId="0" applyFont="1" applyBorder="1"/>
    <xf numFmtId="0" fontId="2" fillId="8" borderId="1" xfId="0" applyFont="1" applyFill="1" applyBorder="1"/>
    <xf numFmtId="0" fontId="3" fillId="13" borderId="10" xfId="0" applyFont="1" applyFill="1" applyBorder="1"/>
    <xf numFmtId="0" fontId="3" fillId="13" borderId="1" xfId="0" applyFont="1" applyFill="1" applyBorder="1"/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/>
    </xf>
    <xf numFmtId="0" fontId="3" fillId="0" borderId="17" xfId="0" applyFont="1" applyBorder="1"/>
    <xf numFmtId="0" fontId="2" fillId="0" borderId="9" xfId="0" applyFont="1" applyBorder="1"/>
    <xf numFmtId="0" fontId="2" fillId="0" borderId="11" xfId="0" applyFont="1" applyBorder="1"/>
    <xf numFmtId="0" fontId="3" fillId="0" borderId="9" xfId="0" applyFont="1" applyBorder="1"/>
    <xf numFmtId="0" fontId="2" fillId="0" borderId="21" xfId="0" applyFont="1" applyBorder="1"/>
    <xf numFmtId="2" fontId="2" fillId="4" borderId="3" xfId="0" applyNumberFormat="1" applyFont="1" applyFill="1" applyBorder="1"/>
    <xf numFmtId="0" fontId="2" fillId="0" borderId="25" xfId="0" applyFont="1" applyBorder="1"/>
    <xf numFmtId="0" fontId="2" fillId="0" borderId="26" xfId="0" applyFont="1" applyBorder="1"/>
    <xf numFmtId="0" fontId="2" fillId="0" borderId="29" xfId="0" applyFont="1" applyBorder="1"/>
    <xf numFmtId="0" fontId="2" fillId="0" borderId="28" xfId="0" applyFont="1" applyBorder="1"/>
    <xf numFmtId="0" fontId="3" fillId="3" borderId="31" xfId="0" applyFont="1" applyFill="1" applyBorder="1"/>
    <xf numFmtId="0" fontId="3" fillId="3" borderId="34" xfId="0" applyFont="1" applyFill="1" applyBorder="1"/>
    <xf numFmtId="0" fontId="2" fillId="0" borderId="34" xfId="0" applyFont="1" applyBorder="1"/>
    <xf numFmtId="0" fontId="3" fillId="8" borderId="34" xfId="0" applyFont="1" applyFill="1" applyBorder="1"/>
    <xf numFmtId="0" fontId="2" fillId="0" borderId="33" xfId="0" applyFont="1" applyBorder="1"/>
    <xf numFmtId="2" fontId="2" fillId="2" borderId="34" xfId="0" applyNumberFormat="1" applyFont="1" applyFill="1" applyBorder="1"/>
    <xf numFmtId="2" fontId="2" fillId="3" borderId="34" xfId="0" applyNumberFormat="1" applyFont="1" applyFill="1" applyBorder="1"/>
    <xf numFmtId="0" fontId="2" fillId="3" borderId="34" xfId="0" applyFont="1" applyFill="1" applyBorder="1"/>
    <xf numFmtId="0" fontId="2" fillId="0" borderId="35" xfId="0" applyFont="1" applyBorder="1"/>
    <xf numFmtId="0" fontId="3" fillId="0" borderId="39" xfId="0" applyFont="1" applyBorder="1"/>
    <xf numFmtId="9" fontId="3" fillId="2" borderId="39" xfId="0" applyNumberFormat="1" applyFont="1" applyFill="1" applyBorder="1"/>
    <xf numFmtId="9" fontId="3" fillId="0" borderId="39" xfId="0" applyNumberFormat="1" applyFont="1" applyBorder="1"/>
    <xf numFmtId="9" fontId="3" fillId="3" borderId="39" xfId="0" applyNumberFormat="1" applyFont="1" applyFill="1" applyBorder="1"/>
    <xf numFmtId="2" fontId="2" fillId="0" borderId="7" xfId="0" applyNumberFormat="1" applyFont="1" applyBorder="1"/>
    <xf numFmtId="2" fontId="2" fillId="3" borderId="7" xfId="0" applyNumberFormat="1" applyFont="1" applyFill="1" applyBorder="1"/>
    <xf numFmtId="0" fontId="2" fillId="3" borderId="7" xfId="0" applyFont="1" applyFill="1" applyBorder="1"/>
    <xf numFmtId="2" fontId="2" fillId="4" borderId="8" xfId="0" applyNumberFormat="1" applyFont="1" applyFill="1" applyBorder="1"/>
    <xf numFmtId="0" fontId="9" fillId="3" borderId="31" xfId="0" applyFont="1" applyFill="1" applyBorder="1"/>
    <xf numFmtId="0" fontId="1" fillId="12" borderId="32" xfId="0" applyFont="1" applyFill="1" applyBorder="1"/>
    <xf numFmtId="0" fontId="1" fillId="12" borderId="31" xfId="0" applyFont="1" applyFill="1" applyBorder="1"/>
    <xf numFmtId="0" fontId="3" fillId="13" borderId="31" xfId="0" applyFont="1" applyFill="1" applyBorder="1"/>
    <xf numFmtId="0" fontId="2" fillId="12" borderId="31" xfId="0" applyFont="1" applyFill="1" applyBorder="1"/>
    <xf numFmtId="0" fontId="2" fillId="12" borderId="32" xfId="0" applyFont="1" applyFill="1" applyBorder="1"/>
    <xf numFmtId="0" fontId="9" fillId="12" borderId="31" xfId="0" applyFont="1" applyFill="1" applyBorder="1"/>
    <xf numFmtId="0" fontId="3" fillId="12" borderId="33" xfId="0" applyFont="1" applyFill="1" applyBorder="1"/>
    <xf numFmtId="0" fontId="3" fillId="12" borderId="34" xfId="0" applyFont="1" applyFill="1" applyBorder="1"/>
    <xf numFmtId="0" fontId="2" fillId="12" borderId="34" xfId="0" applyFont="1" applyFill="1" applyBorder="1"/>
    <xf numFmtId="0" fontId="3" fillId="13" borderId="34" xfId="0" applyFont="1" applyFill="1" applyBorder="1"/>
    <xf numFmtId="0" fontId="2" fillId="12" borderId="0" xfId="0" applyFont="1" applyFill="1"/>
    <xf numFmtId="0" fontId="2" fillId="12" borderId="4" xfId="0" applyFont="1" applyFill="1" applyBorder="1"/>
    <xf numFmtId="0" fontId="2" fillId="0" borderId="16" xfId="0" applyFont="1" applyBorder="1" applyAlignment="1">
      <alignment vertical="center" wrapText="1"/>
    </xf>
    <xf numFmtId="0" fontId="6" fillId="0" borderId="30" xfId="0" applyFont="1" applyBorder="1"/>
    <xf numFmtId="0" fontId="2" fillId="8" borderId="31" xfId="0" applyFont="1" applyFill="1" applyBorder="1"/>
    <xf numFmtId="0" fontId="3" fillId="0" borderId="43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2" fillId="0" borderId="45" xfId="0" applyFont="1" applyBorder="1"/>
    <xf numFmtId="0" fontId="3" fillId="0" borderId="17" xfId="0" applyFont="1" applyBorder="1" applyAlignment="1">
      <alignment horizontal="center"/>
    </xf>
    <xf numFmtId="0" fontId="6" fillId="0" borderId="4" xfId="0" applyFont="1" applyBorder="1"/>
    <xf numFmtId="0" fontId="3" fillId="0" borderId="34" xfId="0" applyFont="1" applyBorder="1"/>
    <xf numFmtId="0" fontId="3" fillId="4" borderId="46" xfId="0" applyFont="1" applyFill="1" applyBorder="1"/>
    <xf numFmtId="0" fontId="3" fillId="0" borderId="23" xfId="0" applyFont="1" applyBorder="1"/>
    <xf numFmtId="0" fontId="3" fillId="0" borderId="24" xfId="0" applyFont="1" applyBorder="1"/>
    <xf numFmtId="0" fontId="2" fillId="0" borderId="23" xfId="0" applyFont="1" applyBorder="1"/>
    <xf numFmtId="0" fontId="2" fillId="0" borderId="48" xfId="0" applyFont="1" applyBorder="1"/>
    <xf numFmtId="164" fontId="2" fillId="12" borderId="4" xfId="0" applyNumberFormat="1" applyFont="1" applyFill="1" applyBorder="1" applyAlignment="1">
      <alignment horizontal="right"/>
    </xf>
    <xf numFmtId="164" fontId="2" fillId="12" borderId="4" xfId="0" applyNumberFormat="1" applyFont="1" applyFill="1" applyBorder="1"/>
    <xf numFmtId="0" fontId="2" fillId="12" borderId="7" xfId="0" applyFont="1" applyFill="1" applyBorder="1"/>
    <xf numFmtId="2" fontId="2" fillId="12" borderId="2" xfId="0" applyNumberFormat="1" applyFont="1" applyFill="1" applyBorder="1"/>
    <xf numFmtId="164" fontId="2" fillId="12" borderId="2" xfId="0" applyNumberFormat="1" applyFont="1" applyFill="1" applyBorder="1"/>
    <xf numFmtId="0" fontId="4" fillId="12" borderId="7" xfId="0" applyFont="1" applyFill="1" applyBorder="1"/>
    <xf numFmtId="0" fontId="7" fillId="12" borderId="34" xfId="0" applyFont="1" applyFill="1" applyBorder="1"/>
    <xf numFmtId="0" fontId="2" fillId="12" borderId="11" xfId="0" applyFont="1" applyFill="1" applyBorder="1"/>
    <xf numFmtId="0" fontId="2" fillId="12" borderId="12" xfId="0" applyFont="1" applyFill="1" applyBorder="1"/>
    <xf numFmtId="0" fontId="2" fillId="12" borderId="2" xfId="0" applyFont="1" applyFill="1" applyBorder="1" applyAlignment="1">
      <alignment wrapText="1"/>
    </xf>
    <xf numFmtId="0" fontId="2" fillId="12" borderId="11" xfId="0" applyFont="1" applyFill="1" applyBorder="1" applyAlignment="1">
      <alignment wrapText="1"/>
    </xf>
    <xf numFmtId="0" fontId="2" fillId="12" borderId="4" xfId="0" applyFont="1" applyFill="1" applyBorder="1" applyAlignment="1">
      <alignment wrapText="1"/>
    </xf>
    <xf numFmtId="1" fontId="6" fillId="12" borderId="4" xfId="0" applyNumberFormat="1" applyFont="1" applyFill="1" applyBorder="1"/>
    <xf numFmtId="0" fontId="6" fillId="12" borderId="4" xfId="0" applyFont="1" applyFill="1" applyBorder="1"/>
    <xf numFmtId="16" fontId="2" fillId="12" borderId="36" xfId="0" applyNumberFormat="1" applyFont="1" applyFill="1" applyBorder="1"/>
    <xf numFmtId="16" fontId="4" fillId="12" borderId="30" xfId="0" applyNumberFormat="1" applyFont="1" applyFill="1" applyBorder="1"/>
    <xf numFmtId="16" fontId="2" fillId="12" borderId="30" xfId="0" applyNumberFormat="1" applyFont="1" applyFill="1" applyBorder="1"/>
    <xf numFmtId="16" fontId="4" fillId="12" borderId="33" xfId="0" applyNumberFormat="1" applyFont="1" applyFill="1" applyBorder="1"/>
    <xf numFmtId="0" fontId="3" fillId="8" borderId="32" xfId="0" applyFont="1" applyFill="1" applyBorder="1"/>
    <xf numFmtId="0" fontId="3" fillId="8" borderId="30" xfId="0" applyFont="1" applyFill="1" applyBorder="1"/>
    <xf numFmtId="0" fontId="2" fillId="13" borderId="28" xfId="0" applyFont="1" applyFill="1" applyBorder="1"/>
    <xf numFmtId="0" fontId="2" fillId="0" borderId="2" xfId="0" applyFont="1" applyBorder="1" applyAlignment="1">
      <alignment horizontal="right" wrapText="1"/>
    </xf>
    <xf numFmtId="0" fontId="0" fillId="0" borderId="2" xfId="0" applyBorder="1"/>
    <xf numFmtId="1" fontId="6" fillId="12" borderId="2" xfId="0" applyNumberFormat="1" applyFont="1" applyFill="1" applyBorder="1"/>
    <xf numFmtId="0" fontId="2" fillId="12" borderId="3" xfId="0" applyFont="1" applyFill="1" applyBorder="1"/>
    <xf numFmtId="0" fontId="13" fillId="12" borderId="2" xfId="1" applyFont="1" applyFill="1" applyBorder="1"/>
    <xf numFmtId="0" fontId="2" fillId="12" borderId="12" xfId="0" applyFont="1" applyFill="1" applyBorder="1" applyAlignment="1">
      <alignment wrapText="1"/>
    </xf>
    <xf numFmtId="0" fontId="2" fillId="12" borderId="4" xfId="0" applyFont="1" applyFill="1" applyBorder="1" applyAlignment="1">
      <alignment horizontal="right"/>
    </xf>
    <xf numFmtId="0" fontId="3" fillId="15" borderId="1" xfId="0" applyFont="1" applyFill="1" applyBorder="1"/>
    <xf numFmtId="0" fontId="11" fillId="15" borderId="1" xfId="0" applyFont="1" applyFill="1" applyBorder="1"/>
    <xf numFmtId="0" fontId="3" fillId="16" borderId="10" xfId="0" applyFont="1" applyFill="1" applyBorder="1"/>
    <xf numFmtId="0" fontId="9" fillId="12" borderId="2" xfId="0" applyFont="1" applyFill="1" applyBorder="1"/>
    <xf numFmtId="0" fontId="1" fillId="12" borderId="2" xfId="0" applyFont="1" applyFill="1" applyBorder="1"/>
    <xf numFmtId="0" fontId="3" fillId="0" borderId="2" xfId="0" applyFont="1" applyBorder="1"/>
    <xf numFmtId="0" fontId="3" fillId="0" borderId="19" xfId="0" applyFont="1" applyBorder="1" applyAlignment="1">
      <alignment horizontal="center"/>
    </xf>
    <xf numFmtId="2" fontId="2" fillId="2" borderId="12" xfId="0" applyNumberFormat="1" applyFont="1" applyFill="1" applyBorder="1"/>
    <xf numFmtId="2" fontId="2" fillId="2" borderId="4" xfId="0" applyNumberFormat="1" applyFont="1" applyFill="1" applyBorder="1"/>
    <xf numFmtId="0" fontId="2" fillId="12" borderId="30" xfId="0" applyFont="1" applyFill="1" applyBorder="1"/>
    <xf numFmtId="2" fontId="2" fillId="0" borderId="42" xfId="0" applyNumberFormat="1" applyFont="1" applyBorder="1"/>
    <xf numFmtId="0" fontId="2" fillId="0" borderId="42" xfId="0" applyFont="1" applyBorder="1"/>
    <xf numFmtId="0" fontId="3" fillId="11" borderId="3" xfId="0" applyFont="1" applyFill="1" applyBorder="1"/>
    <xf numFmtId="0" fontId="2" fillId="13" borderId="52" xfId="0" applyFont="1" applyFill="1" applyBorder="1"/>
    <xf numFmtId="0" fontId="2" fillId="13" borderId="51" xfId="0" applyFont="1" applyFill="1" applyBorder="1"/>
    <xf numFmtId="0" fontId="3" fillId="13" borderId="52" xfId="0" applyFont="1" applyFill="1" applyBorder="1"/>
    <xf numFmtId="0" fontId="9" fillId="13" borderId="51" xfId="0" applyFont="1" applyFill="1" applyBorder="1"/>
    <xf numFmtId="0" fontId="3" fillId="13" borderId="51" xfId="0" applyFont="1" applyFill="1" applyBorder="1"/>
    <xf numFmtId="16" fontId="2" fillId="12" borderId="12" xfId="0" applyNumberFormat="1" applyFont="1" applyFill="1" applyBorder="1"/>
    <xf numFmtId="16" fontId="4" fillId="12" borderId="4" xfId="0" applyNumberFormat="1" applyFont="1" applyFill="1" applyBorder="1"/>
    <xf numFmtId="16" fontId="2" fillId="12" borderId="4" xfId="0" applyNumberFormat="1" applyFont="1" applyFill="1" applyBorder="1"/>
    <xf numFmtId="2" fontId="2" fillId="14" borderId="28" xfId="0" applyNumberFormat="1" applyFont="1" applyFill="1" applyBorder="1"/>
    <xf numFmtId="0" fontId="0" fillId="0" borderId="5" xfId="0" applyBorder="1"/>
    <xf numFmtId="0" fontId="14" fillId="0" borderId="0" xfId="0" applyFont="1"/>
    <xf numFmtId="0" fontId="3" fillId="15" borderId="2" xfId="0" applyFont="1" applyFill="1" applyBorder="1"/>
    <xf numFmtId="0" fontId="3" fillId="15" borderId="28" xfId="0" applyFont="1" applyFill="1" applyBorder="1"/>
    <xf numFmtId="0" fontId="3" fillId="15" borderId="34" xfId="0" applyFont="1" applyFill="1" applyBorder="1"/>
    <xf numFmtId="0" fontId="3" fillId="8" borderId="3" xfId="0" applyFont="1" applyFill="1" applyBorder="1"/>
    <xf numFmtId="0" fontId="2" fillId="0" borderId="37" xfId="0" applyFont="1" applyBorder="1"/>
    <xf numFmtId="0" fontId="0" fillId="0" borderId="4" xfId="0" applyBorder="1"/>
    <xf numFmtId="0" fontId="0" fillId="0" borderId="7" xfId="0" applyBorder="1"/>
    <xf numFmtId="1" fontId="6" fillId="12" borderId="11" xfId="0" applyNumberFormat="1" applyFont="1" applyFill="1" applyBorder="1"/>
    <xf numFmtId="0" fontId="6" fillId="12" borderId="11" xfId="0" applyFont="1" applyFill="1" applyBorder="1"/>
    <xf numFmtId="0" fontId="0" fillId="12" borderId="2" xfId="0" applyFill="1" applyBorder="1"/>
    <xf numFmtId="0" fontId="2" fillId="12" borderId="2" xfId="0" applyFont="1" applyFill="1" applyBorder="1" applyAlignment="1">
      <alignment horizontal="right" wrapText="1"/>
    </xf>
    <xf numFmtId="2" fontId="2" fillId="0" borderId="2" xfId="0" applyNumberFormat="1" applyFont="1" applyBorder="1"/>
    <xf numFmtId="0" fontId="3" fillId="16" borderId="2" xfId="0" applyFont="1" applyFill="1" applyBorder="1"/>
    <xf numFmtId="0" fontId="2" fillId="16" borderId="2" xfId="0" applyFont="1" applyFill="1" applyBorder="1"/>
    <xf numFmtId="0" fontId="2" fillId="0" borderId="2" xfId="0" applyFont="1" applyBorder="1" applyAlignment="1">
      <alignment wrapText="1"/>
    </xf>
    <xf numFmtId="0" fontId="2" fillId="11" borderId="2" xfId="0" applyFont="1" applyFill="1" applyBorder="1"/>
    <xf numFmtId="0" fontId="3" fillId="11" borderId="2" xfId="0" applyFont="1" applyFill="1" applyBorder="1"/>
    <xf numFmtId="0" fontId="11" fillId="8" borderId="2" xfId="0" applyFont="1" applyFill="1" applyBorder="1"/>
    <xf numFmtId="0" fontId="5" fillId="8" borderId="2" xfId="0" applyFont="1" applyFill="1" applyBorder="1"/>
    <xf numFmtId="0" fontId="5" fillId="3" borderId="2" xfId="0" applyFont="1" applyFill="1" applyBorder="1"/>
    <xf numFmtId="0" fontId="8" fillId="13" borderId="2" xfId="0" applyFont="1" applyFill="1" applyBorder="1"/>
    <xf numFmtId="0" fontId="3" fillId="13" borderId="2" xfId="0" applyFont="1" applyFill="1" applyBorder="1"/>
    <xf numFmtId="0" fontId="3" fillId="0" borderId="56" xfId="0" applyFont="1" applyBorder="1"/>
    <xf numFmtId="0" fontId="3" fillId="0" borderId="57" xfId="0" applyFont="1" applyBorder="1"/>
    <xf numFmtId="0" fontId="2" fillId="0" borderId="57" xfId="0" applyFont="1" applyBorder="1"/>
    <xf numFmtId="0" fontId="6" fillId="0" borderId="57" xfId="0" applyFont="1" applyBorder="1"/>
    <xf numFmtId="0" fontId="7" fillId="0" borderId="57" xfId="0" applyFont="1" applyBorder="1"/>
    <xf numFmtId="9" fontId="3" fillId="2" borderId="57" xfId="0" applyNumberFormat="1" applyFont="1" applyFill="1" applyBorder="1"/>
    <xf numFmtId="9" fontId="3" fillId="0" borderId="57" xfId="0" applyNumberFormat="1" applyFont="1" applyBorder="1"/>
    <xf numFmtId="9" fontId="3" fillId="3" borderId="57" xfId="0" applyNumberFormat="1" applyFont="1" applyFill="1" applyBorder="1"/>
    <xf numFmtId="0" fontId="2" fillId="0" borderId="30" xfId="0" applyFont="1" applyBorder="1" applyAlignment="1">
      <alignment wrapText="1"/>
    </xf>
    <xf numFmtId="0" fontId="6" fillId="0" borderId="30" xfId="0" applyFont="1" applyBorder="1" applyAlignment="1">
      <alignment wrapText="1"/>
    </xf>
    <xf numFmtId="0" fontId="6" fillId="12" borderId="30" xfId="0" applyFont="1" applyFill="1" applyBorder="1" applyAlignment="1">
      <alignment wrapText="1"/>
    </xf>
    <xf numFmtId="0" fontId="3" fillId="12" borderId="56" xfId="0" applyFont="1" applyFill="1" applyBorder="1" applyAlignment="1">
      <alignment horizontal="center"/>
    </xf>
    <xf numFmtId="2" fontId="2" fillId="4" borderId="28" xfId="0" applyNumberFormat="1" applyFont="1" applyFill="1" applyBorder="1"/>
    <xf numFmtId="0" fontId="6" fillId="0" borderId="47" xfId="0" applyFont="1" applyBorder="1"/>
    <xf numFmtId="0" fontId="2" fillId="11" borderId="3" xfId="0" applyFont="1" applyFill="1" applyBorder="1"/>
    <xf numFmtId="0" fontId="5" fillId="11" borderId="3" xfId="0" applyFont="1" applyFill="1" applyBorder="1"/>
    <xf numFmtId="0" fontId="8" fillId="13" borderId="3" xfId="0" applyFont="1" applyFill="1" applyBorder="1"/>
    <xf numFmtId="0" fontId="3" fillId="13" borderId="3" xfId="0" applyFont="1" applyFill="1" applyBorder="1"/>
    <xf numFmtId="0" fontId="2" fillId="16" borderId="3" xfId="0" applyFont="1" applyFill="1" applyBorder="1"/>
    <xf numFmtId="2" fontId="2" fillId="0" borderId="34" xfId="0" applyNumberFormat="1" applyFont="1" applyBorder="1"/>
    <xf numFmtId="0" fontId="10" fillId="0" borderId="2" xfId="1" applyBorder="1"/>
    <xf numFmtId="0" fontId="6" fillId="12" borderId="7" xfId="0" applyFont="1" applyFill="1" applyBorder="1"/>
    <xf numFmtId="0" fontId="6" fillId="0" borderId="12" xfId="0" applyFont="1" applyBorder="1"/>
    <xf numFmtId="0" fontId="2" fillId="0" borderId="60" xfId="0" applyFont="1" applyBorder="1"/>
    <xf numFmtId="0" fontId="3" fillId="0" borderId="22" xfId="0" applyFont="1" applyBorder="1"/>
    <xf numFmtId="0" fontId="3" fillId="0" borderId="61" xfId="0" applyFont="1" applyBorder="1"/>
    <xf numFmtId="0" fontId="3" fillId="0" borderId="62" xfId="0" applyFont="1" applyBorder="1"/>
    <xf numFmtId="0" fontId="6" fillId="12" borderId="27" xfId="0" applyFont="1" applyFill="1" applyBorder="1"/>
    <xf numFmtId="0" fontId="2" fillId="12" borderId="27" xfId="0" applyFont="1" applyFill="1" applyBorder="1"/>
    <xf numFmtId="0" fontId="2" fillId="12" borderId="7" xfId="0" applyFont="1" applyFill="1" applyBorder="1" applyAlignment="1">
      <alignment wrapText="1"/>
    </xf>
    <xf numFmtId="0" fontId="6" fillId="0" borderId="7" xfId="0" applyFont="1" applyBorder="1"/>
    <xf numFmtId="0" fontId="3" fillId="8" borderId="63" xfId="0" applyFont="1" applyFill="1" applyBorder="1"/>
    <xf numFmtId="0" fontId="3" fillId="0" borderId="63" xfId="0" applyFont="1" applyBorder="1"/>
    <xf numFmtId="0" fontId="9" fillId="12" borderId="63" xfId="0" applyFont="1" applyFill="1" applyBorder="1"/>
    <xf numFmtId="0" fontId="1" fillId="12" borderId="63" xfId="0" applyFont="1" applyFill="1" applyBorder="1"/>
    <xf numFmtId="0" fontId="2" fillId="12" borderId="63" xfId="0" applyFont="1" applyFill="1" applyBorder="1"/>
    <xf numFmtId="0" fontId="3" fillId="12" borderId="63" xfId="0" applyFont="1" applyFill="1" applyBorder="1"/>
    <xf numFmtId="2" fontId="2" fillId="2" borderId="7" xfId="0" applyNumberFormat="1" applyFont="1" applyFill="1" applyBorder="1"/>
    <xf numFmtId="2" fontId="2" fillId="4" borderId="53" xfId="0" applyNumberFormat="1" applyFont="1" applyFill="1" applyBorder="1"/>
    <xf numFmtId="0" fontId="2" fillId="0" borderId="64" xfId="0" applyFont="1" applyBorder="1"/>
    <xf numFmtId="0" fontId="2" fillId="0" borderId="65" xfId="0" applyFont="1" applyBorder="1"/>
    <xf numFmtId="0" fontId="6" fillId="0" borderId="27" xfId="0" applyFont="1" applyBorder="1"/>
    <xf numFmtId="0" fontId="2" fillId="13" borderId="30" xfId="0" applyFont="1" applyFill="1" applyBorder="1" applyAlignment="1">
      <alignment wrapText="1"/>
    </xf>
    <xf numFmtId="0" fontId="0" fillId="13" borderId="2" xfId="0" applyFill="1" applyBorder="1"/>
    <xf numFmtId="2" fontId="2" fillId="13" borderId="2" xfId="0" applyNumberFormat="1" applyFont="1" applyFill="1" applyBorder="1"/>
    <xf numFmtId="164" fontId="2" fillId="13" borderId="2" xfId="0" applyNumberFormat="1" applyFont="1" applyFill="1" applyBorder="1"/>
    <xf numFmtId="0" fontId="4" fillId="0" borderId="30" xfId="0" applyFont="1" applyBorder="1" applyAlignment="1">
      <alignment wrapText="1"/>
    </xf>
    <xf numFmtId="0" fontId="2" fillId="17" borderId="30" xfId="0" applyFont="1" applyFill="1" applyBorder="1"/>
    <xf numFmtId="164" fontId="2" fillId="17" borderId="2" xfId="0" applyNumberFormat="1" applyFont="1" applyFill="1" applyBorder="1"/>
    <xf numFmtId="164" fontId="2" fillId="0" borderId="2" xfId="0" applyNumberFormat="1" applyFont="1" applyBorder="1"/>
    <xf numFmtId="0" fontId="2" fillId="17" borderId="2" xfId="0" applyFont="1" applyFill="1" applyBorder="1"/>
    <xf numFmtId="164" fontId="2" fillId="17" borderId="30" xfId="0" applyNumberFormat="1" applyFont="1" applyFill="1" applyBorder="1" applyAlignment="1">
      <alignment horizontal="right"/>
    </xf>
    <xf numFmtId="164" fontId="2" fillId="17" borderId="30" xfId="0" applyNumberFormat="1" applyFont="1" applyFill="1" applyBorder="1"/>
    <xf numFmtId="0" fontId="2" fillId="12" borderId="30" xfId="0" applyFont="1" applyFill="1" applyBorder="1" applyAlignment="1">
      <alignment wrapText="1"/>
    </xf>
    <xf numFmtId="0" fontId="3" fillId="18" borderId="2" xfId="0" applyFont="1" applyFill="1" applyBorder="1"/>
    <xf numFmtId="0" fontId="3" fillId="0" borderId="13" xfId="0" applyFont="1" applyBorder="1"/>
    <xf numFmtId="0" fontId="2" fillId="0" borderId="13" xfId="0" applyFont="1" applyBorder="1"/>
    <xf numFmtId="0" fontId="15" fillId="0" borderId="2" xfId="0" applyFont="1" applyBorder="1"/>
    <xf numFmtId="0" fontId="6" fillId="12" borderId="66" xfId="0" applyFont="1" applyFill="1" applyBorder="1"/>
    <xf numFmtId="0" fontId="2" fillId="0" borderId="5" xfId="0" applyFont="1" applyBorder="1"/>
    <xf numFmtId="0" fontId="3" fillId="3" borderId="5" xfId="0" applyFont="1" applyFill="1" applyBorder="1"/>
    <xf numFmtId="0" fontId="3" fillId="8" borderId="5" xfId="0" applyFont="1" applyFill="1" applyBorder="1"/>
    <xf numFmtId="2" fontId="2" fillId="0" borderId="64" xfId="0" applyNumberFormat="1" applyFont="1" applyBorder="1"/>
    <xf numFmtId="0" fontId="3" fillId="0" borderId="58" xfId="0" applyFont="1" applyBorder="1"/>
    <xf numFmtId="0" fontId="3" fillId="3" borderId="4" xfId="0" applyFont="1" applyFill="1" applyBorder="1"/>
    <xf numFmtId="0" fontId="3" fillId="8" borderId="4" xfId="0" applyFont="1" applyFill="1" applyBorder="1"/>
    <xf numFmtId="0" fontId="0" fillId="0" borderId="12" xfId="0" applyBorder="1"/>
    <xf numFmtId="0" fontId="2" fillId="12" borderId="28" xfId="0" applyFont="1" applyFill="1" applyBorder="1"/>
    <xf numFmtId="0" fontId="0" fillId="0" borderId="41" xfId="0" applyBorder="1"/>
    <xf numFmtId="0" fontId="2" fillId="0" borderId="24" xfId="0" applyFont="1" applyBorder="1"/>
    <xf numFmtId="0" fontId="3" fillId="11" borderId="4" xfId="0" applyFont="1" applyFill="1" applyBorder="1"/>
    <xf numFmtId="0" fontId="3" fillId="10" borderId="4" xfId="0" applyFont="1" applyFill="1" applyBorder="1"/>
    <xf numFmtId="0" fontId="3" fillId="13" borderId="4" xfId="0" applyFont="1" applyFill="1" applyBorder="1"/>
    <xf numFmtId="0" fontId="3" fillId="12" borderId="4" xfId="0" applyFont="1" applyFill="1" applyBorder="1"/>
    <xf numFmtId="0" fontId="3" fillId="16" borderId="4" xfId="0" applyFont="1" applyFill="1" applyBorder="1"/>
    <xf numFmtId="2" fontId="2" fillId="12" borderId="12" xfId="0" applyNumberFormat="1" applyFont="1" applyFill="1" applyBorder="1"/>
    <xf numFmtId="2" fontId="4" fillId="12" borderId="7" xfId="0" applyNumberFormat="1" applyFont="1" applyFill="1" applyBorder="1"/>
    <xf numFmtId="2" fontId="2" fillId="12" borderId="5" xfId="0" applyNumberFormat="1" applyFont="1" applyFill="1" applyBorder="1"/>
    <xf numFmtId="0" fontId="2" fillId="17" borderId="30" xfId="0" applyFont="1" applyFill="1" applyBorder="1" applyAlignment="1">
      <alignment horizontal="right"/>
    </xf>
    <xf numFmtId="0" fontId="2" fillId="0" borderId="14" xfId="0" applyFont="1" applyBorder="1"/>
    <xf numFmtId="0" fontId="2" fillId="13" borderId="45" xfId="0" applyFont="1" applyFill="1" applyBorder="1"/>
    <xf numFmtId="0" fontId="2" fillId="13" borderId="34" xfId="0" applyFont="1" applyFill="1" applyBorder="1"/>
    <xf numFmtId="0" fontId="2" fillId="0" borderId="70" xfId="0" applyFont="1" applyBorder="1"/>
    <xf numFmtId="0" fontId="3" fillId="12" borderId="5" xfId="0" applyFont="1" applyFill="1" applyBorder="1"/>
    <xf numFmtId="0" fontId="3" fillId="13" borderId="64" xfId="0" applyFont="1" applyFill="1" applyBorder="1"/>
    <xf numFmtId="0" fontId="2" fillId="13" borderId="64" xfId="0" applyFont="1" applyFill="1" applyBorder="1"/>
    <xf numFmtId="0" fontId="9" fillId="13" borderId="64" xfId="0" applyFont="1" applyFill="1" applyBorder="1"/>
    <xf numFmtId="0" fontId="2" fillId="12" borderId="43" xfId="0" applyFont="1" applyFill="1" applyBorder="1"/>
    <xf numFmtId="2" fontId="2" fillId="12" borderId="42" xfId="0" applyNumberFormat="1" applyFont="1" applyFill="1" applyBorder="1"/>
    <xf numFmtId="0" fontId="2" fillId="12" borderId="42" xfId="0" applyFont="1" applyFill="1" applyBorder="1"/>
    <xf numFmtId="0" fontId="2" fillId="12" borderId="70" xfId="0" applyFont="1" applyFill="1" applyBorder="1"/>
    <xf numFmtId="0" fontId="15" fillId="12" borderId="2" xfId="0" applyFont="1" applyFill="1" applyBorder="1"/>
    <xf numFmtId="0" fontId="15" fillId="12" borderId="12" xfId="0" applyFont="1" applyFill="1" applyBorder="1"/>
    <xf numFmtId="2" fontId="2" fillId="2" borderId="42" xfId="0" applyNumberFormat="1" applyFont="1" applyFill="1" applyBorder="1"/>
    <xf numFmtId="2" fontId="2" fillId="3" borderId="42" xfId="0" applyNumberFormat="1" applyFont="1" applyFill="1" applyBorder="1"/>
    <xf numFmtId="2" fontId="2" fillId="4" borderId="44" xfId="0" applyNumberFormat="1" applyFont="1" applyFill="1" applyBorder="1"/>
    <xf numFmtId="0" fontId="2" fillId="12" borderId="44" xfId="0" applyFont="1" applyFill="1" applyBorder="1"/>
    <xf numFmtId="0" fontId="2" fillId="13" borderId="37" xfId="0" applyFont="1" applyFill="1" applyBorder="1"/>
    <xf numFmtId="0" fontId="6" fillId="17" borderId="2" xfId="0" applyFont="1" applyFill="1" applyBorder="1"/>
    <xf numFmtId="164" fontId="6" fillId="17" borderId="2" xfId="0" applyNumberFormat="1" applyFont="1" applyFill="1" applyBorder="1"/>
    <xf numFmtId="164" fontId="2" fillId="3" borderId="2" xfId="0" applyNumberFormat="1" applyFont="1" applyFill="1" applyBorder="1"/>
    <xf numFmtId="0" fontId="3" fillId="8" borderId="64" xfId="0" applyFont="1" applyFill="1" applyBorder="1"/>
    <xf numFmtId="0" fontId="3" fillId="8" borderId="51" xfId="0" applyFont="1" applyFill="1" applyBorder="1"/>
    <xf numFmtId="0" fontId="0" fillId="0" borderId="11" xfId="0" applyBorder="1"/>
    <xf numFmtId="0" fontId="2" fillId="8" borderId="2" xfId="0" applyFont="1" applyFill="1" applyBorder="1"/>
    <xf numFmtId="0" fontId="16" fillId="0" borderId="72" xfId="0" applyFont="1" applyBorder="1"/>
    <xf numFmtId="0" fontId="17" fillId="0" borderId="72" xfId="0" applyFont="1" applyBorder="1"/>
    <xf numFmtId="0" fontId="3" fillId="8" borderId="71" xfId="0" applyFont="1" applyFill="1" applyBorder="1"/>
    <xf numFmtId="0" fontId="3" fillId="0" borderId="71" xfId="0" applyFont="1" applyBorder="1"/>
    <xf numFmtId="0" fontId="3" fillId="0" borderId="73" xfId="0" applyFont="1" applyBorder="1"/>
    <xf numFmtId="0" fontId="3" fillId="8" borderId="54" xfId="0" applyFont="1" applyFill="1" applyBorder="1"/>
    <xf numFmtId="0" fontId="3" fillId="8" borderId="40" xfId="0" applyFont="1" applyFill="1" applyBorder="1"/>
    <xf numFmtId="0" fontId="2" fillId="13" borderId="42" xfId="0" applyFont="1" applyFill="1" applyBorder="1"/>
    <xf numFmtId="0" fontId="2" fillId="13" borderId="74" xfId="0" applyFont="1" applyFill="1" applyBorder="1"/>
    <xf numFmtId="0" fontId="1" fillId="12" borderId="75" xfId="0" applyFont="1" applyFill="1" applyBorder="1"/>
    <xf numFmtId="0" fontId="3" fillId="0" borderId="30" xfId="0" applyFont="1" applyBorder="1"/>
    <xf numFmtId="0" fontId="3" fillId="12" borderId="76" xfId="0" applyFont="1" applyFill="1" applyBorder="1"/>
    <xf numFmtId="0" fontId="3" fillId="0" borderId="76" xfId="0" applyFont="1" applyBorder="1"/>
    <xf numFmtId="0" fontId="3" fillId="13" borderId="30" xfId="0" applyFont="1" applyFill="1" applyBorder="1"/>
    <xf numFmtId="0" fontId="2" fillId="0" borderId="74" xfId="0" applyFont="1" applyBorder="1"/>
    <xf numFmtId="0" fontId="2" fillId="13" borderId="65" xfId="0" applyFont="1" applyFill="1" applyBorder="1"/>
    <xf numFmtId="0" fontId="3" fillId="13" borderId="5" xfId="0" applyFont="1" applyFill="1" applyBorder="1"/>
    <xf numFmtId="0" fontId="18" fillId="0" borderId="0" xfId="0" applyFont="1"/>
    <xf numFmtId="0" fontId="18" fillId="0" borderId="25" xfId="0" applyFont="1" applyBorder="1"/>
    <xf numFmtId="0" fontId="18" fillId="0" borderId="1" xfId="0" applyFont="1" applyBorder="1"/>
    <xf numFmtId="0" fontId="18" fillId="0" borderId="10" xfId="0" applyFont="1" applyBorder="1"/>
    <xf numFmtId="0" fontId="19" fillId="0" borderId="1" xfId="0" applyFont="1" applyBorder="1"/>
    <xf numFmtId="0" fontId="19" fillId="0" borderId="2" xfId="0" applyFont="1" applyBorder="1"/>
    <xf numFmtId="0" fontId="19" fillId="13" borderId="2" xfId="0" applyFont="1" applyFill="1" applyBorder="1"/>
    <xf numFmtId="0" fontId="18" fillId="0" borderId="34" xfId="0" applyFont="1" applyBorder="1"/>
    <xf numFmtId="0" fontId="11" fillId="3" borderId="1" xfId="0" applyFont="1" applyFill="1" applyBorder="1"/>
    <xf numFmtId="0" fontId="11" fillId="8" borderId="10" xfId="0" applyFont="1" applyFill="1" applyBorder="1"/>
    <xf numFmtId="0" fontId="6" fillId="0" borderId="6" xfId="0" applyFont="1" applyBorder="1"/>
    <xf numFmtId="0" fontId="11" fillId="3" borderId="2" xfId="0" applyFont="1" applyFill="1" applyBorder="1"/>
    <xf numFmtId="0" fontId="3" fillId="15" borderId="75" xfId="0" applyFont="1" applyFill="1" applyBorder="1"/>
    <xf numFmtId="0" fontId="1" fillId="12" borderId="77" xfId="0" applyFont="1" applyFill="1" applyBorder="1"/>
    <xf numFmtId="0" fontId="3" fillId="8" borderId="6" xfId="0" applyFont="1" applyFill="1" applyBorder="1"/>
    <xf numFmtId="0" fontId="11" fillId="8" borderId="6" xfId="0" applyFont="1" applyFill="1" applyBorder="1"/>
    <xf numFmtId="0" fontId="18" fillId="12" borderId="3" xfId="0" applyFont="1" applyFill="1" applyBorder="1"/>
    <xf numFmtId="0" fontId="18" fillId="0" borderId="3" xfId="0" applyFont="1" applyBorder="1"/>
    <xf numFmtId="0" fontId="3" fillId="12" borderId="78" xfId="0" applyFont="1" applyFill="1" applyBorder="1"/>
    <xf numFmtId="0" fontId="2" fillId="0" borderId="68" xfId="0" applyFont="1" applyBorder="1"/>
    <xf numFmtId="0" fontId="3" fillId="3" borderId="79" xfId="0" applyFont="1" applyFill="1" applyBorder="1"/>
    <xf numFmtId="0" fontId="2" fillId="0" borderId="71" xfId="0" applyFont="1" applyBorder="1"/>
    <xf numFmtId="0" fontId="3" fillId="3" borderId="71" xfId="0" applyFont="1" applyFill="1" applyBorder="1"/>
    <xf numFmtId="0" fontId="20" fillId="3" borderId="2" xfId="0" applyFont="1" applyFill="1" applyBorder="1"/>
    <xf numFmtId="0" fontId="6" fillId="0" borderId="1" xfId="0" applyFont="1" applyBorder="1"/>
    <xf numFmtId="0" fontId="11" fillId="8" borderId="5" xfId="0" applyFont="1" applyFill="1" applyBorder="1"/>
    <xf numFmtId="0" fontId="3" fillId="12" borderId="31" xfId="0" applyFont="1" applyFill="1" applyBorder="1"/>
    <xf numFmtId="0" fontId="3" fillId="0" borderId="38" xfId="0" applyFont="1" applyBorder="1"/>
    <xf numFmtId="0" fontId="2" fillId="0" borderId="55" xfId="0" applyFont="1" applyBorder="1"/>
    <xf numFmtId="0" fontId="0" fillId="0" borderId="40" xfId="0" applyBorder="1"/>
    <xf numFmtId="0" fontId="2" fillId="12" borderId="2" xfId="0" applyFont="1" applyFill="1" applyBorder="1" applyAlignment="1">
      <alignment horizontal="right"/>
    </xf>
    <xf numFmtId="0" fontId="3" fillId="12" borderId="62" xfId="0" applyFont="1" applyFill="1" applyBorder="1" applyAlignment="1">
      <alignment horizontal="center"/>
    </xf>
    <xf numFmtId="164" fontId="2" fillId="12" borderId="12" xfId="0" applyNumberFormat="1" applyFont="1" applyFill="1" applyBorder="1" applyAlignment="1">
      <alignment horizontal="right"/>
    </xf>
    <xf numFmtId="0" fontId="2" fillId="12" borderId="45" xfId="0" applyFont="1" applyFill="1" applyBorder="1"/>
    <xf numFmtId="0" fontId="3" fillId="15" borderId="10" xfId="0" applyFont="1" applyFill="1" applyBorder="1"/>
    <xf numFmtId="0" fontId="3" fillId="15" borderId="50" xfId="0" applyFont="1" applyFill="1" applyBorder="1"/>
    <xf numFmtId="0" fontId="3" fillId="15" borderId="49" xfId="0" applyFont="1" applyFill="1" applyBorder="1"/>
    <xf numFmtId="0" fontId="2" fillId="15" borderId="10" xfId="0" applyFont="1" applyFill="1" applyBorder="1"/>
    <xf numFmtId="0" fontId="1" fillId="15" borderId="1" xfId="0" applyFont="1" applyFill="1" applyBorder="1"/>
    <xf numFmtId="0" fontId="2" fillId="15" borderId="1" xfId="0" applyFont="1" applyFill="1" applyBorder="1"/>
    <xf numFmtId="0" fontId="2" fillId="15" borderId="49" xfId="0" applyFont="1" applyFill="1" applyBorder="1"/>
    <xf numFmtId="0" fontId="2" fillId="15" borderId="50" xfId="0" applyFont="1" applyFill="1" applyBorder="1"/>
    <xf numFmtId="0" fontId="2" fillId="4" borderId="10" xfId="0" applyFont="1" applyFill="1" applyBorder="1"/>
    <xf numFmtId="0" fontId="2" fillId="4" borderId="1" xfId="0" applyFont="1" applyFill="1" applyBorder="1"/>
    <xf numFmtId="0" fontId="3" fillId="4" borderId="10" xfId="0" applyFont="1" applyFill="1" applyBorder="1"/>
    <xf numFmtId="0" fontId="3" fillId="4" borderId="1" xfId="0" applyFont="1" applyFill="1" applyBorder="1"/>
    <xf numFmtId="0" fontId="9" fillId="4" borderId="1" xfId="0" applyFont="1" applyFill="1" applyBorder="1"/>
    <xf numFmtId="0" fontId="2" fillId="0" borderId="81" xfId="0" applyFont="1" applyBorder="1"/>
    <xf numFmtId="0" fontId="3" fillId="0" borderId="81" xfId="0" applyFont="1" applyBorder="1"/>
    <xf numFmtId="0" fontId="6" fillId="0" borderId="3" xfId="0" applyFont="1" applyBorder="1"/>
    <xf numFmtId="0" fontId="2" fillId="15" borderId="35" xfId="0" applyFont="1" applyFill="1" applyBorder="1"/>
    <xf numFmtId="0" fontId="2" fillId="12" borderId="54" xfId="0" applyFont="1" applyFill="1" applyBorder="1"/>
    <xf numFmtId="0" fontId="2" fillId="12" borderId="5" xfId="0" applyFont="1" applyFill="1" applyBorder="1" applyAlignment="1">
      <alignment horizontal="right"/>
    </xf>
    <xf numFmtId="0" fontId="6" fillId="0" borderId="9" xfId="0" applyFont="1" applyBorder="1"/>
    <xf numFmtId="0" fontId="2" fillId="0" borderId="18" xfId="0" applyFont="1" applyBorder="1"/>
    <xf numFmtId="0" fontId="2" fillId="0" borderId="19" xfId="0" applyFont="1" applyBorder="1"/>
    <xf numFmtId="0" fontId="6" fillId="8" borderId="2" xfId="0" applyFont="1" applyFill="1" applyBorder="1"/>
    <xf numFmtId="0" fontId="3" fillId="19" borderId="10" xfId="0" applyFont="1" applyFill="1" applyBorder="1"/>
    <xf numFmtId="0" fontId="3" fillId="8" borderId="52" xfId="0" applyFont="1" applyFill="1" applyBorder="1"/>
    <xf numFmtId="164" fontId="2" fillId="0" borderId="7" xfId="0" applyNumberFormat="1" applyFont="1" applyBorder="1"/>
    <xf numFmtId="0" fontId="5" fillId="13" borderId="2" xfId="0" applyFont="1" applyFill="1" applyBorder="1"/>
    <xf numFmtId="2" fontId="2" fillId="0" borderId="0" xfId="0" applyNumberFormat="1" applyFont="1"/>
    <xf numFmtId="0" fontId="7" fillId="12" borderId="0" xfId="0" applyFont="1" applyFill="1"/>
    <xf numFmtId="0" fontId="3" fillId="12" borderId="0" xfId="0" applyFont="1" applyFill="1"/>
    <xf numFmtId="2" fontId="2" fillId="12" borderId="0" xfId="0" applyNumberFormat="1" applyFont="1" applyFill="1"/>
    <xf numFmtId="1" fontId="2" fillId="0" borderId="0" xfId="0" applyNumberFormat="1" applyFont="1"/>
    <xf numFmtId="0" fontId="3" fillId="0" borderId="84" xfId="0" applyFont="1" applyBorder="1"/>
    <xf numFmtId="0" fontId="2" fillId="0" borderId="86" xfId="0" applyFont="1" applyBorder="1"/>
    <xf numFmtId="0" fontId="3" fillId="4" borderId="47" xfId="0" applyFont="1" applyFill="1" applyBorder="1"/>
    <xf numFmtId="2" fontId="2" fillId="13" borderId="3" xfId="0" applyNumberFormat="1" applyFont="1" applyFill="1" applyBorder="1"/>
    <xf numFmtId="2" fontId="2" fillId="4" borderId="37" xfId="0" applyNumberFormat="1" applyFont="1" applyFill="1" applyBorder="1"/>
    <xf numFmtId="1" fontId="0" fillId="0" borderId="0" xfId="0" applyNumberForma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center"/>
    </xf>
    <xf numFmtId="0" fontId="3" fillId="13" borderId="73" xfId="0" applyFont="1" applyFill="1" applyBorder="1"/>
    <xf numFmtId="0" fontId="3" fillId="13" borderId="63" xfId="0" applyFont="1" applyFill="1" applyBorder="1"/>
    <xf numFmtId="0" fontId="2" fillId="0" borderId="41" xfId="0" applyFont="1" applyBorder="1"/>
    <xf numFmtId="0" fontId="0" fillId="0" borderId="42" xfId="0" applyBorder="1"/>
    <xf numFmtId="0" fontId="2" fillId="0" borderId="42" xfId="0" applyFont="1" applyBorder="1" applyAlignment="1">
      <alignment horizontal="right" wrapText="1"/>
    </xf>
    <xf numFmtId="0" fontId="3" fillId="15" borderId="11" xfId="0" applyFont="1" applyFill="1" applyBorder="1"/>
    <xf numFmtId="2" fontId="2" fillId="3" borderId="5" xfId="0" applyNumberFormat="1" applyFont="1" applyFill="1" applyBorder="1"/>
    <xf numFmtId="0" fontId="2" fillId="3" borderId="5" xfId="0" applyFont="1" applyFill="1" applyBorder="1"/>
    <xf numFmtId="0" fontId="2" fillId="12" borderId="34" xfId="0" applyFont="1" applyFill="1" applyBorder="1" applyAlignment="1">
      <alignment wrapText="1"/>
    </xf>
    <xf numFmtId="2" fontId="2" fillId="12" borderId="34" xfId="0" applyNumberFormat="1" applyFont="1" applyFill="1" applyBorder="1"/>
    <xf numFmtId="0" fontId="2" fillId="12" borderId="37" xfId="0" applyFont="1" applyFill="1" applyBorder="1" applyAlignment="1">
      <alignment wrapText="1"/>
    </xf>
    <xf numFmtId="0" fontId="6" fillId="0" borderId="76" xfId="0" applyFont="1" applyBorder="1"/>
    <xf numFmtId="0" fontId="6" fillId="0" borderId="36" xfId="0" applyFont="1" applyBorder="1"/>
    <xf numFmtId="0" fontId="2" fillId="12" borderId="5" xfId="0" applyFont="1" applyFill="1" applyBorder="1"/>
    <xf numFmtId="0" fontId="4" fillId="12" borderId="27" xfId="0" applyFont="1" applyFill="1" applyBorder="1"/>
    <xf numFmtId="0" fontId="4" fillId="12" borderId="27" xfId="0" applyFont="1" applyFill="1" applyBorder="1" applyAlignment="1">
      <alignment wrapText="1"/>
    </xf>
    <xf numFmtId="0" fontId="3" fillId="12" borderId="69" xfId="0" applyFont="1" applyFill="1" applyBorder="1" applyAlignment="1">
      <alignment horizontal="center"/>
    </xf>
    <xf numFmtId="9" fontId="3" fillId="2" borderId="42" xfId="0" applyNumberFormat="1" applyFont="1" applyFill="1" applyBorder="1"/>
    <xf numFmtId="9" fontId="3" fillId="0" borderId="42" xfId="0" applyNumberFormat="1" applyFont="1" applyBorder="1"/>
    <xf numFmtId="0" fontId="3" fillId="0" borderId="42" xfId="0" applyFont="1" applyBorder="1"/>
    <xf numFmtId="9" fontId="3" fillId="3" borderId="42" xfId="0" applyNumberFormat="1" applyFont="1" applyFill="1" applyBorder="1"/>
    <xf numFmtId="0" fontId="3" fillId="4" borderId="44" xfId="0" applyFont="1" applyFill="1" applyBorder="1"/>
    <xf numFmtId="0" fontId="1" fillId="13" borderId="64" xfId="0" applyFont="1" applyFill="1" applyBorder="1"/>
    <xf numFmtId="0" fontId="2" fillId="13" borderId="0" xfId="0" applyFont="1" applyFill="1"/>
    <xf numFmtId="0" fontId="6" fillId="17" borderId="85" xfId="0" applyFont="1" applyFill="1" applyBorder="1"/>
    <xf numFmtId="0" fontId="6" fillId="0" borderId="2" xfId="0" applyFont="1" applyBorder="1" applyAlignment="1">
      <alignment wrapText="1"/>
    </xf>
    <xf numFmtId="0" fontId="11" fillId="8" borderId="85" xfId="0" applyFont="1" applyFill="1" applyBorder="1" applyAlignment="1">
      <alignment wrapText="1"/>
    </xf>
    <xf numFmtId="0" fontId="11" fillId="8" borderId="85" xfId="0" applyFont="1" applyFill="1" applyBorder="1"/>
    <xf numFmtId="0" fontId="6" fillId="13" borderId="2" xfId="0" applyFont="1" applyFill="1" applyBorder="1" applyAlignment="1">
      <alignment wrapText="1"/>
    </xf>
    <xf numFmtId="0" fontId="6" fillId="13" borderId="85" xfId="0" applyFont="1" applyFill="1" applyBorder="1" applyAlignment="1">
      <alignment wrapText="1"/>
    </xf>
    <xf numFmtId="0" fontId="6" fillId="12" borderId="2" xfId="0" applyFont="1" applyFill="1" applyBorder="1" applyAlignment="1">
      <alignment wrapText="1"/>
    </xf>
    <xf numFmtId="0" fontId="4" fillId="12" borderId="4" xfId="0" applyFont="1" applyFill="1" applyBorder="1"/>
    <xf numFmtId="0" fontId="6" fillId="0" borderId="74" xfId="0" applyFont="1" applyBorder="1" applyAlignment="1">
      <alignment wrapText="1"/>
    </xf>
    <xf numFmtId="0" fontId="6" fillId="12" borderId="60" xfId="0" applyFont="1" applyFill="1" applyBorder="1"/>
    <xf numFmtId="0" fontId="6" fillId="12" borderId="12" xfId="0" applyFont="1" applyFill="1" applyBorder="1"/>
    <xf numFmtId="0" fontId="6" fillId="12" borderId="12" xfId="0" applyFont="1" applyFill="1" applyBorder="1" applyAlignment="1">
      <alignment wrapText="1"/>
    </xf>
    <xf numFmtId="0" fontId="6" fillId="12" borderId="40" xfId="0" applyFont="1" applyFill="1" applyBorder="1"/>
    <xf numFmtId="0" fontId="23" fillId="0" borderId="0" xfId="0" applyFont="1"/>
    <xf numFmtId="0" fontId="23" fillId="0" borderId="2" xfId="0" applyFont="1" applyBorder="1"/>
    <xf numFmtId="2" fontId="23" fillId="12" borderId="12" xfId="0" applyNumberFormat="1" applyFont="1" applyFill="1" applyBorder="1"/>
    <xf numFmtId="2" fontId="23" fillId="12" borderId="2" xfId="0" applyNumberFormat="1" applyFont="1" applyFill="1" applyBorder="1"/>
    <xf numFmtId="0" fontId="2" fillId="20" borderId="2" xfId="0" applyFont="1" applyFill="1" applyBorder="1"/>
    <xf numFmtId="164" fontId="2" fillId="20" borderId="2" xfId="0" applyNumberFormat="1" applyFont="1" applyFill="1" applyBorder="1"/>
    <xf numFmtId="2" fontId="2" fillId="20" borderId="7" xfId="0" applyNumberFormat="1" applyFont="1" applyFill="1" applyBorder="1"/>
    <xf numFmtId="164" fontId="2" fillId="20" borderId="7" xfId="0" applyNumberFormat="1" applyFont="1" applyFill="1" applyBorder="1"/>
    <xf numFmtId="2" fontId="2" fillId="20" borderId="2" xfId="0" applyNumberFormat="1" applyFont="1" applyFill="1" applyBorder="1"/>
    <xf numFmtId="0" fontId="6" fillId="20" borderId="2" xfId="0" applyFont="1" applyFill="1" applyBorder="1"/>
    <xf numFmtId="0" fontId="3" fillId="0" borderId="0" xfId="0" applyFont="1" applyAlignment="1">
      <alignment horizontal="center"/>
    </xf>
    <xf numFmtId="0" fontId="2" fillId="20" borderId="0" xfId="0" applyFont="1" applyFill="1"/>
    <xf numFmtId="0" fontId="2" fillId="8" borderId="7" xfId="0" applyFont="1" applyFill="1" applyBorder="1"/>
    <xf numFmtId="0" fontId="7" fillId="21" borderId="2" xfId="0" applyFont="1" applyFill="1" applyBorder="1"/>
    <xf numFmtId="0" fontId="7" fillId="21" borderId="42" xfId="0" applyFont="1" applyFill="1" applyBorder="1"/>
    <xf numFmtId="0" fontId="2" fillId="21" borderId="2" xfId="0" applyFont="1" applyFill="1" applyBorder="1"/>
    <xf numFmtId="164" fontId="6" fillId="20" borderId="2" xfId="0" applyNumberFormat="1" applyFont="1" applyFill="1" applyBorder="1"/>
    <xf numFmtId="0" fontId="2" fillId="20" borderId="7" xfId="0" applyFont="1" applyFill="1" applyBorder="1"/>
    <xf numFmtId="0" fontId="0" fillId="0" borderId="64" xfId="0" applyBorder="1"/>
    <xf numFmtId="0" fontId="2" fillId="0" borderId="64" xfId="0" applyFont="1" applyBorder="1" applyAlignment="1">
      <alignment horizontal="right" wrapText="1"/>
    </xf>
    <xf numFmtId="2" fontId="2" fillId="2" borderId="5" xfId="0" applyNumberFormat="1" applyFont="1" applyFill="1" applyBorder="1"/>
    <xf numFmtId="0" fontId="7" fillId="12" borderId="5" xfId="0" applyFont="1" applyFill="1" applyBorder="1"/>
    <xf numFmtId="0" fontId="0" fillId="0" borderId="34" xfId="0" applyBorder="1"/>
    <xf numFmtId="0" fontId="2" fillId="0" borderId="34" xfId="0" applyFont="1" applyBorder="1" applyAlignment="1">
      <alignment horizontal="right" wrapText="1"/>
    </xf>
    <xf numFmtId="0" fontId="6" fillId="0" borderId="34" xfId="0" applyFont="1" applyBorder="1" applyAlignment="1">
      <alignment wrapText="1"/>
    </xf>
    <xf numFmtId="0" fontId="3" fillId="0" borderId="87" xfId="0" applyFont="1" applyBorder="1"/>
    <xf numFmtId="0" fontId="6" fillId="12" borderId="85" xfId="0" applyFont="1" applyFill="1" applyBorder="1"/>
    <xf numFmtId="0" fontId="2" fillId="0" borderId="85" xfId="0" applyFont="1" applyBorder="1"/>
    <xf numFmtId="0" fontId="2" fillId="12" borderId="85" xfId="0" applyFont="1" applyFill="1" applyBorder="1"/>
    <xf numFmtId="0" fontId="2" fillId="12" borderId="88" xfId="0" applyFont="1" applyFill="1" applyBorder="1"/>
    <xf numFmtId="0" fontId="6" fillId="12" borderId="89" xfId="0" applyFont="1" applyFill="1" applyBorder="1"/>
    <xf numFmtId="0" fontId="6" fillId="12" borderId="88" xfId="0" applyFont="1" applyFill="1" applyBorder="1"/>
    <xf numFmtId="0" fontId="4" fillId="0" borderId="90" xfId="0" applyFont="1" applyBorder="1" applyAlignment="1">
      <alignment wrapText="1"/>
    </xf>
    <xf numFmtId="0" fontId="24" fillId="0" borderId="86" xfId="0" applyFont="1" applyBorder="1"/>
    <xf numFmtId="0" fontId="6" fillId="12" borderId="9" xfId="0" applyFont="1" applyFill="1" applyBorder="1"/>
    <xf numFmtId="0" fontId="2" fillId="0" borderId="40" xfId="0" applyFont="1" applyBorder="1"/>
    <xf numFmtId="0" fontId="3" fillId="4" borderId="83" xfId="0" applyFont="1" applyFill="1" applyBorder="1"/>
    <xf numFmtId="2" fontId="2" fillId="4" borderId="67" xfId="0" applyNumberFormat="1" applyFont="1" applyFill="1" applyBorder="1"/>
    <xf numFmtId="2" fontId="2" fillId="12" borderId="35" xfId="0" applyNumberFormat="1" applyFont="1" applyFill="1" applyBorder="1"/>
    <xf numFmtId="16" fontId="4" fillId="12" borderId="45" xfId="0" applyNumberFormat="1" applyFont="1" applyFill="1" applyBorder="1"/>
    <xf numFmtId="0" fontId="2" fillId="14" borderId="2" xfId="0" applyFont="1" applyFill="1" applyBorder="1"/>
    <xf numFmtId="0" fontId="6" fillId="0" borderId="11" xfId="0" applyFont="1" applyBorder="1"/>
    <xf numFmtId="2" fontId="2" fillId="4" borderId="35" xfId="0" applyNumberFormat="1" applyFont="1" applyFill="1" applyBorder="1"/>
    <xf numFmtId="0" fontId="3" fillId="8" borderId="11" xfId="0" applyFont="1" applyFill="1" applyBorder="1"/>
    <xf numFmtId="0" fontId="2" fillId="12" borderId="64" xfId="0" applyFont="1" applyFill="1" applyBorder="1"/>
    <xf numFmtId="0" fontId="28" fillId="12" borderId="2" xfId="0" applyFont="1" applyFill="1" applyBorder="1"/>
    <xf numFmtId="0" fontId="26" fillId="12" borderId="2" xfId="0" applyFont="1" applyFill="1" applyBorder="1"/>
    <xf numFmtId="0" fontId="26" fillId="12" borderId="2" xfId="0" applyFont="1" applyFill="1" applyBorder="1" applyAlignment="1">
      <alignment wrapText="1" readingOrder="1"/>
    </xf>
    <xf numFmtId="0" fontId="26" fillId="0" borderId="2" xfId="0" applyFont="1" applyBorder="1"/>
    <xf numFmtId="0" fontId="29" fillId="0" borderId="0" xfId="0" applyFont="1"/>
    <xf numFmtId="0" fontId="29" fillId="0" borderId="2" xfId="0" applyFont="1" applyBorder="1"/>
    <xf numFmtId="0" fontId="28" fillId="0" borderId="2" xfId="0" applyFont="1" applyBorder="1"/>
    <xf numFmtId="0" fontId="30" fillId="0" borderId="2" xfId="0" applyFont="1" applyBorder="1"/>
    <xf numFmtId="0" fontId="6" fillId="0" borderId="36" xfId="0" applyFont="1" applyBorder="1" applyAlignment="1">
      <alignment wrapText="1"/>
    </xf>
    <xf numFmtId="0" fontId="6" fillId="12" borderId="8" xfId="0" applyFont="1" applyFill="1" applyBorder="1"/>
    <xf numFmtId="0" fontId="2" fillId="0" borderId="0" xfId="0" applyFont="1" applyAlignment="1">
      <alignment horizontal="center"/>
    </xf>
    <xf numFmtId="0" fontId="11" fillId="22" borderId="1" xfId="0" applyFont="1" applyFill="1" applyBorder="1" applyAlignment="1">
      <alignment horizontal="center"/>
    </xf>
    <xf numFmtId="0" fontId="31" fillId="23" borderId="68" xfId="0" applyFont="1" applyFill="1" applyBorder="1" applyAlignment="1">
      <alignment horizontal="center"/>
    </xf>
    <xf numFmtId="0" fontId="28" fillId="0" borderId="9" xfId="0" applyFont="1" applyBorder="1"/>
    <xf numFmtId="0" fontId="28" fillId="24" borderId="4" xfId="0" applyFont="1" applyFill="1" applyBorder="1"/>
    <xf numFmtId="0" fontId="28" fillId="0" borderId="4" xfId="0" applyFont="1" applyBorder="1"/>
    <xf numFmtId="0" fontId="28" fillId="0" borderId="20" xfId="0" applyFont="1" applyBorder="1"/>
    <xf numFmtId="0" fontId="30" fillId="0" borderId="7" xfId="0" applyFont="1" applyBorder="1"/>
    <xf numFmtId="0" fontId="30" fillId="0" borderId="12" xfId="0" applyFont="1" applyBorder="1"/>
    <xf numFmtId="0" fontId="28" fillId="0" borderId="12" xfId="0" applyFont="1" applyBorder="1"/>
    <xf numFmtId="0" fontId="30" fillId="0" borderId="20" xfId="0" applyFont="1" applyBorder="1"/>
    <xf numFmtId="0" fontId="15" fillId="0" borderId="7" xfId="0" applyFont="1" applyBorder="1"/>
    <xf numFmtId="0" fontId="28" fillId="24" borderId="12" xfId="0" applyFont="1" applyFill="1" applyBorder="1"/>
    <xf numFmtId="0" fontId="28" fillId="24" borderId="40" xfId="0" applyFont="1" applyFill="1" applyBorder="1"/>
    <xf numFmtId="0" fontId="30" fillId="0" borderId="0" xfId="0" applyFont="1"/>
    <xf numFmtId="0" fontId="30" fillId="0" borderId="4" xfId="0" applyFont="1" applyBorder="1"/>
    <xf numFmtId="0" fontId="15" fillId="0" borderId="12" xfId="0" applyFont="1" applyBorder="1"/>
    <xf numFmtId="0" fontId="28" fillId="24" borderId="12" xfId="0" applyFont="1" applyFill="1" applyBorder="1" applyAlignment="1">
      <alignment wrapText="1"/>
    </xf>
    <xf numFmtId="0" fontId="28" fillId="0" borderId="0" xfId="0" applyFont="1"/>
    <xf numFmtId="0" fontId="28" fillId="0" borderId="40" xfId="0" applyFont="1" applyBorder="1"/>
    <xf numFmtId="0" fontId="28" fillId="24" borderId="40" xfId="0" applyFont="1" applyFill="1" applyBorder="1" applyAlignment="1">
      <alignment wrapText="1"/>
    </xf>
    <xf numFmtId="0" fontId="28" fillId="24" borderId="4" xfId="0" applyFont="1" applyFill="1" applyBorder="1" applyAlignment="1">
      <alignment wrapText="1"/>
    </xf>
    <xf numFmtId="0" fontId="30" fillId="0" borderId="40" xfId="0" applyFont="1" applyBorder="1"/>
    <xf numFmtId="0" fontId="15" fillId="24" borderId="12" xfId="0" applyFont="1" applyFill="1" applyBorder="1"/>
    <xf numFmtId="0" fontId="6" fillId="24" borderId="12" xfId="0" applyFont="1" applyFill="1" applyBorder="1" applyAlignment="1">
      <alignment wrapText="1"/>
    </xf>
    <xf numFmtId="0" fontId="28" fillId="0" borderId="11" xfId="0" applyFont="1" applyBorder="1"/>
    <xf numFmtId="0" fontId="28" fillId="0" borderId="40" xfId="0" applyFont="1" applyBorder="1" applyAlignment="1">
      <alignment wrapText="1"/>
    </xf>
    <xf numFmtId="0" fontId="15" fillId="0" borderId="4" xfId="0" applyFont="1" applyBorder="1"/>
    <xf numFmtId="0" fontId="28" fillId="0" borderId="12" xfId="0" applyFont="1" applyBorder="1" applyAlignment="1">
      <alignment wrapText="1"/>
    </xf>
    <xf numFmtId="0" fontId="28" fillId="24" borderId="11" xfId="0" applyFont="1" applyFill="1" applyBorder="1" applyAlignment="1">
      <alignment wrapText="1"/>
    </xf>
    <xf numFmtId="0" fontId="28" fillId="0" borderId="60" xfId="0" applyFont="1" applyBorder="1"/>
    <xf numFmtId="0" fontId="35" fillId="15" borderId="2" xfId="0" applyFont="1" applyFill="1" applyBorder="1" applyAlignment="1">
      <alignment horizontal="center"/>
    </xf>
    <xf numFmtId="0" fontId="3" fillId="0" borderId="47" xfId="0" applyFont="1" applyBorder="1"/>
    <xf numFmtId="0" fontId="27" fillId="24" borderId="30" xfId="0" applyFont="1" applyFill="1" applyBorder="1"/>
    <xf numFmtId="0" fontId="27" fillId="24" borderId="36" xfId="0" applyFont="1" applyFill="1" applyBorder="1" applyAlignment="1">
      <alignment wrapText="1"/>
    </xf>
    <xf numFmtId="0" fontId="27" fillId="24" borderId="36" xfId="0" applyFont="1" applyFill="1" applyBorder="1"/>
    <xf numFmtId="0" fontId="38" fillId="0" borderId="36" xfId="0" applyFont="1" applyBorder="1"/>
    <xf numFmtId="0" fontId="38" fillId="0" borderId="66" xfId="0" applyFont="1" applyBorder="1" applyAlignment="1">
      <alignment wrapText="1"/>
    </xf>
    <xf numFmtId="0" fontId="39" fillId="0" borderId="70" xfId="0" applyFont="1" applyBorder="1" applyAlignment="1">
      <alignment wrapText="1"/>
    </xf>
    <xf numFmtId="0" fontId="40" fillId="24" borderId="36" xfId="0" applyFont="1" applyFill="1" applyBorder="1" applyAlignment="1">
      <alignment readingOrder="1"/>
    </xf>
    <xf numFmtId="0" fontId="40" fillId="24" borderId="66" xfId="0" applyFont="1" applyFill="1" applyBorder="1" applyAlignment="1">
      <alignment readingOrder="1"/>
    </xf>
    <xf numFmtId="0" fontId="40" fillId="24" borderId="36" xfId="0" applyFont="1" applyFill="1" applyBorder="1" applyAlignment="1">
      <alignment wrapText="1"/>
    </xf>
    <xf numFmtId="0" fontId="19" fillId="29" borderId="7" xfId="0" applyFont="1" applyFill="1" applyBorder="1" applyAlignment="1">
      <alignment horizontal="center"/>
    </xf>
    <xf numFmtId="0" fontId="27" fillId="24" borderId="36" xfId="0" applyFont="1" applyFill="1" applyBorder="1" applyAlignment="1">
      <alignment readingOrder="1"/>
    </xf>
    <xf numFmtId="0" fontId="35" fillId="15" borderId="30" xfId="0" applyFont="1" applyFill="1" applyBorder="1" applyAlignment="1">
      <alignment horizontal="center"/>
    </xf>
    <xf numFmtId="0" fontId="36" fillId="15" borderId="33" xfId="0" applyFont="1" applyFill="1" applyBorder="1" applyAlignment="1">
      <alignment horizontal="center"/>
    </xf>
    <xf numFmtId="0" fontId="36" fillId="15" borderId="34" xfId="0" applyFont="1" applyFill="1" applyBorder="1" applyAlignment="1">
      <alignment horizontal="center"/>
    </xf>
    <xf numFmtId="0" fontId="2" fillId="0" borderId="62" xfId="0" applyFont="1" applyBorder="1"/>
    <xf numFmtId="0" fontId="2" fillId="0" borderId="61" xfId="0" applyFont="1" applyBorder="1"/>
    <xf numFmtId="0" fontId="35" fillId="15" borderId="28" xfId="0" applyFont="1" applyFill="1" applyBorder="1" applyAlignment="1">
      <alignment horizontal="center"/>
    </xf>
    <xf numFmtId="0" fontId="36" fillId="15" borderId="3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30" borderId="2" xfId="0" applyFont="1" applyFill="1" applyBorder="1" applyAlignment="1">
      <alignment horizontal="center"/>
    </xf>
    <xf numFmtId="0" fontId="41" fillId="17" borderId="7" xfId="0" applyFont="1" applyFill="1" applyBorder="1" applyAlignment="1">
      <alignment horizontal="center"/>
    </xf>
    <xf numFmtId="0" fontId="26" fillId="0" borderId="27" xfId="0" applyFont="1" applyBorder="1"/>
    <xf numFmtId="0" fontId="6" fillId="31" borderId="27" xfId="0" applyFont="1" applyFill="1" applyBorder="1"/>
    <xf numFmtId="0" fontId="2" fillId="31" borderId="5" xfId="0" applyFont="1" applyFill="1" applyBorder="1" applyAlignment="1">
      <alignment wrapText="1"/>
    </xf>
    <xf numFmtId="0" fontId="2" fillId="31" borderId="2" xfId="0" applyFont="1" applyFill="1" applyBorder="1"/>
    <xf numFmtId="0" fontId="27" fillId="3" borderId="66" xfId="0" applyFont="1" applyFill="1" applyBorder="1"/>
    <xf numFmtId="2" fontId="2" fillId="20" borderId="12" xfId="0" applyNumberFormat="1" applyFont="1" applyFill="1" applyBorder="1"/>
    <xf numFmtId="0" fontId="2" fillId="20" borderId="30" xfId="0" applyFont="1" applyFill="1" applyBorder="1"/>
    <xf numFmtId="0" fontId="10" fillId="31" borderId="5" xfId="1" applyFill="1" applyBorder="1"/>
    <xf numFmtId="0" fontId="10" fillId="31" borderId="2" xfId="1" applyFill="1" applyBorder="1"/>
    <xf numFmtId="0" fontId="2" fillId="20" borderId="76" xfId="0" applyFont="1" applyFill="1" applyBorder="1"/>
    <xf numFmtId="0" fontId="2" fillId="20" borderId="5" xfId="0" applyFont="1" applyFill="1" applyBorder="1"/>
    <xf numFmtId="2" fontId="2" fillId="20" borderId="5" xfId="0" applyNumberFormat="1" applyFont="1" applyFill="1" applyBorder="1"/>
    <xf numFmtId="2" fontId="2" fillId="20" borderId="40" xfId="0" applyNumberFormat="1" applyFont="1" applyFill="1" applyBorder="1"/>
    <xf numFmtId="0" fontId="3" fillId="12" borderId="70" xfId="0" applyFont="1" applyFill="1" applyBorder="1" applyAlignment="1">
      <alignment horizontal="center"/>
    </xf>
    <xf numFmtId="9" fontId="3" fillId="12" borderId="42" xfId="0" applyNumberFormat="1" applyFont="1" applyFill="1" applyBorder="1"/>
    <xf numFmtId="0" fontId="3" fillId="14" borderId="44" xfId="0" applyFont="1" applyFill="1" applyBorder="1"/>
    <xf numFmtId="0" fontId="2" fillId="20" borderId="30" xfId="0" applyFont="1" applyFill="1" applyBorder="1" applyAlignment="1">
      <alignment horizontal="right"/>
    </xf>
    <xf numFmtId="164" fontId="2" fillId="20" borderId="30" xfId="0" applyNumberFormat="1" applyFont="1" applyFill="1" applyBorder="1"/>
    <xf numFmtId="0" fontId="2" fillId="3" borderId="30" xfId="0" applyFont="1" applyFill="1" applyBorder="1"/>
    <xf numFmtId="0" fontId="23" fillId="3" borderId="30" xfId="0" applyFont="1" applyFill="1" applyBorder="1"/>
    <xf numFmtId="0" fontId="28" fillId="0" borderId="92" xfId="0" applyFont="1" applyBorder="1"/>
    <xf numFmtId="0" fontId="28" fillId="25" borderId="92" xfId="0" applyFont="1" applyFill="1" applyBorder="1"/>
    <xf numFmtId="0" fontId="28" fillId="0" borderId="6" xfId="0" applyFont="1" applyBorder="1"/>
    <xf numFmtId="0" fontId="28" fillId="0" borderId="14" xfId="0" applyFont="1" applyBorder="1"/>
    <xf numFmtId="0" fontId="6" fillId="0" borderId="45" xfId="0" applyFont="1" applyBorder="1"/>
    <xf numFmtId="0" fontId="28" fillId="0" borderId="62" xfId="0" applyFont="1" applyBorder="1"/>
    <xf numFmtId="0" fontId="37" fillId="0" borderId="62" xfId="0" applyFont="1" applyBorder="1"/>
    <xf numFmtId="0" fontId="28" fillId="25" borderId="62" xfId="0" applyFont="1" applyFill="1" applyBorder="1"/>
    <xf numFmtId="0" fontId="28" fillId="0" borderId="25" xfId="0" applyFont="1" applyBorder="1"/>
    <xf numFmtId="0" fontId="28" fillId="0" borderId="61" xfId="0" applyFont="1" applyBorder="1"/>
    <xf numFmtId="0" fontId="28" fillId="0" borderId="26" xfId="0" applyFont="1" applyBorder="1"/>
    <xf numFmtId="0" fontId="7" fillId="0" borderId="12" xfId="0" applyFont="1" applyBorder="1"/>
    <xf numFmtId="0" fontId="6" fillId="34" borderId="12" xfId="0" applyFont="1" applyFill="1" applyBorder="1"/>
    <xf numFmtId="0" fontId="32" fillId="25" borderId="4" xfId="0" applyFont="1" applyFill="1" applyBorder="1"/>
    <xf numFmtId="0" fontId="11" fillId="35" borderId="68" xfId="0" applyFont="1" applyFill="1" applyBorder="1"/>
    <xf numFmtId="0" fontId="28" fillId="26" borderId="4" xfId="0" applyFont="1" applyFill="1" applyBorder="1"/>
    <xf numFmtId="0" fontId="28" fillId="26" borderId="55" xfId="0" applyFont="1" applyFill="1" applyBorder="1"/>
    <xf numFmtId="0" fontId="6" fillId="26" borderId="78" xfId="0" applyFont="1" applyFill="1" applyBorder="1"/>
    <xf numFmtId="0" fontId="44" fillId="36" borderId="7" xfId="0" applyFont="1" applyFill="1" applyBorder="1"/>
    <xf numFmtId="0" fontId="32" fillId="27" borderId="12" xfId="0" applyFont="1" applyFill="1" applyBorder="1"/>
    <xf numFmtId="0" fontId="11" fillId="37" borderId="12" xfId="0" applyFont="1" applyFill="1" applyBorder="1"/>
    <xf numFmtId="0" fontId="43" fillId="33" borderId="12" xfId="0" applyFont="1" applyFill="1" applyBorder="1"/>
    <xf numFmtId="0" fontId="32" fillId="25" borderId="12" xfId="0" applyFont="1" applyFill="1" applyBorder="1"/>
    <xf numFmtId="0" fontId="28" fillId="26" borderId="12" xfId="0" applyFont="1" applyFill="1" applyBorder="1"/>
    <xf numFmtId="0" fontId="7" fillId="25" borderId="12" xfId="0" applyFont="1" applyFill="1" applyBorder="1"/>
    <xf numFmtId="0" fontId="11" fillId="35" borderId="78" xfId="0" applyFont="1" applyFill="1" applyBorder="1"/>
    <xf numFmtId="0" fontId="11" fillId="26" borderId="12" xfId="0" applyFont="1" applyFill="1" applyBorder="1"/>
    <xf numFmtId="0" fontId="28" fillId="26" borderId="80" xfId="0" applyFont="1" applyFill="1" applyBorder="1"/>
    <xf numFmtId="0" fontId="42" fillId="26" borderId="7" xfId="0" applyFont="1" applyFill="1" applyBorder="1"/>
    <xf numFmtId="0" fontId="32" fillId="24" borderId="12" xfId="0" applyFont="1" applyFill="1" applyBorder="1"/>
    <xf numFmtId="0" fontId="32" fillId="26" borderId="12" xfId="0" applyFont="1" applyFill="1" applyBorder="1"/>
    <xf numFmtId="0" fontId="32" fillId="26" borderId="80" xfId="0" applyFont="1" applyFill="1" applyBorder="1"/>
    <xf numFmtId="0" fontId="19" fillId="32" borderId="12" xfId="0" applyFont="1" applyFill="1" applyBorder="1"/>
    <xf numFmtId="0" fontId="42" fillId="26" borderId="12" xfId="0" applyFont="1" applyFill="1" applyBorder="1"/>
    <xf numFmtId="0" fontId="33" fillId="24" borderId="12" xfId="0" applyFont="1" applyFill="1" applyBorder="1"/>
    <xf numFmtId="0" fontId="34" fillId="24" borderId="12" xfId="0" applyFont="1" applyFill="1" applyBorder="1"/>
    <xf numFmtId="0" fontId="32" fillId="0" borderId="12" xfId="0" applyFont="1" applyBorder="1"/>
    <xf numFmtId="0" fontId="33" fillId="0" borderId="12" xfId="0" applyFont="1" applyBorder="1"/>
    <xf numFmtId="0" fontId="28" fillId="24" borderId="80" xfId="0" applyFont="1" applyFill="1" applyBorder="1"/>
    <xf numFmtId="0" fontId="6" fillId="0" borderId="0" xfId="0" applyFont="1"/>
    <xf numFmtId="0" fontId="32" fillId="27" borderId="7" xfId="0" applyFont="1" applyFill="1" applyBorder="1"/>
    <xf numFmtId="0" fontId="32" fillId="27" borderId="4" xfId="0" applyFont="1" applyFill="1" applyBorder="1"/>
    <xf numFmtId="0" fontId="33" fillId="26" borderId="12" xfId="0" applyFont="1" applyFill="1" applyBorder="1"/>
    <xf numFmtId="0" fontId="33" fillId="26" borderId="80" xfId="0" applyFont="1" applyFill="1" applyBorder="1"/>
    <xf numFmtId="0" fontId="6" fillId="26" borderId="92" xfId="0" applyFont="1" applyFill="1" applyBorder="1"/>
    <xf numFmtId="0" fontId="6" fillId="0" borderId="43" xfId="0" applyFont="1" applyBorder="1"/>
    <xf numFmtId="0" fontId="11" fillId="27" borderId="43" xfId="0" applyFont="1" applyFill="1" applyBorder="1"/>
    <xf numFmtId="0" fontId="6" fillId="24" borderId="16" xfId="0" applyFont="1" applyFill="1" applyBorder="1"/>
    <xf numFmtId="0" fontId="6" fillId="24" borderId="12" xfId="0" applyFont="1" applyFill="1" applyBorder="1"/>
    <xf numFmtId="0" fontId="11" fillId="27" borderId="4" xfId="0" applyFont="1" applyFill="1" applyBorder="1"/>
    <xf numFmtId="0" fontId="6" fillId="24" borderId="4" xfId="0" applyFont="1" applyFill="1" applyBorder="1"/>
    <xf numFmtId="0" fontId="11" fillId="35" borderId="1" xfId="0" applyFont="1" applyFill="1" applyBorder="1"/>
    <xf numFmtId="164" fontId="2" fillId="20" borderId="30" xfId="0" applyNumberFormat="1" applyFont="1" applyFill="1" applyBorder="1" applyAlignment="1">
      <alignment horizontal="right"/>
    </xf>
    <xf numFmtId="0" fontId="2" fillId="20" borderId="45" xfId="0" applyFont="1" applyFill="1" applyBorder="1"/>
    <xf numFmtId="0" fontId="2" fillId="15" borderId="2" xfId="0" applyFont="1" applyFill="1" applyBorder="1"/>
    <xf numFmtId="0" fontId="2" fillId="0" borderId="54" xfId="0" applyFont="1" applyBorder="1"/>
    <xf numFmtId="0" fontId="3" fillId="12" borderId="42" xfId="0" applyFont="1" applyFill="1" applyBorder="1"/>
    <xf numFmtId="0" fontId="3" fillId="15" borderId="67" xfId="0" applyFont="1" applyFill="1" applyBorder="1"/>
    <xf numFmtId="0" fontId="2" fillId="0" borderId="20" xfId="0" applyFont="1" applyBorder="1"/>
    <xf numFmtId="2" fontId="2" fillId="2" borderId="0" xfId="0" applyNumberFormat="1" applyFont="1" applyFill="1"/>
    <xf numFmtId="2" fontId="2" fillId="3" borderId="0" xfId="0" applyNumberFormat="1" applyFont="1" applyFill="1"/>
    <xf numFmtId="2" fontId="2" fillId="4" borderId="0" xfId="0" applyNumberFormat="1" applyFont="1" applyFill="1"/>
    <xf numFmtId="16" fontId="4" fillId="12" borderId="0" xfId="0" applyNumberFormat="1" applyFont="1" applyFill="1"/>
    <xf numFmtId="0" fontId="6" fillId="20" borderId="11" xfId="0" applyFont="1" applyFill="1" applyBorder="1"/>
    <xf numFmtId="0" fontId="26" fillId="0" borderId="5" xfId="0" applyFont="1" applyBorder="1"/>
    <xf numFmtId="0" fontId="6" fillId="0" borderId="5" xfId="0" applyFont="1" applyBorder="1"/>
    <xf numFmtId="0" fontId="26" fillId="0" borderId="7" xfId="0" applyFont="1" applyBorder="1"/>
    <xf numFmtId="0" fontId="3" fillId="3" borderId="52" xfId="0" applyFont="1" applyFill="1" applyBorder="1"/>
    <xf numFmtId="0" fontId="3" fillId="3" borderId="78" xfId="0" applyFont="1" applyFill="1" applyBorder="1"/>
    <xf numFmtId="0" fontId="3" fillId="8" borderId="68" xfId="0" applyFont="1" applyFill="1" applyBorder="1"/>
    <xf numFmtId="0" fontId="2" fillId="38" borderId="6" xfId="0" applyFont="1" applyFill="1" applyBorder="1"/>
    <xf numFmtId="0" fontId="2" fillId="38" borderId="2" xfId="0" applyFont="1" applyFill="1" applyBorder="1"/>
    <xf numFmtId="0" fontId="3" fillId="38" borderId="10" xfId="0" applyFont="1" applyFill="1" applyBorder="1"/>
    <xf numFmtId="0" fontId="3" fillId="38" borderId="1" xfId="0" applyFont="1" applyFill="1" applyBorder="1"/>
    <xf numFmtId="0" fontId="2" fillId="38" borderId="10" xfId="0" applyFont="1" applyFill="1" applyBorder="1"/>
    <xf numFmtId="0" fontId="2" fillId="38" borderId="1" xfId="0" applyFont="1" applyFill="1" applyBorder="1"/>
    <xf numFmtId="0" fontId="2" fillId="2" borderId="29" xfId="0" applyFont="1" applyFill="1" applyBorder="1"/>
    <xf numFmtId="0" fontId="6" fillId="2" borderId="30" xfId="0" applyFont="1" applyFill="1" applyBorder="1"/>
    <xf numFmtId="0" fontId="3" fillId="2" borderId="32" xfId="0" applyFont="1" applyFill="1" applyBorder="1"/>
    <xf numFmtId="0" fontId="3" fillId="2" borderId="31" xfId="0" applyFont="1" applyFill="1" applyBorder="1"/>
    <xf numFmtId="0" fontId="1" fillId="2" borderId="32" xfId="0" applyFont="1" applyFill="1" applyBorder="1"/>
    <xf numFmtId="0" fontId="1" fillId="2" borderId="31" xfId="0" applyFont="1" applyFill="1" applyBorder="1"/>
    <xf numFmtId="0" fontId="2" fillId="2" borderId="31" xfId="0" applyFont="1" applyFill="1" applyBorder="1"/>
    <xf numFmtId="0" fontId="2" fillId="2" borderId="32" xfId="0" applyFont="1" applyFill="1" applyBorder="1"/>
    <xf numFmtId="0" fontId="9" fillId="2" borderId="31" xfId="0" applyFont="1" applyFill="1" applyBorder="1"/>
    <xf numFmtId="0" fontId="3" fillId="2" borderId="30" xfId="0" applyFont="1" applyFill="1" applyBorder="1"/>
    <xf numFmtId="0" fontId="3" fillId="2" borderId="93" xfId="0" applyFont="1" applyFill="1" applyBorder="1"/>
    <xf numFmtId="0" fontId="2" fillId="14" borderId="6" xfId="0" applyFont="1" applyFill="1" applyBorder="1"/>
    <xf numFmtId="0" fontId="3" fillId="14" borderId="10" xfId="0" applyFont="1" applyFill="1" applyBorder="1"/>
    <xf numFmtId="0" fontId="3" fillId="14" borderId="1" xfId="0" applyFont="1" applyFill="1" applyBorder="1"/>
    <xf numFmtId="0" fontId="2" fillId="14" borderId="1" xfId="0" applyFont="1" applyFill="1" applyBorder="1"/>
    <xf numFmtId="0" fontId="1" fillId="14" borderId="10" xfId="0" applyFont="1" applyFill="1" applyBorder="1"/>
    <xf numFmtId="0" fontId="1" fillId="14" borderId="1" xfId="0" applyFont="1" applyFill="1" applyBorder="1"/>
    <xf numFmtId="0" fontId="2" fillId="14" borderId="10" xfId="0" applyFont="1" applyFill="1" applyBorder="1"/>
    <xf numFmtId="0" fontId="45" fillId="14" borderId="1" xfId="0" applyFont="1" applyFill="1" applyBorder="1"/>
    <xf numFmtId="0" fontId="3" fillId="14" borderId="2" xfId="0" applyFont="1" applyFill="1" applyBorder="1"/>
    <xf numFmtId="0" fontId="3" fillId="14" borderId="5" xfId="0" applyFont="1" applyFill="1" applyBorder="1"/>
    <xf numFmtId="0" fontId="2" fillId="12" borderId="20" xfId="0" applyFont="1" applyFill="1" applyBorder="1"/>
    <xf numFmtId="0" fontId="2" fillId="3" borderId="11" xfId="0" applyFont="1" applyFill="1" applyBorder="1"/>
    <xf numFmtId="0" fontId="2" fillId="3" borderId="2" xfId="0" applyFont="1" applyFill="1" applyBorder="1" applyAlignment="1">
      <alignment wrapText="1"/>
    </xf>
    <xf numFmtId="0" fontId="2" fillId="3" borderId="4" xfId="0" applyFont="1" applyFill="1" applyBorder="1"/>
    <xf numFmtId="0" fontId="6" fillId="3" borderId="64" xfId="0" applyFont="1" applyFill="1" applyBorder="1" applyAlignment="1">
      <alignment wrapText="1"/>
    </xf>
    <xf numFmtId="0" fontId="2" fillId="3" borderId="12" xfId="0" applyFont="1" applyFill="1" applyBorder="1"/>
    <xf numFmtId="0" fontId="2" fillId="3" borderId="4" xfId="0" applyFont="1" applyFill="1" applyBorder="1" applyAlignment="1">
      <alignment wrapText="1"/>
    </xf>
    <xf numFmtId="0" fontId="6" fillId="3" borderId="11" xfId="0" applyFont="1" applyFill="1" applyBorder="1"/>
    <xf numFmtId="0" fontId="2" fillId="0" borderId="69" xfId="0" applyFont="1" applyBorder="1"/>
    <xf numFmtId="0" fontId="32" fillId="35" borderId="78" xfId="0" applyFont="1" applyFill="1" applyBorder="1"/>
    <xf numFmtId="0" fontId="26" fillId="38" borderId="10" xfId="0" applyFont="1" applyFill="1" applyBorder="1"/>
    <xf numFmtId="0" fontId="26" fillId="38" borderId="1" xfId="0" applyFont="1" applyFill="1" applyBorder="1"/>
    <xf numFmtId="0" fontId="26" fillId="12" borderId="1" xfId="0" applyFont="1" applyFill="1" applyBorder="1"/>
    <xf numFmtId="0" fontId="45" fillId="8" borderId="10" xfId="0" applyFont="1" applyFill="1" applyBorder="1"/>
    <xf numFmtId="0" fontId="45" fillId="3" borderId="1" xfId="0" applyFont="1" applyFill="1" applyBorder="1"/>
    <xf numFmtId="0" fontId="45" fillId="38" borderId="1" xfId="0" applyFont="1" applyFill="1" applyBorder="1"/>
    <xf numFmtId="0" fontId="45" fillId="38" borderId="10" xfId="0" applyFont="1" applyFill="1" applyBorder="1"/>
    <xf numFmtId="0" fontId="45" fillId="8" borderId="5" xfId="0" applyFont="1" applyFill="1" applyBorder="1"/>
    <xf numFmtId="0" fontId="45" fillId="3" borderId="5" xfId="0" applyFont="1" applyFill="1" applyBorder="1"/>
    <xf numFmtId="0" fontId="28" fillId="12" borderId="85" xfId="0" applyFont="1" applyFill="1" applyBorder="1" applyAlignment="1">
      <alignment wrapText="1"/>
    </xf>
    <xf numFmtId="0" fontId="26" fillId="12" borderId="9" xfId="0" applyFont="1" applyFill="1" applyBorder="1"/>
    <xf numFmtId="0" fontId="28" fillId="12" borderId="2" xfId="0" applyFont="1" applyFill="1" applyBorder="1" applyAlignment="1">
      <alignment wrapText="1"/>
    </xf>
    <xf numFmtId="0" fontId="28" fillId="12" borderId="60" xfId="0" applyFont="1" applyFill="1" applyBorder="1"/>
    <xf numFmtId="0" fontId="45" fillId="8" borderId="2" xfId="0" applyFont="1" applyFill="1" applyBorder="1"/>
    <xf numFmtId="0" fontId="2" fillId="12" borderId="76" xfId="0" applyFont="1" applyFill="1" applyBorder="1"/>
    <xf numFmtId="0" fontId="3" fillId="15" borderId="5" xfId="0" applyFont="1" applyFill="1" applyBorder="1"/>
    <xf numFmtId="0" fontId="2" fillId="15" borderId="5" xfId="0" applyFont="1" applyFill="1" applyBorder="1"/>
    <xf numFmtId="0" fontId="45" fillId="15" borderId="6" xfId="0" applyFont="1" applyFill="1" applyBorder="1"/>
    <xf numFmtId="0" fontId="45" fillId="15" borderId="2" xfId="0" applyFont="1" applyFill="1" applyBorder="1"/>
    <xf numFmtId="0" fontId="45" fillId="15" borderId="21" xfId="0" applyFont="1" applyFill="1" applyBorder="1"/>
    <xf numFmtId="0" fontId="45" fillId="8" borderId="3" xfId="0" applyFont="1" applyFill="1" applyBorder="1"/>
    <xf numFmtId="0" fontId="45" fillId="15" borderId="94" xfId="0" applyFont="1" applyFill="1" applyBorder="1"/>
    <xf numFmtId="0" fontId="2" fillId="0" borderId="36" xfId="0" applyFont="1" applyBorder="1"/>
    <xf numFmtId="0" fontId="25" fillId="0" borderId="0" xfId="1" applyFont="1" applyBorder="1" applyAlignment="1">
      <alignment horizontal="left"/>
    </xf>
    <xf numFmtId="0" fontId="46" fillId="0" borderId="91" xfId="1" applyFont="1" applyBorder="1" applyAlignment="1">
      <alignment horizontal="left"/>
    </xf>
    <xf numFmtId="0" fontId="2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47" fillId="0" borderId="0" xfId="0" applyFont="1"/>
    <xf numFmtId="0" fontId="2" fillId="21" borderId="0" xfId="0" applyFont="1" applyFill="1"/>
    <xf numFmtId="0" fontId="28" fillId="0" borderId="3" xfId="0" applyFont="1" applyBorder="1"/>
    <xf numFmtId="0" fontId="26" fillId="0" borderId="20" xfId="0" applyFont="1" applyBorder="1"/>
    <xf numFmtId="0" fontId="26" fillId="0" borderId="8" xfId="0" applyFont="1" applyBorder="1"/>
    <xf numFmtId="0" fontId="26" fillId="0" borderId="64" xfId="0" applyFont="1" applyBorder="1"/>
    <xf numFmtId="0" fontId="26" fillId="0" borderId="0" xfId="0" applyFont="1"/>
    <xf numFmtId="0" fontId="6" fillId="12" borderId="5" xfId="0" applyFont="1" applyFill="1" applyBorder="1"/>
    <xf numFmtId="0" fontId="2" fillId="15" borderId="28" xfId="0" applyFont="1" applyFill="1" applyBorder="1"/>
    <xf numFmtId="0" fontId="9" fillId="8" borderId="31" xfId="0" applyFont="1" applyFill="1" applyBorder="1"/>
    <xf numFmtId="0" fontId="3" fillId="15" borderId="42" xfId="0" applyFont="1" applyFill="1" applyBorder="1"/>
    <xf numFmtId="0" fontId="2" fillId="12" borderId="71" xfId="0" applyFont="1" applyFill="1" applyBorder="1"/>
    <xf numFmtId="0" fontId="3" fillId="4" borderId="6" xfId="0" applyFont="1" applyFill="1" applyBorder="1"/>
    <xf numFmtId="0" fontId="9" fillId="0" borderId="71" xfId="0" applyFont="1" applyBorder="1"/>
    <xf numFmtId="0" fontId="3" fillId="3" borderId="7" xfId="0" applyFont="1" applyFill="1" applyBorder="1"/>
    <xf numFmtId="0" fontId="3" fillId="12" borderId="7" xfId="0" applyFont="1" applyFill="1" applyBorder="1"/>
    <xf numFmtId="0" fontId="3" fillId="0" borderId="7" xfId="0" applyFont="1" applyBorder="1"/>
    <xf numFmtId="0" fontId="3" fillId="12" borderId="8" xfId="0" applyFont="1" applyFill="1" applyBorder="1"/>
    <xf numFmtId="0" fontId="3" fillId="12" borderId="54" xfId="0" applyFont="1" applyFill="1" applyBorder="1"/>
    <xf numFmtId="0" fontId="3" fillId="12" borderId="12" xfId="0" applyFont="1" applyFill="1" applyBorder="1"/>
    <xf numFmtId="0" fontId="2" fillId="39" borderId="6" xfId="0" applyFont="1" applyFill="1" applyBorder="1"/>
    <xf numFmtId="0" fontId="6" fillId="39" borderId="2" xfId="0" applyFont="1" applyFill="1" applyBorder="1"/>
    <xf numFmtId="0" fontId="3" fillId="39" borderId="10" xfId="0" applyFont="1" applyFill="1" applyBorder="1"/>
    <xf numFmtId="0" fontId="3" fillId="39" borderId="1" xfId="0" applyFont="1" applyFill="1" applyBorder="1"/>
    <xf numFmtId="0" fontId="2" fillId="39" borderId="10" xfId="0" applyFont="1" applyFill="1" applyBorder="1"/>
    <xf numFmtId="0" fontId="2" fillId="39" borderId="1" xfId="0" applyFont="1" applyFill="1" applyBorder="1"/>
    <xf numFmtId="0" fontId="3" fillId="39" borderId="71" xfId="0" applyFont="1" applyFill="1" applyBorder="1"/>
    <xf numFmtId="0" fontId="2" fillId="39" borderId="2" xfId="0" applyFont="1" applyFill="1" applyBorder="1"/>
    <xf numFmtId="0" fontId="3" fillId="39" borderId="7" xfId="0" applyFont="1" applyFill="1" applyBorder="1"/>
    <xf numFmtId="0" fontId="3" fillId="39" borderId="34" xfId="0" applyFont="1" applyFill="1" applyBorder="1"/>
    <xf numFmtId="0" fontId="2" fillId="40" borderId="29" xfId="0" applyFont="1" applyFill="1" applyBorder="1"/>
    <xf numFmtId="0" fontId="6" fillId="40" borderId="27" xfId="0" applyFont="1" applyFill="1" applyBorder="1"/>
    <xf numFmtId="0" fontId="3" fillId="40" borderId="32" xfId="0" applyFont="1" applyFill="1" applyBorder="1"/>
    <xf numFmtId="0" fontId="3" fillId="40" borderId="31" xfId="0" applyFont="1" applyFill="1" applyBorder="1"/>
    <xf numFmtId="0" fontId="1" fillId="40" borderId="32" xfId="0" applyFont="1" applyFill="1" applyBorder="1"/>
    <xf numFmtId="0" fontId="1" fillId="40" borderId="31" xfId="0" applyFont="1" applyFill="1" applyBorder="1"/>
    <xf numFmtId="0" fontId="2" fillId="40" borderId="31" xfId="0" applyFont="1" applyFill="1" applyBorder="1"/>
    <xf numFmtId="0" fontId="2" fillId="40" borderId="32" xfId="0" applyFont="1" applyFill="1" applyBorder="1"/>
    <xf numFmtId="0" fontId="9" fillId="40" borderId="31" xfId="0" applyFont="1" applyFill="1" applyBorder="1"/>
    <xf numFmtId="0" fontId="3" fillId="40" borderId="76" xfId="0" applyFont="1" applyFill="1" applyBorder="1"/>
    <xf numFmtId="0" fontId="3" fillId="40" borderId="30" xfId="0" applyFont="1" applyFill="1" applyBorder="1"/>
    <xf numFmtId="0" fontId="3" fillId="40" borderId="33" xfId="0" applyFont="1" applyFill="1" applyBorder="1"/>
    <xf numFmtId="0" fontId="2" fillId="40" borderId="0" xfId="0" applyFont="1" applyFill="1"/>
    <xf numFmtId="0" fontId="2" fillId="22" borderId="2" xfId="0" applyFont="1" applyFill="1" applyBorder="1"/>
    <xf numFmtId="2" fontId="2" fillId="12" borderId="4" xfId="0" applyNumberFormat="1" applyFont="1" applyFill="1" applyBorder="1"/>
    <xf numFmtId="0" fontId="3" fillId="12" borderId="82" xfId="0" applyFont="1" applyFill="1" applyBorder="1" applyAlignment="1">
      <alignment horizontal="center"/>
    </xf>
    <xf numFmtId="164" fontId="2" fillId="12" borderId="5" xfId="0" applyNumberFormat="1" applyFont="1" applyFill="1" applyBorder="1"/>
    <xf numFmtId="0" fontId="28" fillId="0" borderId="2" xfId="0" applyFont="1" applyBorder="1" applyAlignment="1">
      <alignment wrapText="1"/>
    </xf>
    <xf numFmtId="0" fontId="2" fillId="17" borderId="4" xfId="0" applyFont="1" applyFill="1" applyBorder="1"/>
    <xf numFmtId="0" fontId="2" fillId="17" borderId="12" xfId="0" applyFont="1" applyFill="1" applyBorder="1" applyAlignment="1">
      <alignment horizontal="right"/>
    </xf>
    <xf numFmtId="164" fontId="2" fillId="17" borderId="4" xfId="0" applyNumberFormat="1" applyFont="1" applyFill="1" applyBorder="1"/>
    <xf numFmtId="0" fontId="2" fillId="17" borderId="4" xfId="0" applyFont="1" applyFill="1" applyBorder="1" applyAlignment="1">
      <alignment horizontal="right"/>
    </xf>
    <xf numFmtId="164" fontId="2" fillId="17" borderId="4" xfId="0" applyNumberFormat="1" applyFont="1" applyFill="1" applyBorder="1" applyAlignment="1">
      <alignment horizontal="right"/>
    </xf>
    <xf numFmtId="164" fontId="2" fillId="17" borderId="12" xfId="0" applyNumberFormat="1" applyFont="1" applyFill="1" applyBorder="1" applyAlignment="1">
      <alignment horizontal="right"/>
    </xf>
    <xf numFmtId="0" fontId="26" fillId="12" borderId="5" xfId="0" applyFont="1" applyFill="1" applyBorder="1" applyAlignment="1">
      <alignment readingOrder="1"/>
    </xf>
    <xf numFmtId="0" fontId="6" fillId="0" borderId="40" xfId="0" applyFont="1" applyBorder="1"/>
    <xf numFmtId="0" fontId="6" fillId="0" borderId="20" xfId="0" applyFont="1" applyBorder="1"/>
    <xf numFmtId="0" fontId="16" fillId="0" borderId="9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91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25" fillId="0" borderId="91" xfId="1" applyFont="1" applyBorder="1" applyAlignment="1">
      <alignment horizontal="left" wrapText="1"/>
    </xf>
    <xf numFmtId="0" fontId="25" fillId="0" borderId="0" xfId="1" applyFont="1" applyBorder="1" applyAlignment="1">
      <alignment horizontal="left" wrapText="1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28" xfId="0" applyFont="1" applyFill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5" borderId="27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12" fillId="0" borderId="38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14" borderId="2" xfId="0" applyFont="1" applyFill="1" applyBorder="1" applyAlignment="1">
      <alignment horizontal="center"/>
    </xf>
    <xf numFmtId="0" fontId="3" fillId="14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2" fillId="28" borderId="47" xfId="0" applyFont="1" applyFill="1" applyBorder="1" applyAlignment="1">
      <alignment horizontal="center"/>
    </xf>
    <xf numFmtId="0" fontId="32" fillId="28" borderId="23" xfId="0" applyFont="1" applyFill="1" applyBorder="1" applyAlignment="1">
      <alignment horizontal="center"/>
    </xf>
    <xf numFmtId="0" fontId="32" fillId="28" borderId="24" xfId="0" applyFont="1" applyFill="1" applyBorder="1" applyAlignment="1">
      <alignment horizontal="center"/>
    </xf>
    <xf numFmtId="0" fontId="32" fillId="28" borderId="59" xfId="0" applyFont="1" applyFill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5" fillId="15" borderId="56" xfId="0" applyFont="1" applyFill="1" applyBorder="1" applyAlignment="1">
      <alignment horizontal="center"/>
    </xf>
    <xf numFmtId="0" fontId="35" fillId="15" borderId="57" xfId="0" applyFont="1" applyFill="1" applyBorder="1" applyAlignment="1">
      <alignment horizontal="center"/>
    </xf>
    <xf numFmtId="0" fontId="35" fillId="15" borderId="58" xfId="0" applyFont="1" applyFill="1" applyBorder="1" applyAlignment="1">
      <alignment horizontal="center"/>
    </xf>
    <xf numFmtId="0" fontId="2" fillId="0" borderId="6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14" borderId="4" xfId="0" applyFont="1" applyFill="1" applyBorder="1" applyAlignment="1">
      <alignment horizontal="center"/>
    </xf>
    <xf numFmtId="0" fontId="3" fillId="5" borderId="28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38" borderId="0" xfId="0" applyFont="1" applyFill="1" applyAlignment="1">
      <alignment horizontal="center"/>
    </xf>
    <xf numFmtId="0" fontId="3" fillId="14" borderId="0" xfId="0" applyFont="1" applyFill="1" applyAlignment="1">
      <alignment horizontal="center" vertical="center"/>
    </xf>
    <xf numFmtId="0" fontId="6" fillId="39" borderId="0" xfId="0" applyFont="1" applyFill="1" applyAlignment="1">
      <alignment horizontal="left" wrapText="1"/>
    </xf>
    <xf numFmtId="0" fontId="3" fillId="0" borderId="81" xfId="0" applyFont="1" applyBorder="1" applyAlignment="1">
      <alignment horizontal="center"/>
    </xf>
    <xf numFmtId="0" fontId="3" fillId="0" borderId="82" xfId="0" applyFont="1" applyBorder="1" applyAlignment="1">
      <alignment horizontal="center"/>
    </xf>
    <xf numFmtId="0" fontId="3" fillId="5" borderId="66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53" xfId="0" applyFont="1" applyFill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5" borderId="64" xfId="0" applyFont="1" applyFill="1" applyBorder="1" applyAlignment="1">
      <alignment horizontal="center"/>
    </xf>
    <xf numFmtId="0" fontId="3" fillId="5" borderId="65" xfId="0" applyFont="1" applyFill="1" applyBorder="1" applyAlignment="1">
      <alignment horizontal="center"/>
    </xf>
    <xf numFmtId="0" fontId="26" fillId="0" borderId="95" xfId="0" applyFont="1" applyBorder="1"/>
    <xf numFmtId="0" fontId="2" fillId="0" borderId="95" xfId="0" applyFont="1" applyBorder="1"/>
  </cellXfs>
  <cellStyles count="2">
    <cellStyle name="Hyperlink" xfId="1" xr:uid="{00000000-000B-0000-0000-000008000000}"/>
    <cellStyle name="Normal" xfId="0" builtinId="0"/>
  </cellStyles>
  <dxfs count="1">
    <dxf>
      <font>
        <color rgb="FF9C0006"/>
      </font>
    </dxf>
  </dxfs>
  <tableStyles count="0" defaultTableStyle="TableStyleMedium2" defaultPivotStyle="PivotStyleLight16"/>
  <colors>
    <mruColors>
      <color rgb="FFADD1F7"/>
      <color rgb="FFDF8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>
  <person displayName="Macarena Martínez Órdenes (macamartinez)" id="{475189CE-A913-4EC3-9F2C-311B38C7465F}" userId="S::macamartinez@uchile.cl::c8c4fd8f-0a17-48ee-b6fd-1691cc503e12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" dT="2024-01-11T00:23:16.93" personId="{475189CE-A913-4EC3-9F2C-311B38C7465F}" id="{FFB816B9-721F-4632-8F31-AE0DE1C54B8F}">
    <text>Debemos revisar por donde pasan los estudiantes, si será solo parto, solo poli, 6 semanas o 4 dependiendo de resultados febrero</text>
  </threadedComment>
  <threadedComment ref="AZ3" dT="2024-07-04T16:13:33.15" personId="{475189CE-A913-4EC3-9F2C-311B38C7465F}" id="{0E4EF3DF-C6C2-4881-9AE4-1A9BDE2B39E3}">
    <text>Si extiendes las rotaciones del 12 de agosto, se topan con los ingresos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6" dT="2023-11-12T16:59:26.23" personId="{475189CE-A913-4EC3-9F2C-311B38C7465F}" id="{AE5A5E76-BD5B-46AA-BBBE-191114F3DB71}">
    <text>En rojo estudiantes que suspendieron semestre y se deben confirmar próximamente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6" dT="2023-11-12T16:59:38.93" personId="{475189CE-A913-4EC3-9F2C-311B38C7465F}" id="{8C637B87-F40E-4632-A92B-E49FDFE48682}">
    <text>En amarillo cupos disponibles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A6" dT="2023-11-12T16:59:38.93" personId="{475189CE-A913-4EC3-9F2C-311B38C7465F}" id="{C603738B-9411-4733-A393-CDBF977CF2EA}">
    <text>En amarillo cupos disponibles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google.com/spreadsheets/d/1CVH1U3Ez_C7qHxwG_Y_vkoZViRBGAn3E/edit?usp=sharing&amp;ouid=107696967466442018529&amp;rtpof=true&amp;sd=true" TargetMode="External"/><Relationship Id="rId1" Type="http://schemas.openxmlformats.org/officeDocument/2006/relationships/hyperlink" Target="https://docs.google.com/spreadsheets/d/1CVH1U3Ez_C7qHxwG_Y_vkoZViRBGAn3E/edit?gid=38646393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ynthiasotop19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shadia.apud.ortiz@gmail.com" TargetMode="External"/><Relationship Id="rId2" Type="http://schemas.openxmlformats.org/officeDocument/2006/relationships/hyperlink" Target="mailto:catalinaverdejo@ug.uchile.cl" TargetMode="External"/><Relationship Id="rId1" Type="http://schemas.openxmlformats.org/officeDocument/2006/relationships/hyperlink" Target="mailto:sgutierrezp@ug.uchile.cl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hyperlink" Target="mailto:danielapoblete@ug.uchile.c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248CD-721F-4340-8BE9-4F186AB378C6}">
  <dimension ref="A1:J6"/>
  <sheetViews>
    <sheetView workbookViewId="0">
      <selection activeCell="E14" sqref="E14"/>
    </sheetView>
  </sheetViews>
  <sheetFormatPr baseColWidth="10" defaultColWidth="8.83203125" defaultRowHeight="15" x14ac:dyDescent="0.2"/>
  <cols>
    <col min="1" max="1" width="16.33203125" bestFit="1" customWidth="1"/>
  </cols>
  <sheetData>
    <row r="1" spans="1:10" x14ac:dyDescent="0.2">
      <c r="A1" s="294" t="s">
        <v>0</v>
      </c>
      <c r="B1" s="742" t="s">
        <v>1</v>
      </c>
      <c r="C1" s="743"/>
      <c r="D1" s="743"/>
      <c r="E1" s="743"/>
      <c r="F1" s="743"/>
      <c r="G1" s="743"/>
      <c r="H1" s="743"/>
      <c r="I1" s="743"/>
    </row>
    <row r="2" spans="1:10" x14ac:dyDescent="0.2">
      <c r="A2" s="294" t="s">
        <v>2</v>
      </c>
      <c r="B2" s="744" t="s">
        <v>3</v>
      </c>
      <c r="C2" s="745"/>
      <c r="D2" s="745"/>
      <c r="E2" s="745"/>
      <c r="F2" s="745"/>
      <c r="G2" s="745"/>
      <c r="H2" s="745"/>
      <c r="I2" s="745"/>
      <c r="J2" s="745"/>
    </row>
    <row r="3" spans="1:10" x14ac:dyDescent="0.2">
      <c r="A3" s="294" t="s">
        <v>4</v>
      </c>
      <c r="B3" s="744" t="s">
        <v>5</v>
      </c>
      <c r="C3" s="745"/>
      <c r="D3" s="745"/>
      <c r="E3" s="745"/>
      <c r="F3" s="745"/>
      <c r="G3" s="745"/>
      <c r="H3" s="745"/>
      <c r="I3" s="745"/>
      <c r="J3" s="745"/>
    </row>
    <row r="4" spans="1:10" ht="18" customHeight="1" x14ac:dyDescent="0.2">
      <c r="A4" s="294" t="s">
        <v>6</v>
      </c>
      <c r="B4" s="746" t="s">
        <v>7</v>
      </c>
      <c r="C4" s="747"/>
      <c r="D4" s="747"/>
      <c r="E4" s="747"/>
      <c r="F4" s="747"/>
      <c r="G4" s="747"/>
      <c r="H4" s="747"/>
      <c r="I4" s="747"/>
      <c r="J4" s="747"/>
    </row>
    <row r="5" spans="1:10" ht="18" customHeight="1" x14ac:dyDescent="0.2">
      <c r="A5" s="294" t="s">
        <v>8</v>
      </c>
      <c r="B5" s="683" t="s">
        <v>9</v>
      </c>
      <c r="C5" s="682"/>
      <c r="D5" s="682"/>
      <c r="E5" s="682"/>
      <c r="F5" s="682"/>
      <c r="G5" s="682"/>
      <c r="H5" s="682"/>
      <c r="I5" s="682"/>
      <c r="J5" s="682"/>
    </row>
    <row r="6" spans="1:10" x14ac:dyDescent="0.2">
      <c r="A6" s="294" t="s">
        <v>10</v>
      </c>
      <c r="B6" s="295" t="s">
        <v>11</v>
      </c>
    </row>
  </sheetData>
  <sheetProtection sheet="1" objects="1" scenarios="1"/>
  <mergeCells count="4">
    <mergeCell ref="B1:I1"/>
    <mergeCell ref="B2:J2"/>
    <mergeCell ref="B3:J3"/>
    <mergeCell ref="B4:J4"/>
  </mergeCells>
  <hyperlinks>
    <hyperlink ref="B4:I4" r:id="rId1" location="gid=386463935" display="https://docs.google.com/spreadsheets/d/1CVH1U3Ez_C7qHxwG_Y_vkoZViRBGAn3E/edit?gid=386463935#gid=386463935" xr:uid="{2242E6DE-F93F-411E-8191-9697AF84D5F4}"/>
    <hyperlink ref="B5" r:id="rId2" xr:uid="{734F1A23-19A0-4DCB-A029-EF2968C3EA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AEB01-57B4-491F-B49B-B140A284CDAE}">
  <dimension ref="A1:CG59"/>
  <sheetViews>
    <sheetView zoomScaleNormal="100" workbookViewId="0">
      <pane xSplit="1" topLeftCell="D1" activePane="topRight" state="frozen"/>
      <selection pane="topRight" activeCell="D37" sqref="D37"/>
    </sheetView>
  </sheetViews>
  <sheetFormatPr baseColWidth="10" defaultColWidth="9.1640625" defaultRowHeight="13" x14ac:dyDescent="0.15"/>
  <cols>
    <col min="1" max="1" width="43.5" style="1" customWidth="1"/>
    <col min="2" max="2" width="32" style="1" customWidth="1"/>
    <col min="3" max="3" width="13.5" style="1" customWidth="1"/>
    <col min="4" max="4" width="9.5" style="1" customWidth="1"/>
    <col min="5" max="5" width="11" style="1" customWidth="1"/>
    <col min="6" max="6" width="12.83203125" style="1" customWidth="1"/>
    <col min="7" max="7" width="10.6640625" style="1" customWidth="1"/>
    <col min="8" max="8" width="8.5" style="1" customWidth="1"/>
    <col min="9" max="64" width="3.5" style="1" customWidth="1"/>
    <col min="65" max="65" width="4.6640625" style="1" customWidth="1"/>
    <col min="66" max="66" width="4.83203125" style="1" customWidth="1"/>
    <col min="67" max="68" width="9.33203125" style="1" customWidth="1"/>
    <col min="69" max="69" width="8" style="1" customWidth="1"/>
    <col min="70" max="70" width="6.83203125" style="1" customWidth="1"/>
    <col min="71" max="71" width="4.83203125" style="1" customWidth="1"/>
    <col min="72" max="72" width="9.5" style="1" customWidth="1"/>
    <col min="73" max="73" width="5" style="1" customWidth="1"/>
    <col min="74" max="74" width="4.83203125" style="1" customWidth="1"/>
    <col min="75" max="75" width="4.5" style="1" customWidth="1"/>
    <col min="76" max="76" width="4.83203125" style="1" customWidth="1"/>
    <col min="77" max="77" width="10.1640625" style="1" customWidth="1"/>
    <col min="78" max="78" width="45.83203125" style="1" customWidth="1"/>
    <col min="79" max="79" width="12.83203125" style="1" bestFit="1" customWidth="1"/>
    <col min="80" max="80" width="29.83203125" style="1" bestFit="1" customWidth="1"/>
    <col min="81" max="83" width="9.1640625" style="1"/>
    <col min="84" max="84" width="11.83203125" style="1" bestFit="1" customWidth="1"/>
    <col min="85" max="16384" width="9.1640625" style="1"/>
  </cols>
  <sheetData>
    <row r="1" spans="1:85" x14ac:dyDescent="0.15">
      <c r="A1" s="4" t="s">
        <v>12</v>
      </c>
    </row>
    <row r="2" spans="1:85" x14ac:dyDescent="0.15">
      <c r="A2" s="4" t="s">
        <v>13</v>
      </c>
    </row>
    <row r="3" spans="1:85" x14ac:dyDescent="0.15">
      <c r="A3" s="4" t="s">
        <v>14</v>
      </c>
    </row>
    <row r="4" spans="1:85" ht="15" customHeight="1" x14ac:dyDescent="0.15">
      <c r="A4" s="4" t="s">
        <v>15</v>
      </c>
      <c r="I4" s="764" t="s">
        <v>16</v>
      </c>
      <c r="J4" s="765"/>
      <c r="K4" s="765"/>
      <c r="L4" s="7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113"/>
      <c r="AB4" s="111"/>
      <c r="AC4" s="111"/>
      <c r="AD4" s="768" t="s">
        <v>17</v>
      </c>
      <c r="AE4" s="765"/>
      <c r="AF4" s="765"/>
      <c r="AG4" s="7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113"/>
      <c r="BD4" s="113"/>
      <c r="BE4" s="113"/>
      <c r="BF4" s="111"/>
      <c r="BG4" s="112"/>
      <c r="BH4" s="768" t="s">
        <v>18</v>
      </c>
      <c r="BI4" s="765"/>
      <c r="BJ4" s="765"/>
      <c r="BK4" s="766"/>
      <c r="BL4" s="67"/>
    </row>
    <row r="5" spans="1:85" ht="15" x14ac:dyDescent="0.2">
      <c r="A5" s="166" t="s">
        <v>19</v>
      </c>
      <c r="I5" s="761" t="s">
        <v>20</v>
      </c>
      <c r="J5" s="762"/>
      <c r="K5" s="762"/>
      <c r="L5" s="762"/>
      <c r="M5" s="762"/>
      <c r="N5" s="762"/>
      <c r="O5" s="763"/>
      <c r="P5" s="750" t="s">
        <v>21</v>
      </c>
      <c r="Q5" s="750"/>
      <c r="R5" s="750"/>
      <c r="S5" s="750"/>
      <c r="T5" s="750"/>
      <c r="U5" s="750"/>
      <c r="V5" s="750"/>
      <c r="W5" s="750" t="s">
        <v>22</v>
      </c>
      <c r="X5" s="750"/>
      <c r="Y5" s="750"/>
      <c r="Z5" s="750"/>
      <c r="AA5" s="767"/>
      <c r="AB5" s="767"/>
      <c r="AC5" s="767"/>
      <c r="AD5" s="767" t="s">
        <v>23</v>
      </c>
      <c r="AE5" s="767"/>
      <c r="AF5" s="750"/>
      <c r="AG5" s="750"/>
      <c r="AH5" s="750"/>
      <c r="AI5" s="750"/>
      <c r="AJ5" s="750"/>
      <c r="AK5" s="750" t="s">
        <v>24</v>
      </c>
      <c r="AL5" s="750"/>
      <c r="AM5" s="750"/>
      <c r="AN5" s="750"/>
      <c r="AO5" s="750"/>
      <c r="AP5" s="750"/>
      <c r="AQ5" s="751"/>
      <c r="AR5" s="750" t="s">
        <v>25</v>
      </c>
      <c r="AS5" s="750"/>
      <c r="AT5" s="750"/>
      <c r="AU5" s="750"/>
      <c r="AV5" s="750"/>
      <c r="AW5" s="750"/>
      <c r="AX5" s="751"/>
      <c r="AY5" s="752" t="s">
        <v>26</v>
      </c>
      <c r="AZ5" s="752"/>
      <c r="BA5" s="752"/>
      <c r="BB5" s="752"/>
      <c r="BC5" s="753"/>
      <c r="BD5" s="753"/>
      <c r="BE5" s="754"/>
      <c r="BF5" s="755" t="s">
        <v>27</v>
      </c>
      <c r="BG5" s="755"/>
      <c r="BH5" s="755"/>
      <c r="BI5" s="756"/>
      <c r="BJ5" s="756"/>
      <c r="BK5" s="756"/>
      <c r="BL5" s="757"/>
    </row>
    <row r="6" spans="1:85" x14ac:dyDescent="0.15">
      <c r="I6" s="68" t="s">
        <v>28</v>
      </c>
      <c r="J6" s="5" t="s">
        <v>29</v>
      </c>
      <c r="K6" s="5" t="s">
        <v>29</v>
      </c>
      <c r="L6" s="5" t="s">
        <v>30</v>
      </c>
      <c r="M6" s="5" t="s">
        <v>31</v>
      </c>
      <c r="N6" s="5" t="s">
        <v>32</v>
      </c>
      <c r="O6" s="5" t="s">
        <v>33</v>
      </c>
      <c r="P6" s="5" t="s">
        <v>28</v>
      </c>
      <c r="Q6" s="5" t="s">
        <v>29</v>
      </c>
      <c r="R6" s="5" t="s">
        <v>29</v>
      </c>
      <c r="S6" s="5" t="s">
        <v>30</v>
      </c>
      <c r="T6" s="5" t="s">
        <v>31</v>
      </c>
      <c r="U6" s="5" t="s">
        <v>32</v>
      </c>
      <c r="V6" s="5" t="s">
        <v>33</v>
      </c>
      <c r="W6" s="5" t="s">
        <v>28</v>
      </c>
      <c r="X6" s="5" t="s">
        <v>29</v>
      </c>
      <c r="Y6" s="5" t="s">
        <v>29</v>
      </c>
      <c r="Z6" s="5" t="s">
        <v>30</v>
      </c>
      <c r="AA6" s="5" t="s">
        <v>31</v>
      </c>
      <c r="AB6" s="5" t="s">
        <v>32</v>
      </c>
      <c r="AC6" s="5" t="s">
        <v>33</v>
      </c>
      <c r="AD6" s="5" t="s">
        <v>28</v>
      </c>
      <c r="AE6" s="5" t="s">
        <v>29</v>
      </c>
      <c r="AF6" s="5" t="s">
        <v>29</v>
      </c>
      <c r="AG6" s="5" t="s">
        <v>30</v>
      </c>
      <c r="AH6" s="5" t="s">
        <v>31</v>
      </c>
      <c r="AI6" s="5" t="s">
        <v>32</v>
      </c>
      <c r="AJ6" s="5" t="s">
        <v>33</v>
      </c>
      <c r="AK6" s="5" t="s">
        <v>28</v>
      </c>
      <c r="AL6" s="5" t="s">
        <v>29</v>
      </c>
      <c r="AM6" s="5" t="s">
        <v>29</v>
      </c>
      <c r="AN6" s="5" t="s">
        <v>30</v>
      </c>
      <c r="AO6" s="5" t="s">
        <v>31</v>
      </c>
      <c r="AP6" s="5" t="s">
        <v>32</v>
      </c>
      <c r="AQ6" s="5" t="s">
        <v>33</v>
      </c>
      <c r="AR6" s="5" t="s">
        <v>28</v>
      </c>
      <c r="AS6" s="5" t="s">
        <v>29</v>
      </c>
      <c r="AT6" s="5" t="s">
        <v>29</v>
      </c>
      <c r="AU6" s="5" t="s">
        <v>30</v>
      </c>
      <c r="AV6" s="5" t="s">
        <v>31</v>
      </c>
      <c r="AW6" s="5" t="s">
        <v>32</v>
      </c>
      <c r="AX6" s="5" t="s">
        <v>33</v>
      </c>
      <c r="AY6" s="5" t="s">
        <v>28</v>
      </c>
      <c r="AZ6" s="5" t="s">
        <v>29</v>
      </c>
      <c r="BA6" s="5" t="s">
        <v>29</v>
      </c>
      <c r="BB6" s="5" t="s">
        <v>30</v>
      </c>
      <c r="BC6" s="5" t="s">
        <v>31</v>
      </c>
      <c r="BD6" s="5" t="s">
        <v>32</v>
      </c>
      <c r="BE6" s="5" t="s">
        <v>33</v>
      </c>
      <c r="BF6" s="5" t="s">
        <v>28</v>
      </c>
      <c r="BG6" s="5" t="s">
        <v>29</v>
      </c>
      <c r="BH6" s="5" t="s">
        <v>29</v>
      </c>
      <c r="BI6" s="5" t="s">
        <v>30</v>
      </c>
      <c r="BJ6" s="5" t="s">
        <v>31</v>
      </c>
      <c r="BK6" s="5" t="s">
        <v>32</v>
      </c>
      <c r="BL6" s="64" t="s">
        <v>33</v>
      </c>
      <c r="BM6" s="758" t="s">
        <v>34</v>
      </c>
      <c r="BN6" s="759"/>
      <c r="BO6" s="759"/>
      <c r="BP6" s="759"/>
      <c r="BQ6" s="759"/>
      <c r="BR6" s="759"/>
      <c r="BS6" s="759"/>
      <c r="BT6" s="759"/>
      <c r="BU6" s="759"/>
      <c r="BV6" s="759"/>
      <c r="BW6" s="759"/>
      <c r="BX6" s="759"/>
      <c r="BY6" s="760"/>
    </row>
    <row r="7" spans="1:85" ht="15" customHeight="1" x14ac:dyDescent="0.15">
      <c r="A7" s="189" t="s">
        <v>35</v>
      </c>
      <c r="B7" s="190" t="s">
        <v>36</v>
      </c>
      <c r="C7" s="190" t="s">
        <v>37</v>
      </c>
      <c r="D7" s="190" t="s">
        <v>38</v>
      </c>
      <c r="E7" s="190" t="s">
        <v>39</v>
      </c>
      <c r="F7" s="190" t="s">
        <v>40</v>
      </c>
      <c r="G7" s="190" t="s">
        <v>41</v>
      </c>
      <c r="H7" s="252" t="s">
        <v>42</v>
      </c>
      <c r="I7" s="258">
        <v>11</v>
      </c>
      <c r="J7" s="192">
        <v>12</v>
      </c>
      <c r="K7" s="191">
        <v>13</v>
      </c>
      <c r="L7" s="192">
        <v>14</v>
      </c>
      <c r="M7" s="191">
        <v>15</v>
      </c>
      <c r="N7" s="192">
        <v>16</v>
      </c>
      <c r="O7" s="191">
        <v>17</v>
      </c>
      <c r="P7" s="192">
        <v>18</v>
      </c>
      <c r="Q7" s="191">
        <v>19</v>
      </c>
      <c r="R7" s="192">
        <v>20</v>
      </c>
      <c r="S7" s="191">
        <v>21</v>
      </c>
      <c r="T7" s="192">
        <v>22</v>
      </c>
      <c r="U7" s="191">
        <v>23</v>
      </c>
      <c r="V7" s="192">
        <v>24</v>
      </c>
      <c r="W7" s="191">
        <v>25</v>
      </c>
      <c r="X7" s="192">
        <v>26</v>
      </c>
      <c r="Y7" s="191">
        <v>27</v>
      </c>
      <c r="Z7" s="192">
        <v>28</v>
      </c>
      <c r="AA7" s="193">
        <v>29</v>
      </c>
      <c r="AB7" s="193">
        <v>30</v>
      </c>
      <c r="AC7" s="191">
        <v>31</v>
      </c>
      <c r="AD7" s="192">
        <v>1</v>
      </c>
      <c r="AE7" s="191">
        <v>2</v>
      </c>
      <c r="AF7" s="192">
        <v>3</v>
      </c>
      <c r="AG7" s="191">
        <v>4</v>
      </c>
      <c r="AH7" s="192">
        <v>5</v>
      </c>
      <c r="AI7" s="191">
        <v>6</v>
      </c>
      <c r="AJ7" s="192">
        <v>7</v>
      </c>
      <c r="AK7" s="191">
        <v>8</v>
      </c>
      <c r="AL7" s="192">
        <v>9</v>
      </c>
      <c r="AM7" s="191">
        <v>10</v>
      </c>
      <c r="AN7" s="192">
        <v>11</v>
      </c>
      <c r="AO7" s="191">
        <v>12</v>
      </c>
      <c r="AP7" s="192">
        <v>13</v>
      </c>
      <c r="AQ7" s="191">
        <v>14</v>
      </c>
      <c r="AR7" s="192">
        <v>15</v>
      </c>
      <c r="AS7" s="191">
        <v>16</v>
      </c>
      <c r="AT7" s="192">
        <v>17</v>
      </c>
      <c r="AU7" s="191">
        <v>18</v>
      </c>
      <c r="AV7" s="192">
        <v>19</v>
      </c>
      <c r="AW7" s="191">
        <v>20</v>
      </c>
      <c r="AX7" s="192">
        <v>21</v>
      </c>
      <c r="AY7" s="191">
        <v>22</v>
      </c>
      <c r="AZ7" s="192">
        <v>23</v>
      </c>
      <c r="BA7" s="191">
        <v>24</v>
      </c>
      <c r="BB7" s="192">
        <v>25</v>
      </c>
      <c r="BC7" s="191">
        <v>26</v>
      </c>
      <c r="BD7" s="192">
        <v>27</v>
      </c>
      <c r="BE7" s="191">
        <v>28</v>
      </c>
      <c r="BF7" s="192">
        <v>29</v>
      </c>
      <c r="BG7" s="191">
        <v>30</v>
      </c>
      <c r="BH7" s="193">
        <v>1</v>
      </c>
      <c r="BI7" s="191">
        <v>2</v>
      </c>
      <c r="BJ7" s="192">
        <v>3</v>
      </c>
      <c r="BK7" s="191">
        <v>4</v>
      </c>
      <c r="BL7" s="202">
        <v>5</v>
      </c>
      <c r="BM7" s="200" t="s">
        <v>43</v>
      </c>
      <c r="BN7" s="194">
        <v>0.2</v>
      </c>
      <c r="BO7" s="190" t="s">
        <v>44</v>
      </c>
      <c r="BP7" s="190" t="s">
        <v>45</v>
      </c>
      <c r="BQ7" s="195">
        <v>0.5</v>
      </c>
      <c r="BR7" s="190" t="s">
        <v>46</v>
      </c>
      <c r="BS7" s="195">
        <v>0.3</v>
      </c>
      <c r="BT7" s="190" t="s">
        <v>47</v>
      </c>
      <c r="BU7" s="190" t="s">
        <v>48</v>
      </c>
      <c r="BV7" s="196">
        <v>0.7</v>
      </c>
      <c r="BW7" s="190" t="s">
        <v>49</v>
      </c>
      <c r="BX7" s="196">
        <v>0.3</v>
      </c>
      <c r="BY7" s="379" t="s">
        <v>50</v>
      </c>
      <c r="BZ7" s="377" t="s">
        <v>51</v>
      </c>
      <c r="CG7" s="376"/>
    </row>
    <row r="8" spans="1:85" ht="15" customHeight="1" x14ac:dyDescent="0.2">
      <c r="A8" s="197" t="s">
        <v>52</v>
      </c>
      <c r="B8" s="137" t="s">
        <v>53</v>
      </c>
      <c r="C8" s="2">
        <v>963454118</v>
      </c>
      <c r="D8" s="2" t="s">
        <v>54</v>
      </c>
      <c r="E8" s="2"/>
      <c r="F8" s="2" t="s">
        <v>55</v>
      </c>
      <c r="G8" s="2" t="s">
        <v>56</v>
      </c>
      <c r="H8" s="69"/>
      <c r="I8" s="254" t="s">
        <v>28</v>
      </c>
      <c r="J8" s="16" t="s">
        <v>57</v>
      </c>
      <c r="K8" s="148"/>
      <c r="L8" s="148"/>
      <c r="M8" s="16" t="s">
        <v>28</v>
      </c>
      <c r="N8" s="16" t="s">
        <v>57</v>
      </c>
      <c r="O8" s="2"/>
      <c r="P8" s="2"/>
      <c r="Q8" s="16" t="s">
        <v>28</v>
      </c>
      <c r="R8" s="16" t="s">
        <v>57</v>
      </c>
      <c r="S8" s="2"/>
      <c r="T8" s="2"/>
      <c r="U8" s="16" t="s">
        <v>28</v>
      </c>
      <c r="V8" s="16" t="s">
        <v>57</v>
      </c>
      <c r="W8" s="35"/>
      <c r="X8" s="35"/>
      <c r="Y8" s="188" t="s">
        <v>28</v>
      </c>
      <c r="Z8" s="188" t="s">
        <v>57</v>
      </c>
      <c r="AA8" s="35"/>
      <c r="AB8" s="35"/>
      <c r="AC8" s="188" t="s">
        <v>28</v>
      </c>
      <c r="AD8" s="188" t="s">
        <v>57</v>
      </c>
      <c r="AE8" s="35"/>
      <c r="AF8" s="35"/>
      <c r="AG8" s="16" t="s">
        <v>28</v>
      </c>
      <c r="AH8" s="16" t="s">
        <v>57</v>
      </c>
      <c r="AI8" s="2"/>
      <c r="AJ8" s="2"/>
      <c r="AK8" s="16" t="s">
        <v>28</v>
      </c>
      <c r="AL8" s="16" t="s">
        <v>57</v>
      </c>
      <c r="AM8" s="2"/>
      <c r="AN8" s="2"/>
      <c r="AO8" s="15" t="s">
        <v>28</v>
      </c>
      <c r="AP8" s="15" t="s">
        <v>57</v>
      </c>
      <c r="AQ8" s="2"/>
      <c r="AR8" s="2"/>
      <c r="AS8" s="15" t="s">
        <v>28</v>
      </c>
      <c r="AT8" s="15" t="s">
        <v>57</v>
      </c>
      <c r="AU8" s="2"/>
      <c r="AV8" s="2"/>
      <c r="AW8" s="15" t="s">
        <v>28</v>
      </c>
      <c r="AX8" s="15" t="s">
        <v>57</v>
      </c>
      <c r="AY8" s="2"/>
      <c r="AZ8" s="2"/>
      <c r="BA8" s="15" t="s">
        <v>28</v>
      </c>
      <c r="BB8" s="15" t="s">
        <v>57</v>
      </c>
      <c r="BC8" s="2"/>
      <c r="BD8" s="2"/>
      <c r="BE8" s="15" t="s">
        <v>28</v>
      </c>
      <c r="BF8" s="15" t="s">
        <v>57</v>
      </c>
      <c r="BG8" s="2"/>
      <c r="BH8" s="2"/>
      <c r="BI8" s="15" t="s">
        <v>28</v>
      </c>
      <c r="BJ8" s="15" t="s">
        <v>57</v>
      </c>
      <c r="BK8" s="182"/>
      <c r="BL8" s="203"/>
      <c r="BM8" s="267">
        <v>3.1</v>
      </c>
      <c r="BN8" s="6">
        <f>BM8*0.2</f>
        <v>0.62000000000000011</v>
      </c>
      <c r="BO8" s="239">
        <v>6.3</v>
      </c>
      <c r="BP8" s="239">
        <v>5.9</v>
      </c>
      <c r="BQ8" s="178">
        <f>(AVERAGE(BO8:BP8)*0.5)</f>
        <v>3.05</v>
      </c>
      <c r="BR8" s="239">
        <v>4.5</v>
      </c>
      <c r="BS8" s="178">
        <f>(BR8*0.3)</f>
        <v>1.3499999999999999</v>
      </c>
      <c r="BT8" s="178">
        <f>(BQ8+BS8)</f>
        <v>4.3999999999999995</v>
      </c>
      <c r="BU8" s="178">
        <f>(BN8+BT8)</f>
        <v>5.0199999999999996</v>
      </c>
      <c r="BV8" s="7">
        <f>(BU8*0.7)</f>
        <v>3.5139999999999993</v>
      </c>
      <c r="BW8" s="239">
        <v>4.5999999999999996</v>
      </c>
      <c r="BX8" s="8">
        <f>(BW8*0.3)</f>
        <v>1.38</v>
      </c>
      <c r="BY8" s="65">
        <f>(BV8+BX8)</f>
        <v>4.8939999999999992</v>
      </c>
      <c r="BZ8" s="410" t="s">
        <v>58</v>
      </c>
      <c r="CA8" s="376"/>
    </row>
    <row r="9" spans="1:85" ht="15" customHeight="1" x14ac:dyDescent="0.2">
      <c r="A9" s="235" t="s">
        <v>59</v>
      </c>
      <c r="B9" s="137" t="s">
        <v>60</v>
      </c>
      <c r="C9" s="2">
        <v>999555382</v>
      </c>
      <c r="D9" s="411" t="s">
        <v>54</v>
      </c>
      <c r="E9" s="2"/>
      <c r="F9" s="2" t="s">
        <v>55</v>
      </c>
      <c r="G9" s="2" t="s">
        <v>56</v>
      </c>
      <c r="H9" s="69"/>
      <c r="I9" s="253" t="s">
        <v>28</v>
      </c>
      <c r="J9" s="15" t="s">
        <v>57</v>
      </c>
      <c r="K9" s="148"/>
      <c r="L9" s="148"/>
      <c r="M9" s="15" t="s">
        <v>28</v>
      </c>
      <c r="N9" s="15" t="s">
        <v>57</v>
      </c>
      <c r="O9" s="2"/>
      <c r="P9" s="2"/>
      <c r="Q9" s="15" t="s">
        <v>28</v>
      </c>
      <c r="R9" s="15" t="s">
        <v>57</v>
      </c>
      <c r="S9" s="2"/>
      <c r="T9" s="2"/>
      <c r="U9" s="15" t="s">
        <v>28</v>
      </c>
      <c r="V9" s="15" t="s">
        <v>57</v>
      </c>
      <c r="W9" s="35"/>
      <c r="X9" s="35"/>
      <c r="Y9" s="188" t="s">
        <v>28</v>
      </c>
      <c r="Z9" s="188" t="s">
        <v>57</v>
      </c>
      <c r="AA9" s="35"/>
      <c r="AB9" s="35"/>
      <c r="AC9" s="188" t="s">
        <v>28</v>
      </c>
      <c r="AD9" s="188" t="s">
        <v>57</v>
      </c>
      <c r="AE9" s="35"/>
      <c r="AF9" s="35"/>
      <c r="AG9" s="15" t="s">
        <v>28</v>
      </c>
      <c r="AH9" s="15" t="s">
        <v>57</v>
      </c>
      <c r="AI9" s="2"/>
      <c r="AJ9" s="2"/>
      <c r="AK9" s="15" t="s">
        <v>28</v>
      </c>
      <c r="AL9" s="15" t="s">
        <v>57</v>
      </c>
      <c r="AM9" s="2"/>
      <c r="AN9" s="2"/>
      <c r="AO9" s="16" t="s">
        <v>28</v>
      </c>
      <c r="AP9" s="16" t="s">
        <v>57</v>
      </c>
      <c r="AQ9" s="2"/>
      <c r="AR9" s="2"/>
      <c r="AS9" s="16" t="s">
        <v>28</v>
      </c>
      <c r="AT9" s="16" t="s">
        <v>57</v>
      </c>
      <c r="AU9" s="2"/>
      <c r="AV9" s="2"/>
      <c r="AW9" s="16" t="s">
        <v>28</v>
      </c>
      <c r="AX9" s="16" t="s">
        <v>57</v>
      </c>
      <c r="AY9" s="2"/>
      <c r="AZ9" s="2"/>
      <c r="BA9" s="16" t="s">
        <v>28</v>
      </c>
      <c r="BB9" s="16" t="s">
        <v>57</v>
      </c>
      <c r="BC9" s="2"/>
      <c r="BD9" s="2"/>
      <c r="BE9" s="16" t="s">
        <v>28</v>
      </c>
      <c r="BF9" s="16" t="s">
        <v>57</v>
      </c>
      <c r="BG9" s="2"/>
      <c r="BH9" s="2"/>
      <c r="BI9" s="16" t="s">
        <v>28</v>
      </c>
      <c r="BJ9" s="16" t="s">
        <v>57</v>
      </c>
      <c r="BK9" s="182"/>
      <c r="BL9" s="203"/>
      <c r="BM9" s="267">
        <v>3.7</v>
      </c>
      <c r="BN9" s="6">
        <f t="shared" ref="BN9" si="0">BM9*0.2</f>
        <v>0.7400000000000001</v>
      </c>
      <c r="BO9" s="239">
        <v>4.8</v>
      </c>
      <c r="BP9" s="293">
        <v>0</v>
      </c>
      <c r="BQ9" s="178">
        <f>(AVERAGE(BO9:BP9)*0.5)</f>
        <v>1.2</v>
      </c>
      <c r="BR9" s="237">
        <v>5</v>
      </c>
      <c r="BS9" s="178">
        <f t="shared" ref="BS9:BS32" si="1">(BR9*0.3)</f>
        <v>1.5</v>
      </c>
      <c r="BT9" s="2">
        <f t="shared" ref="BT9:BT32" si="2">(BQ9+BS9)</f>
        <v>2.7</v>
      </c>
      <c r="BU9" s="178">
        <f t="shared" ref="BU9:BU29" si="3">(BN9+BT9)</f>
        <v>3.4400000000000004</v>
      </c>
      <c r="BV9" s="7">
        <f t="shared" ref="BV9" si="4">(BU9*0.7)</f>
        <v>2.4079999999999999</v>
      </c>
      <c r="BW9" s="293"/>
      <c r="BX9" s="8">
        <f t="shared" ref="BX9" si="5">(BW9*0.3)</f>
        <v>0</v>
      </c>
      <c r="BY9" s="65">
        <f t="shared" ref="BY9" si="6">(BV9+BX9)</f>
        <v>2.4079999999999999</v>
      </c>
      <c r="BZ9" s="412" t="s">
        <v>61</v>
      </c>
      <c r="CA9" s="376"/>
    </row>
    <row r="10" spans="1:85" ht="15" customHeight="1" x14ac:dyDescent="0.2">
      <c r="A10" s="198" t="s">
        <v>62</v>
      </c>
      <c r="B10" s="137" t="s">
        <v>63</v>
      </c>
      <c r="C10" s="136">
        <v>978353408</v>
      </c>
      <c r="D10" s="2" t="s">
        <v>54</v>
      </c>
      <c r="E10" s="2"/>
      <c r="F10" s="2" t="s">
        <v>55</v>
      </c>
      <c r="G10" s="2" t="s">
        <v>56</v>
      </c>
      <c r="H10" s="69"/>
      <c r="I10" s="3"/>
      <c r="J10" s="16" t="s">
        <v>28</v>
      </c>
      <c r="K10" s="16" t="s">
        <v>57</v>
      </c>
      <c r="L10" s="148"/>
      <c r="M10" s="2"/>
      <c r="N10" s="16" t="s">
        <v>28</v>
      </c>
      <c r="O10" s="16" t="s">
        <v>57</v>
      </c>
      <c r="P10" s="2"/>
      <c r="Q10" s="2"/>
      <c r="R10" s="16" t="s">
        <v>28</v>
      </c>
      <c r="S10" s="16" t="s">
        <v>57</v>
      </c>
      <c r="T10" s="2"/>
      <c r="U10" s="2"/>
      <c r="V10" s="16" t="s">
        <v>28</v>
      </c>
      <c r="W10" s="188" t="s">
        <v>57</v>
      </c>
      <c r="X10" s="35"/>
      <c r="Y10" s="35"/>
      <c r="Z10" s="188" t="s">
        <v>28</v>
      </c>
      <c r="AA10" s="188" t="s">
        <v>57</v>
      </c>
      <c r="AB10" s="35"/>
      <c r="AC10" s="35"/>
      <c r="AD10" s="188" t="s">
        <v>28</v>
      </c>
      <c r="AE10" s="188" t="s">
        <v>57</v>
      </c>
      <c r="AF10" s="35"/>
      <c r="AG10" s="2"/>
      <c r="AH10" s="16" t="s">
        <v>28</v>
      </c>
      <c r="AI10" s="16" t="s">
        <v>57</v>
      </c>
      <c r="AJ10" s="2"/>
      <c r="AK10" s="2"/>
      <c r="AL10" s="16" t="s">
        <v>28</v>
      </c>
      <c r="AM10" s="16" t="s">
        <v>57</v>
      </c>
      <c r="AN10" s="2"/>
      <c r="AO10" s="2"/>
      <c r="AP10" s="15" t="s">
        <v>28</v>
      </c>
      <c r="AQ10" s="15" t="s">
        <v>57</v>
      </c>
      <c r="AR10" s="2"/>
      <c r="AS10" s="2"/>
      <c r="AT10" s="15" t="s">
        <v>28</v>
      </c>
      <c r="AU10" s="15" t="s">
        <v>57</v>
      </c>
      <c r="AV10" s="2"/>
      <c r="AW10" s="2"/>
      <c r="AX10" s="15" t="s">
        <v>28</v>
      </c>
      <c r="AY10" s="15" t="s">
        <v>57</v>
      </c>
      <c r="AZ10" s="2"/>
      <c r="BA10" s="2"/>
      <c r="BB10" s="15" t="s">
        <v>28</v>
      </c>
      <c r="BC10" s="15" t="s">
        <v>57</v>
      </c>
      <c r="BD10" s="2"/>
      <c r="BE10" s="2"/>
      <c r="BF10" s="15" t="s">
        <v>28</v>
      </c>
      <c r="BG10" s="15" t="s">
        <v>57</v>
      </c>
      <c r="BH10" s="2"/>
      <c r="BI10" s="2"/>
      <c r="BJ10" s="15" t="s">
        <v>28</v>
      </c>
      <c r="BK10" s="188" t="s">
        <v>57</v>
      </c>
      <c r="BL10" s="155"/>
      <c r="BM10" s="240">
        <v>3.9</v>
      </c>
      <c r="BN10" s="6">
        <f>BM10*0.2</f>
        <v>0.78</v>
      </c>
      <c r="BO10" s="239">
        <v>6.8</v>
      </c>
      <c r="BP10" s="239">
        <v>6</v>
      </c>
      <c r="BQ10" s="178">
        <f t="shared" ref="BQ10:BQ32" si="7">(AVERAGE(BO10:BP10)*0.5)</f>
        <v>3.2</v>
      </c>
      <c r="BR10" s="239">
        <v>5</v>
      </c>
      <c r="BS10" s="178">
        <f t="shared" si="1"/>
        <v>1.5</v>
      </c>
      <c r="BT10" s="2">
        <f t="shared" si="2"/>
        <v>4.7</v>
      </c>
      <c r="BU10" s="178">
        <f t="shared" si="3"/>
        <v>5.48</v>
      </c>
      <c r="BV10" s="7">
        <f>(BU10*0.7)</f>
        <v>3.8359999999999999</v>
      </c>
      <c r="BW10" s="239">
        <v>4.2</v>
      </c>
      <c r="BX10" s="8">
        <f>(BW10*0.3)</f>
        <v>1.26</v>
      </c>
      <c r="BY10" s="65">
        <f>(BV10+BX10)</f>
        <v>5.0960000000000001</v>
      </c>
      <c r="BZ10" s="410" t="s">
        <v>58</v>
      </c>
      <c r="CA10" s="376"/>
    </row>
    <row r="11" spans="1:85" ht="15" customHeight="1" x14ac:dyDescent="0.2">
      <c r="A11" s="242" t="s">
        <v>64</v>
      </c>
      <c r="B11" s="137" t="s">
        <v>65</v>
      </c>
      <c r="C11" s="136">
        <v>977327988</v>
      </c>
      <c r="D11" s="411" t="s">
        <v>54</v>
      </c>
      <c r="E11" s="2"/>
      <c r="F11" s="2" t="s">
        <v>55</v>
      </c>
      <c r="G11" s="2" t="s">
        <v>56</v>
      </c>
      <c r="H11" s="69"/>
      <c r="I11" s="3"/>
      <c r="J11" s="15" t="s">
        <v>28</v>
      </c>
      <c r="K11" s="15" t="s">
        <v>57</v>
      </c>
      <c r="L11" s="148"/>
      <c r="M11" s="2"/>
      <c r="N11" s="15" t="s">
        <v>28</v>
      </c>
      <c r="O11" s="15" t="s">
        <v>57</v>
      </c>
      <c r="P11" s="2"/>
      <c r="Q11" s="2"/>
      <c r="R11" s="15" t="s">
        <v>28</v>
      </c>
      <c r="S11" s="15" t="s">
        <v>57</v>
      </c>
      <c r="T11" s="2"/>
      <c r="U11" s="2"/>
      <c r="V11" s="15" t="s">
        <v>28</v>
      </c>
      <c r="W11" s="188" t="s">
        <v>57</v>
      </c>
      <c r="X11" s="35"/>
      <c r="Y11" s="35"/>
      <c r="Z11" s="188" t="s">
        <v>28</v>
      </c>
      <c r="AA11" s="188" t="s">
        <v>57</v>
      </c>
      <c r="AB11" s="35"/>
      <c r="AC11" s="35"/>
      <c r="AD11" s="188" t="s">
        <v>28</v>
      </c>
      <c r="AE11" s="188" t="s">
        <v>57</v>
      </c>
      <c r="AF11" s="35"/>
      <c r="AG11" s="2"/>
      <c r="AH11" s="15" t="s">
        <v>28</v>
      </c>
      <c r="AI11" s="188" t="s">
        <v>57</v>
      </c>
      <c r="AJ11" s="2"/>
      <c r="AK11" s="2"/>
      <c r="AL11" s="15" t="s">
        <v>28</v>
      </c>
      <c r="AM11" s="15" t="s">
        <v>57</v>
      </c>
      <c r="AN11" s="2"/>
      <c r="AO11" s="2"/>
      <c r="AP11" s="16" t="s">
        <v>28</v>
      </c>
      <c r="AQ11" s="16" t="s">
        <v>57</v>
      </c>
      <c r="AR11" s="2"/>
      <c r="AS11" s="2"/>
      <c r="AT11" s="16" t="s">
        <v>28</v>
      </c>
      <c r="AU11" s="16" t="s">
        <v>57</v>
      </c>
      <c r="AV11" s="2"/>
      <c r="AW11" s="2"/>
      <c r="AX11" s="16" t="s">
        <v>28</v>
      </c>
      <c r="AY11" s="16" t="s">
        <v>57</v>
      </c>
      <c r="AZ11" s="2"/>
      <c r="BA11" s="2"/>
      <c r="BB11" s="16" t="s">
        <v>28</v>
      </c>
      <c r="BC11" s="16" t="s">
        <v>57</v>
      </c>
      <c r="BD11" s="2"/>
      <c r="BE11" s="2"/>
      <c r="BF11" s="16" t="s">
        <v>28</v>
      </c>
      <c r="BG11" s="16" t="s">
        <v>57</v>
      </c>
      <c r="BH11" s="2"/>
      <c r="BI11" s="2"/>
      <c r="BJ11" s="16" t="s">
        <v>28</v>
      </c>
      <c r="BK11" s="243" t="s">
        <v>57</v>
      </c>
      <c r="BL11" s="155"/>
      <c r="BM11" s="240">
        <v>4.0999999999999996</v>
      </c>
      <c r="BN11" s="6">
        <f t="shared" ref="BN11:BN23" si="8">BM11*0.2</f>
        <v>0.82</v>
      </c>
      <c r="BO11" s="239">
        <v>6.75</v>
      </c>
      <c r="BP11" s="239">
        <v>6.1</v>
      </c>
      <c r="BQ11" s="178">
        <f t="shared" si="7"/>
        <v>3.2124999999999999</v>
      </c>
      <c r="BR11" s="239">
        <v>6.5</v>
      </c>
      <c r="BS11" s="178">
        <f t="shared" si="1"/>
        <v>1.95</v>
      </c>
      <c r="BT11" s="2">
        <f t="shared" si="2"/>
        <v>5.1624999999999996</v>
      </c>
      <c r="BU11" s="178">
        <f t="shared" si="3"/>
        <v>5.9824999999999999</v>
      </c>
      <c r="BV11" s="7">
        <f t="shared" ref="BV11:BV23" si="9">(BU11*0.7)</f>
        <v>4.1877499999999994</v>
      </c>
      <c r="BW11" s="239">
        <v>6.8</v>
      </c>
      <c r="BX11" s="8">
        <f t="shared" ref="BX11:BX23" si="10">(BW11*0.3)</f>
        <v>2.04</v>
      </c>
      <c r="BY11" s="65">
        <f t="shared" ref="BY11:BY23" si="11">(BV11+BX11)</f>
        <v>6.2277499999999995</v>
      </c>
      <c r="BZ11" s="410" t="s">
        <v>58</v>
      </c>
      <c r="CA11" s="376"/>
    </row>
    <row r="12" spans="1:85" ht="15" customHeight="1" x14ac:dyDescent="0.2">
      <c r="A12" s="198" t="s">
        <v>66</v>
      </c>
      <c r="B12" s="137" t="s">
        <v>67</v>
      </c>
      <c r="C12" s="136">
        <v>61906295</v>
      </c>
      <c r="D12" s="411" t="s">
        <v>54</v>
      </c>
      <c r="E12" s="2"/>
      <c r="F12" s="2" t="s">
        <v>55</v>
      </c>
      <c r="G12" s="2"/>
      <c r="H12" s="69"/>
      <c r="I12" s="3"/>
      <c r="J12" s="2"/>
      <c r="K12" s="16" t="s">
        <v>28</v>
      </c>
      <c r="L12" s="16" t="s">
        <v>57</v>
      </c>
      <c r="M12" s="2"/>
      <c r="N12" s="2"/>
      <c r="O12" s="16" t="s">
        <v>28</v>
      </c>
      <c r="P12" s="16" t="s">
        <v>57</v>
      </c>
      <c r="Q12" s="2"/>
      <c r="R12" s="2"/>
      <c r="S12" s="188" t="s">
        <v>28</v>
      </c>
      <c r="T12" s="16" t="s">
        <v>57</v>
      </c>
      <c r="U12" s="2"/>
      <c r="V12" s="2"/>
      <c r="W12" s="188" t="s">
        <v>28</v>
      </c>
      <c r="X12" s="188" t="s">
        <v>57</v>
      </c>
      <c r="Y12" s="35"/>
      <c r="Z12" s="35"/>
      <c r="AA12" s="188" t="s">
        <v>28</v>
      </c>
      <c r="AB12" s="188" t="s">
        <v>57</v>
      </c>
      <c r="AC12" s="35"/>
      <c r="AD12" s="35"/>
      <c r="AE12" s="188" t="s">
        <v>28</v>
      </c>
      <c r="AF12" s="188" t="s">
        <v>57</v>
      </c>
      <c r="AG12" s="2"/>
      <c r="AH12" s="2"/>
      <c r="AI12" s="184" t="s">
        <v>28</v>
      </c>
      <c r="AJ12" s="184" t="s">
        <v>57</v>
      </c>
      <c r="AK12" s="2"/>
      <c r="AL12" s="2"/>
      <c r="AM12" s="16" t="s">
        <v>28</v>
      </c>
      <c r="AN12" s="16" t="s">
        <v>57</v>
      </c>
      <c r="AO12" s="2"/>
      <c r="AP12" s="2"/>
      <c r="AQ12" s="15" t="s">
        <v>28</v>
      </c>
      <c r="AR12" s="15" t="s">
        <v>57</v>
      </c>
      <c r="AS12" s="2"/>
      <c r="AT12" s="2"/>
      <c r="AU12" s="15" t="s">
        <v>28</v>
      </c>
      <c r="AV12" s="15" t="s">
        <v>57</v>
      </c>
      <c r="AW12" s="2"/>
      <c r="AX12" s="2"/>
      <c r="AY12" s="15" t="s">
        <v>28</v>
      </c>
      <c r="AZ12" s="15" t="s">
        <v>57</v>
      </c>
      <c r="BA12" s="2"/>
      <c r="BB12" s="2"/>
      <c r="BC12" s="15" t="s">
        <v>28</v>
      </c>
      <c r="BD12" s="15" t="s">
        <v>57</v>
      </c>
      <c r="BE12" s="2"/>
      <c r="BF12" s="2"/>
      <c r="BG12" s="15" t="s">
        <v>28</v>
      </c>
      <c r="BH12" s="15" t="s">
        <v>57</v>
      </c>
      <c r="BI12" s="2"/>
      <c r="BJ12" s="2"/>
      <c r="BK12" s="15" t="s">
        <v>28</v>
      </c>
      <c r="BL12" s="155" t="s">
        <v>57</v>
      </c>
      <c r="BM12" s="240">
        <v>4.3</v>
      </c>
      <c r="BN12" s="6">
        <f t="shared" si="8"/>
        <v>0.86</v>
      </c>
      <c r="BO12" s="239">
        <v>6.5</v>
      </c>
      <c r="BP12" s="239">
        <v>5.9</v>
      </c>
      <c r="BQ12" s="178">
        <f t="shared" si="7"/>
        <v>3.1</v>
      </c>
      <c r="BR12" s="239">
        <v>5.8</v>
      </c>
      <c r="BS12" s="178">
        <f t="shared" si="1"/>
        <v>1.74</v>
      </c>
      <c r="BT12" s="2">
        <f t="shared" si="2"/>
        <v>4.84</v>
      </c>
      <c r="BU12" s="178">
        <f t="shared" si="3"/>
        <v>5.7</v>
      </c>
      <c r="BV12" s="7">
        <f t="shared" si="9"/>
        <v>3.9899999999999998</v>
      </c>
      <c r="BW12" s="237">
        <v>6</v>
      </c>
      <c r="BX12" s="289">
        <f t="shared" si="10"/>
        <v>1.7999999999999998</v>
      </c>
      <c r="BY12" s="65">
        <f t="shared" si="11"/>
        <v>5.7899999999999991</v>
      </c>
      <c r="BZ12" s="410" t="s">
        <v>58</v>
      </c>
      <c r="CA12" s="376"/>
      <c r="CG12" s="376"/>
    </row>
    <row r="13" spans="1:85" ht="15" customHeight="1" x14ac:dyDescent="0.15">
      <c r="A13" s="198" t="s">
        <v>68</v>
      </c>
      <c r="B13" s="2" t="s">
        <v>69</v>
      </c>
      <c r="C13" s="2">
        <v>965920490</v>
      </c>
      <c r="D13" s="411" t="s">
        <v>54</v>
      </c>
      <c r="E13" s="2"/>
      <c r="F13" s="2" t="s">
        <v>55</v>
      </c>
      <c r="G13" s="2"/>
      <c r="H13" s="69"/>
      <c r="I13" s="3"/>
      <c r="J13" s="2"/>
      <c r="K13" s="15" t="s">
        <v>28</v>
      </c>
      <c r="L13" s="15" t="s">
        <v>57</v>
      </c>
      <c r="M13" s="2"/>
      <c r="N13" s="2"/>
      <c r="O13" s="15" t="s">
        <v>28</v>
      </c>
      <c r="P13" s="15" t="s">
        <v>57</v>
      </c>
      <c r="Q13" s="2"/>
      <c r="R13" s="2"/>
      <c r="S13" s="15" t="s">
        <v>28</v>
      </c>
      <c r="T13" s="15" t="s">
        <v>57</v>
      </c>
      <c r="U13" s="2"/>
      <c r="V13" s="2"/>
      <c r="W13" s="188" t="s">
        <v>28</v>
      </c>
      <c r="X13" s="188" t="s">
        <v>57</v>
      </c>
      <c r="Y13" s="35"/>
      <c r="Z13" s="35"/>
      <c r="AA13" s="188" t="s">
        <v>28</v>
      </c>
      <c r="AB13" s="188" t="s">
        <v>57</v>
      </c>
      <c r="AC13" s="35"/>
      <c r="AD13" s="35"/>
      <c r="AE13" s="188" t="s">
        <v>28</v>
      </c>
      <c r="AF13" s="188" t="s">
        <v>57</v>
      </c>
      <c r="AG13" s="2"/>
      <c r="AH13" s="2"/>
      <c r="AI13" s="15" t="s">
        <v>28</v>
      </c>
      <c r="AJ13" s="15" t="s">
        <v>57</v>
      </c>
      <c r="AK13" s="2"/>
      <c r="AL13" s="2"/>
      <c r="AM13" s="15" t="s">
        <v>28</v>
      </c>
      <c r="AN13" s="15" t="s">
        <v>57</v>
      </c>
      <c r="AO13" s="2"/>
      <c r="AP13" s="2"/>
      <c r="AQ13" s="16" t="s">
        <v>28</v>
      </c>
      <c r="AR13" s="16" t="s">
        <v>57</v>
      </c>
      <c r="AS13" s="2"/>
      <c r="AT13" s="2"/>
      <c r="AU13" s="16" t="s">
        <v>28</v>
      </c>
      <c r="AV13" s="16" t="s">
        <v>57</v>
      </c>
      <c r="AW13" s="2"/>
      <c r="AX13" s="2"/>
      <c r="AY13" s="16" t="s">
        <v>28</v>
      </c>
      <c r="AZ13" s="16" t="s">
        <v>57</v>
      </c>
      <c r="BA13" s="2"/>
      <c r="BB13" s="2"/>
      <c r="BC13" s="16" t="s">
        <v>28</v>
      </c>
      <c r="BD13" s="16" t="s">
        <v>57</v>
      </c>
      <c r="BE13" s="2"/>
      <c r="BF13" s="2"/>
      <c r="BG13" s="16" t="s">
        <v>28</v>
      </c>
      <c r="BH13" s="16" t="s">
        <v>57</v>
      </c>
      <c r="BI13" s="2"/>
      <c r="BJ13" s="2"/>
      <c r="BK13" s="183" t="s">
        <v>28</v>
      </c>
      <c r="BL13" s="155" t="s">
        <v>57</v>
      </c>
      <c r="BM13" s="236">
        <v>4.0999999999999996</v>
      </c>
      <c r="BN13" s="6">
        <f t="shared" si="8"/>
        <v>0.82</v>
      </c>
      <c r="BO13" s="239">
        <v>7</v>
      </c>
      <c r="BP13" s="239">
        <v>6.5</v>
      </c>
      <c r="BQ13" s="178">
        <f t="shared" si="7"/>
        <v>3.375</v>
      </c>
      <c r="BR13" s="239">
        <v>6.5</v>
      </c>
      <c r="BS13" s="178">
        <f t="shared" si="1"/>
        <v>1.95</v>
      </c>
      <c r="BT13" s="2">
        <f t="shared" si="2"/>
        <v>5.3250000000000002</v>
      </c>
      <c r="BU13" s="178">
        <f t="shared" si="3"/>
        <v>6.1450000000000005</v>
      </c>
      <c r="BV13" s="7">
        <f t="shared" si="9"/>
        <v>4.3014999999999999</v>
      </c>
      <c r="BW13" s="239">
        <v>6.5</v>
      </c>
      <c r="BX13" s="8">
        <f t="shared" si="10"/>
        <v>1.95</v>
      </c>
      <c r="BY13" s="65">
        <f t="shared" si="11"/>
        <v>6.2515000000000001</v>
      </c>
      <c r="BZ13" s="410" t="s">
        <v>58</v>
      </c>
      <c r="CA13" s="376"/>
    </row>
    <row r="14" spans="1:85" ht="15" customHeight="1" x14ac:dyDescent="0.2">
      <c r="A14" s="197" t="s">
        <v>70</v>
      </c>
      <c r="B14" s="137" t="s">
        <v>71</v>
      </c>
      <c r="C14" s="136">
        <v>950912110</v>
      </c>
      <c r="D14" s="411" t="s">
        <v>54</v>
      </c>
      <c r="E14" s="2"/>
      <c r="F14" s="2" t="s">
        <v>55</v>
      </c>
      <c r="G14" s="2"/>
      <c r="H14" s="69"/>
      <c r="I14" s="259" t="s">
        <v>57</v>
      </c>
      <c r="J14" s="2"/>
      <c r="K14" s="2"/>
      <c r="L14" s="185" t="s">
        <v>28</v>
      </c>
      <c r="M14" s="16" t="s">
        <v>57</v>
      </c>
      <c r="N14" s="2"/>
      <c r="O14" s="2"/>
      <c r="P14" s="185" t="s">
        <v>28</v>
      </c>
      <c r="Q14" s="16" t="s">
        <v>57</v>
      </c>
      <c r="R14" s="2"/>
      <c r="S14" s="2"/>
      <c r="T14" s="185" t="s">
        <v>28</v>
      </c>
      <c r="U14" s="16" t="s">
        <v>57</v>
      </c>
      <c r="V14" s="2"/>
      <c r="W14" s="35"/>
      <c r="X14" s="371" t="s">
        <v>28</v>
      </c>
      <c r="Y14" s="188" t="s">
        <v>57</v>
      </c>
      <c r="Z14" s="35"/>
      <c r="AA14" s="35"/>
      <c r="AB14" s="371" t="s">
        <v>28</v>
      </c>
      <c r="AC14" s="188" t="s">
        <v>57</v>
      </c>
      <c r="AD14" s="35"/>
      <c r="AE14" s="35"/>
      <c r="AF14" s="371" t="s">
        <v>28</v>
      </c>
      <c r="AG14" s="16" t="s">
        <v>57</v>
      </c>
      <c r="AH14" s="2"/>
      <c r="AI14" s="2"/>
      <c r="AJ14" s="185" t="s">
        <v>28</v>
      </c>
      <c r="AK14" s="16" t="s">
        <v>57</v>
      </c>
      <c r="AL14" s="2"/>
      <c r="AM14" s="2"/>
      <c r="AN14" s="185" t="s">
        <v>28</v>
      </c>
      <c r="AO14" s="16" t="s">
        <v>57</v>
      </c>
      <c r="AP14" s="2"/>
      <c r="AQ14" s="2"/>
      <c r="AR14" s="186" t="s">
        <v>28</v>
      </c>
      <c r="AS14" s="15" t="s">
        <v>57</v>
      </c>
      <c r="AT14" s="2"/>
      <c r="AU14" s="2"/>
      <c r="AV14" s="186" t="s">
        <v>28</v>
      </c>
      <c r="AW14" s="15" t="s">
        <v>57</v>
      </c>
      <c r="AX14" s="2"/>
      <c r="AY14" s="2"/>
      <c r="AZ14" s="186" t="s">
        <v>28</v>
      </c>
      <c r="BA14" s="15" t="s">
        <v>57</v>
      </c>
      <c r="BB14" s="2"/>
      <c r="BC14" s="2"/>
      <c r="BD14" s="186" t="s">
        <v>28</v>
      </c>
      <c r="BE14" s="15" t="s">
        <v>57</v>
      </c>
      <c r="BF14" s="2"/>
      <c r="BG14" s="2"/>
      <c r="BH14" s="186" t="s">
        <v>28</v>
      </c>
      <c r="BI14" s="15" t="s">
        <v>57</v>
      </c>
      <c r="BJ14" s="2"/>
      <c r="BK14" s="183"/>
      <c r="BL14" s="204" t="s">
        <v>28</v>
      </c>
      <c r="BM14" s="236">
        <v>4.7</v>
      </c>
      <c r="BN14" s="6">
        <f t="shared" si="8"/>
        <v>0.94000000000000006</v>
      </c>
      <c r="BO14" s="239">
        <v>6.75</v>
      </c>
      <c r="BP14" s="239">
        <v>6.75</v>
      </c>
      <c r="BQ14" s="178">
        <f t="shared" si="7"/>
        <v>3.375</v>
      </c>
      <c r="BR14" s="239">
        <v>5</v>
      </c>
      <c r="BS14" s="178">
        <f t="shared" si="1"/>
        <v>1.5</v>
      </c>
      <c r="BT14" s="2">
        <f t="shared" si="2"/>
        <v>4.875</v>
      </c>
      <c r="BU14" s="178">
        <f t="shared" si="3"/>
        <v>5.8150000000000004</v>
      </c>
      <c r="BV14" s="7">
        <f t="shared" si="9"/>
        <v>4.0705</v>
      </c>
      <c r="BW14" s="239">
        <v>6.4</v>
      </c>
      <c r="BX14" s="8">
        <f t="shared" si="10"/>
        <v>1.92</v>
      </c>
      <c r="BY14" s="65">
        <f t="shared" si="11"/>
        <v>5.9904999999999999</v>
      </c>
      <c r="BZ14" s="410" t="s">
        <v>58</v>
      </c>
    </row>
    <row r="15" spans="1:85" ht="15" customHeight="1" x14ac:dyDescent="0.2">
      <c r="A15" s="235" t="s">
        <v>72</v>
      </c>
      <c r="B15" s="137" t="s">
        <v>73</v>
      </c>
      <c r="C15" s="2">
        <v>84814239</v>
      </c>
      <c r="D15" s="411" t="s">
        <v>54</v>
      </c>
      <c r="E15" s="2"/>
      <c r="F15" s="2" t="s">
        <v>55</v>
      </c>
      <c r="G15" s="2"/>
      <c r="H15" s="69"/>
      <c r="I15" s="259" t="s">
        <v>57</v>
      </c>
      <c r="J15" s="2"/>
      <c r="K15" s="2"/>
      <c r="L15" s="15" t="s">
        <v>28</v>
      </c>
      <c r="M15" s="15" t="s">
        <v>57</v>
      </c>
      <c r="N15" s="2"/>
      <c r="O15" s="2"/>
      <c r="P15" s="15" t="s">
        <v>28</v>
      </c>
      <c r="Q15" s="15" t="s">
        <v>57</v>
      </c>
      <c r="R15" s="2"/>
      <c r="S15" s="2"/>
      <c r="T15" s="15" t="s">
        <v>28</v>
      </c>
      <c r="U15" s="15" t="s">
        <v>57</v>
      </c>
      <c r="V15" s="2"/>
      <c r="W15" s="35"/>
      <c r="X15" s="188" t="s">
        <v>28</v>
      </c>
      <c r="Y15" s="188" t="s">
        <v>57</v>
      </c>
      <c r="Z15" s="35"/>
      <c r="AA15" s="35"/>
      <c r="AB15" s="188" t="s">
        <v>28</v>
      </c>
      <c r="AC15" s="188" t="s">
        <v>57</v>
      </c>
      <c r="AD15" s="35"/>
      <c r="AE15" s="35"/>
      <c r="AF15" s="188" t="s">
        <v>28</v>
      </c>
      <c r="AG15" s="15" t="s">
        <v>57</v>
      </c>
      <c r="AH15" s="2"/>
      <c r="AI15" s="2"/>
      <c r="AJ15" s="15" t="s">
        <v>28</v>
      </c>
      <c r="AK15" s="15" t="s">
        <v>57</v>
      </c>
      <c r="AL15" s="2"/>
      <c r="AM15" s="2"/>
      <c r="AN15" s="15" t="s">
        <v>28</v>
      </c>
      <c r="AO15" s="188" t="s">
        <v>57</v>
      </c>
      <c r="AP15" s="2"/>
      <c r="AQ15" s="2"/>
      <c r="AR15" s="188" t="s">
        <v>28</v>
      </c>
      <c r="AS15" s="16" t="s">
        <v>57</v>
      </c>
      <c r="AT15" s="2"/>
      <c r="AU15" s="2"/>
      <c r="AV15" s="16" t="s">
        <v>28</v>
      </c>
      <c r="AW15" s="16" t="s">
        <v>57</v>
      </c>
      <c r="AX15" s="2"/>
      <c r="AY15" s="2"/>
      <c r="AZ15" s="16" t="s">
        <v>28</v>
      </c>
      <c r="BA15" s="16" t="s">
        <v>57</v>
      </c>
      <c r="BB15" s="2"/>
      <c r="BC15" s="2"/>
      <c r="BD15" s="16" t="s">
        <v>28</v>
      </c>
      <c r="BE15" s="16" t="s">
        <v>57</v>
      </c>
      <c r="BF15" s="2"/>
      <c r="BG15" s="2"/>
      <c r="BH15" s="188" t="s">
        <v>28</v>
      </c>
      <c r="BI15" s="188" t="s">
        <v>57</v>
      </c>
      <c r="BJ15" s="2"/>
      <c r="BK15" s="183"/>
      <c r="BL15" s="155" t="s">
        <v>28</v>
      </c>
      <c r="BM15" s="236">
        <v>2.2000000000000002</v>
      </c>
      <c r="BN15" s="6">
        <f t="shared" si="8"/>
        <v>0.44000000000000006</v>
      </c>
      <c r="BO15" s="293">
        <v>0</v>
      </c>
      <c r="BP15" s="293">
        <v>0</v>
      </c>
      <c r="BQ15" s="178">
        <f t="shared" si="7"/>
        <v>0</v>
      </c>
      <c r="BR15" s="239">
        <v>4.5</v>
      </c>
      <c r="BS15" s="178">
        <f t="shared" si="1"/>
        <v>1.3499999999999999</v>
      </c>
      <c r="BT15" s="2">
        <f t="shared" si="2"/>
        <v>1.3499999999999999</v>
      </c>
      <c r="BU15" s="178">
        <f t="shared" si="3"/>
        <v>1.79</v>
      </c>
      <c r="BV15" s="7">
        <f t="shared" si="9"/>
        <v>1.2529999999999999</v>
      </c>
      <c r="BW15" s="28"/>
      <c r="BX15" s="8">
        <f t="shared" si="10"/>
        <v>0</v>
      </c>
      <c r="BY15" s="65">
        <f t="shared" si="11"/>
        <v>1.2529999999999999</v>
      </c>
      <c r="BZ15" s="413" t="s">
        <v>74</v>
      </c>
    </row>
    <row r="16" spans="1:85" ht="15" customHeight="1" x14ac:dyDescent="0.2">
      <c r="A16" s="242" t="s">
        <v>75</v>
      </c>
      <c r="B16" s="137" t="s">
        <v>76</v>
      </c>
      <c r="C16" s="2">
        <v>954895567</v>
      </c>
      <c r="D16" s="411" t="s">
        <v>54</v>
      </c>
      <c r="E16" s="2"/>
      <c r="F16" s="2" t="s">
        <v>77</v>
      </c>
      <c r="G16" s="2"/>
      <c r="H16" s="69"/>
      <c r="I16" s="254" t="s">
        <v>28</v>
      </c>
      <c r="J16" s="16" t="s">
        <v>57</v>
      </c>
      <c r="K16" s="2"/>
      <c r="L16" s="2"/>
      <c r="M16" s="16" t="s">
        <v>28</v>
      </c>
      <c r="N16" s="16" t="s">
        <v>57</v>
      </c>
      <c r="O16" s="2"/>
      <c r="P16" s="2"/>
      <c r="Q16" s="16" t="s">
        <v>28</v>
      </c>
      <c r="R16" s="16" t="s">
        <v>57</v>
      </c>
      <c r="S16" s="2"/>
      <c r="T16" s="2"/>
      <c r="U16" s="16" t="s">
        <v>28</v>
      </c>
      <c r="V16" s="16" t="s">
        <v>57</v>
      </c>
      <c r="W16" s="2"/>
      <c r="X16" s="2"/>
      <c r="Y16" s="16" t="s">
        <v>28</v>
      </c>
      <c r="Z16" s="16" t="s">
        <v>57</v>
      </c>
      <c r="AA16" s="2"/>
      <c r="AB16" s="2"/>
      <c r="AC16" s="16" t="s">
        <v>28</v>
      </c>
      <c r="AD16" s="16" t="s">
        <v>57</v>
      </c>
      <c r="AE16" s="2"/>
      <c r="AF16" s="2"/>
      <c r="AG16" s="16" t="s">
        <v>28</v>
      </c>
      <c r="AH16" s="16" t="s">
        <v>57</v>
      </c>
      <c r="AI16" s="2"/>
      <c r="AJ16" s="2"/>
      <c r="AK16" s="15" t="s">
        <v>28</v>
      </c>
      <c r="AL16" s="15" t="s">
        <v>57</v>
      </c>
      <c r="AM16" s="2"/>
      <c r="AN16" s="2"/>
      <c r="AO16" s="15" t="s">
        <v>28</v>
      </c>
      <c r="AP16" s="15" t="s">
        <v>57</v>
      </c>
      <c r="AQ16" s="2"/>
      <c r="AR16" s="2"/>
      <c r="AS16" s="15" t="s">
        <v>28</v>
      </c>
      <c r="AT16" s="15" t="s">
        <v>57</v>
      </c>
      <c r="AU16" s="2"/>
      <c r="AV16" s="2"/>
      <c r="AW16" s="15" t="s">
        <v>28</v>
      </c>
      <c r="AX16" s="15" t="s">
        <v>57</v>
      </c>
      <c r="AY16" s="2"/>
      <c r="AZ16" s="2"/>
      <c r="BA16" s="15" t="s">
        <v>28</v>
      </c>
      <c r="BB16" s="15" t="s">
        <v>57</v>
      </c>
      <c r="BC16" s="2"/>
      <c r="BD16" s="2"/>
      <c r="BE16" s="15" t="s">
        <v>28</v>
      </c>
      <c r="BF16" s="15" t="s">
        <v>57</v>
      </c>
      <c r="BG16" s="2"/>
      <c r="BH16" s="2"/>
      <c r="BI16" s="15" t="s">
        <v>28</v>
      </c>
      <c r="BJ16" s="15" t="s">
        <v>57</v>
      </c>
      <c r="BK16" s="183"/>
      <c r="BL16" s="155"/>
      <c r="BM16" s="236">
        <v>3.7</v>
      </c>
      <c r="BN16" s="6">
        <f t="shared" si="8"/>
        <v>0.7400000000000001</v>
      </c>
      <c r="BO16" s="239">
        <v>7</v>
      </c>
      <c r="BP16" s="239">
        <v>6.5</v>
      </c>
      <c r="BQ16" s="178">
        <f t="shared" si="7"/>
        <v>3.375</v>
      </c>
      <c r="BR16" s="239">
        <v>6.5</v>
      </c>
      <c r="BS16" s="178">
        <f t="shared" si="1"/>
        <v>1.95</v>
      </c>
      <c r="BT16" s="2">
        <f t="shared" si="2"/>
        <v>5.3250000000000002</v>
      </c>
      <c r="BU16" s="178">
        <f t="shared" si="3"/>
        <v>6.0650000000000004</v>
      </c>
      <c r="BV16" s="7">
        <f t="shared" si="9"/>
        <v>4.2454999999999998</v>
      </c>
      <c r="BW16" s="239">
        <v>6.5</v>
      </c>
      <c r="BX16" s="8">
        <f t="shared" si="10"/>
        <v>1.95</v>
      </c>
      <c r="BY16" s="65">
        <f t="shared" si="11"/>
        <v>6.1955</v>
      </c>
      <c r="BZ16" s="410" t="s">
        <v>58</v>
      </c>
    </row>
    <row r="17" spans="1:78" ht="15" customHeight="1" x14ac:dyDescent="0.2">
      <c r="A17" s="242" t="s">
        <v>78</v>
      </c>
      <c r="B17" s="209" t="s">
        <v>79</v>
      </c>
      <c r="C17" s="2">
        <v>992810213</v>
      </c>
      <c r="D17" s="411" t="s">
        <v>54</v>
      </c>
      <c r="E17" s="181"/>
      <c r="F17" s="2" t="s">
        <v>77</v>
      </c>
      <c r="G17" s="2"/>
      <c r="H17" s="69"/>
      <c r="I17" s="253" t="s">
        <v>28</v>
      </c>
      <c r="J17" s="15" t="s">
        <v>57</v>
      </c>
      <c r="K17" s="2"/>
      <c r="L17" s="2"/>
      <c r="M17" s="15" t="s">
        <v>28</v>
      </c>
      <c r="N17" s="15" t="s">
        <v>57</v>
      </c>
      <c r="O17" s="2"/>
      <c r="P17" s="2"/>
      <c r="Q17" s="15" t="s">
        <v>28</v>
      </c>
      <c r="R17" s="15" t="s">
        <v>57</v>
      </c>
      <c r="S17" s="2"/>
      <c r="T17" s="2"/>
      <c r="U17" s="15" t="s">
        <v>28</v>
      </c>
      <c r="V17" s="15" t="s">
        <v>57</v>
      </c>
      <c r="W17" s="2"/>
      <c r="X17" s="2"/>
      <c r="Y17" s="15" t="s">
        <v>28</v>
      </c>
      <c r="Z17" s="15" t="s">
        <v>57</v>
      </c>
      <c r="AA17" s="2"/>
      <c r="AB17" s="2"/>
      <c r="AC17" s="15" t="s">
        <v>28</v>
      </c>
      <c r="AD17" s="15" t="s">
        <v>57</v>
      </c>
      <c r="AE17" s="2"/>
      <c r="AF17" s="2"/>
      <c r="AG17" s="15" t="s">
        <v>28</v>
      </c>
      <c r="AH17" s="15" t="s">
        <v>57</v>
      </c>
      <c r="AI17" s="2"/>
      <c r="AJ17" s="2"/>
      <c r="AK17" s="16" t="s">
        <v>28</v>
      </c>
      <c r="AL17" s="16" t="s">
        <v>57</v>
      </c>
      <c r="AM17" s="2"/>
      <c r="AN17" s="2"/>
      <c r="AO17" s="16" t="s">
        <v>28</v>
      </c>
      <c r="AP17" s="16" t="s">
        <v>57</v>
      </c>
      <c r="AQ17" s="2"/>
      <c r="AR17" s="2"/>
      <c r="AS17" s="16" t="s">
        <v>28</v>
      </c>
      <c r="AT17" s="16" t="s">
        <v>57</v>
      </c>
      <c r="AU17" s="2"/>
      <c r="AV17" s="2"/>
      <c r="AW17" s="16" t="s">
        <v>28</v>
      </c>
      <c r="AX17" s="16" t="s">
        <v>57</v>
      </c>
      <c r="AY17" s="2"/>
      <c r="AZ17" s="2"/>
      <c r="BA17" s="16" t="s">
        <v>28</v>
      </c>
      <c r="BB17" s="16" t="s">
        <v>57</v>
      </c>
      <c r="BC17" s="2"/>
      <c r="BD17" s="2"/>
      <c r="BE17" s="16" t="s">
        <v>28</v>
      </c>
      <c r="BF17" s="16" t="s">
        <v>57</v>
      </c>
      <c r="BG17" s="2"/>
      <c r="BH17" s="2"/>
      <c r="BI17" s="16" t="s">
        <v>28</v>
      </c>
      <c r="BJ17" s="16" t="s">
        <v>57</v>
      </c>
      <c r="BK17" s="183"/>
      <c r="BL17" s="155"/>
      <c r="BM17" s="236">
        <v>3.7</v>
      </c>
      <c r="BN17" s="6">
        <f t="shared" si="8"/>
        <v>0.7400000000000001</v>
      </c>
      <c r="BO17" s="239">
        <v>6.3</v>
      </c>
      <c r="BP17" s="239">
        <v>6</v>
      </c>
      <c r="BQ17" s="178">
        <f t="shared" si="7"/>
        <v>3.0750000000000002</v>
      </c>
      <c r="BR17" s="239">
        <v>6.1</v>
      </c>
      <c r="BS17" s="178">
        <f t="shared" si="1"/>
        <v>1.8299999999999998</v>
      </c>
      <c r="BT17" s="2">
        <f t="shared" si="2"/>
        <v>4.9050000000000002</v>
      </c>
      <c r="BU17" s="178">
        <f t="shared" si="3"/>
        <v>5.6450000000000005</v>
      </c>
      <c r="BV17" s="7">
        <f t="shared" si="9"/>
        <v>3.9515000000000002</v>
      </c>
      <c r="BW17" s="239">
        <v>4.5</v>
      </c>
      <c r="BX17" s="8">
        <f t="shared" si="10"/>
        <v>1.3499999999999999</v>
      </c>
      <c r="BY17" s="65">
        <f t="shared" si="11"/>
        <v>5.3014999999999999</v>
      </c>
      <c r="BZ17" s="410" t="s">
        <v>58</v>
      </c>
    </row>
    <row r="18" spans="1:78" ht="15" customHeight="1" x14ac:dyDescent="0.15">
      <c r="A18" s="152" t="s">
        <v>80</v>
      </c>
      <c r="B18" s="2" t="s">
        <v>81</v>
      </c>
      <c r="C18" s="2">
        <v>79763381</v>
      </c>
      <c r="D18" s="411" t="s">
        <v>54</v>
      </c>
      <c r="E18" s="2"/>
      <c r="F18" s="2" t="s">
        <v>77</v>
      </c>
      <c r="G18" s="2" t="s">
        <v>82</v>
      </c>
      <c r="H18" s="69"/>
      <c r="I18" s="3"/>
      <c r="J18" s="16" t="s">
        <v>28</v>
      </c>
      <c r="K18" s="16" t="s">
        <v>57</v>
      </c>
      <c r="L18" s="2"/>
      <c r="M18" s="2"/>
      <c r="N18" s="16" t="s">
        <v>28</v>
      </c>
      <c r="O18" s="16" t="s">
        <v>57</v>
      </c>
      <c r="P18" s="2"/>
      <c r="Q18" s="2"/>
      <c r="R18" s="16" t="s">
        <v>28</v>
      </c>
      <c r="S18" s="16" t="s">
        <v>57</v>
      </c>
      <c r="T18" s="2"/>
      <c r="U18" s="2"/>
      <c r="V18" s="16" t="s">
        <v>28</v>
      </c>
      <c r="W18" s="16" t="s">
        <v>57</v>
      </c>
      <c r="X18" s="2"/>
      <c r="Y18" s="2"/>
      <c r="Z18" s="16" t="s">
        <v>28</v>
      </c>
      <c r="AA18" s="16" t="s">
        <v>57</v>
      </c>
      <c r="AB18" s="2"/>
      <c r="AC18" s="2"/>
      <c r="AD18" s="16" t="s">
        <v>28</v>
      </c>
      <c r="AE18" s="16" t="s">
        <v>57</v>
      </c>
      <c r="AF18" s="2"/>
      <c r="AG18" s="2"/>
      <c r="AH18" s="16" t="s">
        <v>28</v>
      </c>
      <c r="AI18" s="16" t="s">
        <v>57</v>
      </c>
      <c r="AJ18" s="2"/>
      <c r="AK18" s="2"/>
      <c r="AL18" s="15" t="s">
        <v>28</v>
      </c>
      <c r="AM18" s="15" t="s">
        <v>57</v>
      </c>
      <c r="AN18" s="2"/>
      <c r="AO18" s="2"/>
      <c r="AP18" s="15" t="s">
        <v>28</v>
      </c>
      <c r="AQ18" s="15" t="s">
        <v>57</v>
      </c>
      <c r="AR18" s="2"/>
      <c r="AS18" s="2"/>
      <c r="AT18" s="15" t="s">
        <v>28</v>
      </c>
      <c r="AU18" s="15" t="s">
        <v>57</v>
      </c>
      <c r="AV18" s="2"/>
      <c r="AW18" s="2"/>
      <c r="AX18" s="15" t="s">
        <v>28</v>
      </c>
      <c r="AY18" s="15" t="s">
        <v>57</v>
      </c>
      <c r="AZ18" s="2"/>
      <c r="BA18" s="2"/>
      <c r="BB18" s="15" t="s">
        <v>28</v>
      </c>
      <c r="BC18" s="15" t="s">
        <v>57</v>
      </c>
      <c r="BD18" s="2"/>
      <c r="BE18" s="2"/>
      <c r="BF18" s="15" t="s">
        <v>28</v>
      </c>
      <c r="BG18" s="15" t="s">
        <v>57</v>
      </c>
      <c r="BH18" s="2"/>
      <c r="BI18" s="2"/>
      <c r="BJ18" s="15" t="s">
        <v>28</v>
      </c>
      <c r="BK18" s="183" t="s">
        <v>57</v>
      </c>
      <c r="BL18" s="155"/>
      <c r="BM18" s="236">
        <v>4.5</v>
      </c>
      <c r="BN18" s="6">
        <f t="shared" si="8"/>
        <v>0.9</v>
      </c>
      <c r="BO18" s="239">
        <v>5.85</v>
      </c>
      <c r="BP18" s="239">
        <v>6.3</v>
      </c>
      <c r="BQ18" s="178">
        <f t="shared" si="7"/>
        <v>3.0374999999999996</v>
      </c>
      <c r="BR18" s="239">
        <v>6.3</v>
      </c>
      <c r="BS18" s="178">
        <f t="shared" si="1"/>
        <v>1.89</v>
      </c>
      <c r="BT18" s="2">
        <f t="shared" si="2"/>
        <v>4.9274999999999993</v>
      </c>
      <c r="BU18" s="178">
        <f t="shared" si="3"/>
        <v>5.8274999999999997</v>
      </c>
      <c r="BV18" s="7">
        <f t="shared" si="9"/>
        <v>4.0792499999999992</v>
      </c>
      <c r="BW18" s="288">
        <v>6</v>
      </c>
      <c r="BX18" s="8">
        <f t="shared" si="10"/>
        <v>1.7999999999999998</v>
      </c>
      <c r="BY18" s="65">
        <f t="shared" si="11"/>
        <v>5.879249999999999</v>
      </c>
      <c r="BZ18" s="410" t="s">
        <v>58</v>
      </c>
    </row>
    <row r="19" spans="1:78" ht="15" customHeight="1" x14ac:dyDescent="0.15">
      <c r="A19" s="242" t="s">
        <v>83</v>
      </c>
      <c r="B19" s="2" t="s">
        <v>84</v>
      </c>
      <c r="C19" s="136">
        <v>937623550</v>
      </c>
      <c r="D19" s="411" t="s">
        <v>54</v>
      </c>
      <c r="E19" s="2"/>
      <c r="F19" s="2" t="s">
        <v>77</v>
      </c>
      <c r="G19" s="2" t="s">
        <v>82</v>
      </c>
      <c r="H19" s="69"/>
      <c r="I19" s="3"/>
      <c r="J19" s="15" t="s">
        <v>28</v>
      </c>
      <c r="K19" s="15" t="s">
        <v>57</v>
      </c>
      <c r="L19" s="2"/>
      <c r="M19" s="2"/>
      <c r="N19" s="15" t="s">
        <v>28</v>
      </c>
      <c r="O19" s="15" t="s">
        <v>57</v>
      </c>
      <c r="P19" s="2"/>
      <c r="Q19" s="2"/>
      <c r="R19" s="15" t="s">
        <v>28</v>
      </c>
      <c r="S19" s="15" t="s">
        <v>57</v>
      </c>
      <c r="T19" s="2"/>
      <c r="U19" s="2"/>
      <c r="V19" s="15" t="s">
        <v>28</v>
      </c>
      <c r="W19" s="15" t="s">
        <v>57</v>
      </c>
      <c r="X19" s="2"/>
      <c r="Y19" s="2"/>
      <c r="Z19" s="15" t="s">
        <v>28</v>
      </c>
      <c r="AA19" s="15" t="s">
        <v>57</v>
      </c>
      <c r="AB19" s="2"/>
      <c r="AC19" s="2"/>
      <c r="AD19" s="15" t="s">
        <v>28</v>
      </c>
      <c r="AE19" s="15" t="s">
        <v>57</v>
      </c>
      <c r="AF19" s="2"/>
      <c r="AG19" s="2"/>
      <c r="AH19" s="15" t="s">
        <v>28</v>
      </c>
      <c r="AI19" s="15" t="s">
        <v>57</v>
      </c>
      <c r="AJ19" s="2"/>
      <c r="AK19" s="2"/>
      <c r="AL19" s="16" t="s">
        <v>28</v>
      </c>
      <c r="AM19" s="16" t="s">
        <v>57</v>
      </c>
      <c r="AN19" s="2"/>
      <c r="AO19" s="2"/>
      <c r="AP19" s="16" t="s">
        <v>28</v>
      </c>
      <c r="AQ19" s="16" t="s">
        <v>57</v>
      </c>
      <c r="AR19" s="2"/>
      <c r="AS19" s="2"/>
      <c r="AT19" s="16" t="s">
        <v>28</v>
      </c>
      <c r="AU19" s="16" t="s">
        <v>57</v>
      </c>
      <c r="AV19" s="2"/>
      <c r="AW19" s="2"/>
      <c r="AX19" s="16" t="s">
        <v>28</v>
      </c>
      <c r="AY19" s="16" t="s">
        <v>57</v>
      </c>
      <c r="AZ19" s="2"/>
      <c r="BA19" s="2"/>
      <c r="BB19" s="16" t="s">
        <v>28</v>
      </c>
      <c r="BC19" s="16" t="s">
        <v>57</v>
      </c>
      <c r="BD19" s="2"/>
      <c r="BE19" s="2"/>
      <c r="BF19" s="16" t="s">
        <v>28</v>
      </c>
      <c r="BG19" s="16" t="s">
        <v>57</v>
      </c>
      <c r="BH19" s="2"/>
      <c r="BI19" s="2"/>
      <c r="BJ19" s="16" t="s">
        <v>28</v>
      </c>
      <c r="BK19" s="183" t="s">
        <v>57</v>
      </c>
      <c r="BL19" s="155"/>
      <c r="BM19" s="236">
        <v>5.4</v>
      </c>
      <c r="BN19" s="6">
        <f t="shared" si="8"/>
        <v>1.08</v>
      </c>
      <c r="BO19" s="237">
        <v>6</v>
      </c>
      <c r="BP19" s="237">
        <v>5</v>
      </c>
      <c r="BQ19" s="178">
        <f t="shared" si="7"/>
        <v>2.75</v>
      </c>
      <c r="BR19" s="239">
        <v>6.3</v>
      </c>
      <c r="BS19" s="178">
        <f t="shared" si="1"/>
        <v>1.89</v>
      </c>
      <c r="BT19" s="2">
        <f t="shared" si="2"/>
        <v>4.6399999999999997</v>
      </c>
      <c r="BU19" s="178">
        <f t="shared" si="3"/>
        <v>5.72</v>
      </c>
      <c r="BV19" s="7">
        <f t="shared" si="9"/>
        <v>4.0039999999999996</v>
      </c>
      <c r="BW19" s="239">
        <v>5.6</v>
      </c>
      <c r="BX19" s="8">
        <f t="shared" si="10"/>
        <v>1.68</v>
      </c>
      <c r="BY19" s="65">
        <f t="shared" si="11"/>
        <v>5.6839999999999993</v>
      </c>
      <c r="BZ19" s="410" t="s">
        <v>58</v>
      </c>
    </row>
    <row r="20" spans="1:78" ht="15" customHeight="1" x14ac:dyDescent="0.2">
      <c r="A20" s="242" t="s">
        <v>85</v>
      </c>
      <c r="B20" s="137" t="s">
        <v>86</v>
      </c>
      <c r="C20" s="2">
        <v>955127181</v>
      </c>
      <c r="D20" s="411" t="s">
        <v>54</v>
      </c>
      <c r="E20" s="2"/>
      <c r="F20" s="2" t="s">
        <v>77</v>
      </c>
      <c r="G20" s="2" t="s">
        <v>82</v>
      </c>
      <c r="H20" s="69"/>
      <c r="I20" s="3"/>
      <c r="J20" s="2"/>
      <c r="K20" s="16" t="s">
        <v>28</v>
      </c>
      <c r="L20" s="16" t="s">
        <v>57</v>
      </c>
      <c r="M20" s="2"/>
      <c r="N20" s="2"/>
      <c r="O20" s="16" t="s">
        <v>28</v>
      </c>
      <c r="P20" s="16" t="s">
        <v>57</v>
      </c>
      <c r="Q20" s="2"/>
      <c r="R20" s="2"/>
      <c r="S20" s="16" t="s">
        <v>28</v>
      </c>
      <c r="T20" s="16" t="s">
        <v>57</v>
      </c>
      <c r="U20" s="2"/>
      <c r="V20" s="2"/>
      <c r="W20" s="16" t="s">
        <v>28</v>
      </c>
      <c r="X20" s="16" t="s">
        <v>57</v>
      </c>
      <c r="Y20" s="2"/>
      <c r="Z20" s="2"/>
      <c r="AA20" s="16" t="s">
        <v>28</v>
      </c>
      <c r="AB20" s="16" t="s">
        <v>57</v>
      </c>
      <c r="AC20" s="2"/>
      <c r="AD20" s="2"/>
      <c r="AE20" s="16" t="s">
        <v>28</v>
      </c>
      <c r="AF20" s="16" t="s">
        <v>57</v>
      </c>
      <c r="AG20" s="2"/>
      <c r="AH20" s="2"/>
      <c r="AI20" s="15" t="s">
        <v>28</v>
      </c>
      <c r="AJ20" s="15" t="s">
        <v>57</v>
      </c>
      <c r="AK20" s="2"/>
      <c r="AL20" s="2"/>
      <c r="AM20" s="15" t="s">
        <v>28</v>
      </c>
      <c r="AN20" s="15" t="s">
        <v>57</v>
      </c>
      <c r="AO20" s="2"/>
      <c r="AP20" s="2"/>
      <c r="AQ20" s="15" t="s">
        <v>28</v>
      </c>
      <c r="AR20" s="15" t="s">
        <v>57</v>
      </c>
      <c r="AS20" s="2"/>
      <c r="AT20" s="2"/>
      <c r="AU20" s="15" t="s">
        <v>28</v>
      </c>
      <c r="AV20" s="15" t="s">
        <v>57</v>
      </c>
      <c r="AW20" s="2"/>
      <c r="AX20" s="2"/>
      <c r="AY20" s="15" t="s">
        <v>28</v>
      </c>
      <c r="AZ20" s="15" t="s">
        <v>57</v>
      </c>
      <c r="BA20" s="2"/>
      <c r="BB20" s="2"/>
      <c r="BC20" s="15" t="s">
        <v>28</v>
      </c>
      <c r="BD20" s="15" t="s">
        <v>57</v>
      </c>
      <c r="BE20" s="2"/>
      <c r="BF20" s="2"/>
      <c r="BG20" s="15" t="s">
        <v>28</v>
      </c>
      <c r="BH20" s="15" t="s">
        <v>57</v>
      </c>
      <c r="BI20" s="2"/>
      <c r="BJ20" s="2"/>
      <c r="BK20" s="15" t="s">
        <v>28</v>
      </c>
      <c r="BL20" s="155" t="s">
        <v>57</v>
      </c>
      <c r="BM20" s="236">
        <v>5.2</v>
      </c>
      <c r="BN20" s="6">
        <f t="shared" si="8"/>
        <v>1.04</v>
      </c>
      <c r="BO20" s="239">
        <v>6.6</v>
      </c>
      <c r="BP20" s="239">
        <v>6.2</v>
      </c>
      <c r="BQ20" s="178">
        <f t="shared" si="7"/>
        <v>3.2</v>
      </c>
      <c r="BR20" s="239">
        <v>5.5</v>
      </c>
      <c r="BS20" s="178">
        <f t="shared" si="1"/>
        <v>1.65</v>
      </c>
      <c r="BT20" s="178">
        <f>(BQ20+BS20)</f>
        <v>4.8499999999999996</v>
      </c>
      <c r="BU20" s="178">
        <f>(BN20+BT20)</f>
        <v>5.89</v>
      </c>
      <c r="BV20" s="7">
        <f t="shared" si="9"/>
        <v>4.1229999999999993</v>
      </c>
      <c r="BW20" s="239">
        <v>5.4</v>
      </c>
      <c r="BX20" s="8">
        <f t="shared" si="10"/>
        <v>1.62</v>
      </c>
      <c r="BY20" s="65">
        <f>(BV20+BX20)</f>
        <v>5.7429999999999994</v>
      </c>
      <c r="BZ20" s="410" t="s">
        <v>58</v>
      </c>
    </row>
    <row r="21" spans="1:78" ht="15" customHeight="1" x14ac:dyDescent="0.2">
      <c r="A21" s="242" t="s">
        <v>87</v>
      </c>
      <c r="B21" s="137" t="s">
        <v>88</v>
      </c>
      <c r="C21" s="136">
        <v>993092553</v>
      </c>
      <c r="D21" s="411" t="s">
        <v>54</v>
      </c>
      <c r="E21" s="2"/>
      <c r="F21" s="2" t="s">
        <v>77</v>
      </c>
      <c r="G21" s="2" t="s">
        <v>82</v>
      </c>
      <c r="H21" s="69"/>
      <c r="I21" s="3"/>
      <c r="J21" s="2"/>
      <c r="K21" s="15" t="s">
        <v>28</v>
      </c>
      <c r="L21" s="15" t="s">
        <v>57</v>
      </c>
      <c r="M21" s="2"/>
      <c r="N21" s="2"/>
      <c r="O21" s="15" t="s">
        <v>28</v>
      </c>
      <c r="P21" s="15" t="s">
        <v>57</v>
      </c>
      <c r="Q21" s="2"/>
      <c r="R21" s="2"/>
      <c r="S21" s="15" t="s">
        <v>28</v>
      </c>
      <c r="T21" s="15" t="s">
        <v>57</v>
      </c>
      <c r="U21" s="2"/>
      <c r="V21" s="2"/>
      <c r="W21" s="15" t="s">
        <v>28</v>
      </c>
      <c r="X21" s="15" t="s">
        <v>57</v>
      </c>
      <c r="Y21" s="2"/>
      <c r="Z21" s="2"/>
      <c r="AA21" s="15" t="s">
        <v>28</v>
      </c>
      <c r="AB21" s="15" t="s">
        <v>57</v>
      </c>
      <c r="AC21" s="2"/>
      <c r="AD21" s="2"/>
      <c r="AE21" s="15" t="s">
        <v>28</v>
      </c>
      <c r="AF21" s="15" t="s">
        <v>57</v>
      </c>
      <c r="AG21" s="2"/>
      <c r="AH21" s="2"/>
      <c r="AI21" s="16" t="s">
        <v>28</v>
      </c>
      <c r="AJ21" s="16" t="s">
        <v>57</v>
      </c>
      <c r="AK21" s="2"/>
      <c r="AL21" s="2"/>
      <c r="AM21" s="16" t="s">
        <v>28</v>
      </c>
      <c r="AN21" s="16" t="s">
        <v>57</v>
      </c>
      <c r="AO21" s="2"/>
      <c r="AP21" s="2"/>
      <c r="AQ21" s="16" t="s">
        <v>28</v>
      </c>
      <c r="AR21" s="16" t="s">
        <v>57</v>
      </c>
      <c r="AS21" s="2"/>
      <c r="AT21" s="2"/>
      <c r="AU21" s="16" t="s">
        <v>28</v>
      </c>
      <c r="AV21" s="16" t="s">
        <v>57</v>
      </c>
      <c r="AW21" s="2"/>
      <c r="AX21" s="2"/>
      <c r="AY21" s="16" t="s">
        <v>28</v>
      </c>
      <c r="AZ21" s="16" t="s">
        <v>57</v>
      </c>
      <c r="BA21" s="2"/>
      <c r="BB21" s="2"/>
      <c r="BC21" s="16" t="s">
        <v>28</v>
      </c>
      <c r="BD21" s="16" t="s">
        <v>57</v>
      </c>
      <c r="BE21" s="2"/>
      <c r="BF21" s="2"/>
      <c r="BG21" s="16" t="s">
        <v>28</v>
      </c>
      <c r="BH21" s="16" t="s">
        <v>57</v>
      </c>
      <c r="BI21" s="2"/>
      <c r="BJ21" s="2"/>
      <c r="BK21" s="183" t="s">
        <v>28</v>
      </c>
      <c r="BL21" s="155" t="s">
        <v>57</v>
      </c>
      <c r="BM21" s="236">
        <v>4.0999999999999996</v>
      </c>
      <c r="BN21" s="6">
        <f t="shared" si="8"/>
        <v>0.82</v>
      </c>
      <c r="BO21" s="239">
        <v>6.55</v>
      </c>
      <c r="BP21" s="237">
        <v>7</v>
      </c>
      <c r="BQ21" s="178">
        <f t="shared" si="7"/>
        <v>3.3875000000000002</v>
      </c>
      <c r="BR21" s="239">
        <v>6.6</v>
      </c>
      <c r="BS21" s="178">
        <f t="shared" si="1"/>
        <v>1.9799999999999998</v>
      </c>
      <c r="BT21" s="2">
        <f t="shared" si="2"/>
        <v>5.3674999999999997</v>
      </c>
      <c r="BU21" s="178">
        <f t="shared" si="3"/>
        <v>6.1875</v>
      </c>
      <c r="BV21" s="7">
        <f t="shared" si="9"/>
        <v>4.3312499999999998</v>
      </c>
      <c r="BW21" s="239">
        <v>5.5</v>
      </c>
      <c r="BX21" s="8">
        <f t="shared" si="10"/>
        <v>1.65</v>
      </c>
      <c r="BY21" s="65">
        <f t="shared" si="11"/>
        <v>5.9812499999999993</v>
      </c>
      <c r="BZ21" s="410" t="s">
        <v>58</v>
      </c>
    </row>
    <row r="22" spans="1:78" ht="15" customHeight="1" x14ac:dyDescent="0.2">
      <c r="A22" s="242" t="s">
        <v>89</v>
      </c>
      <c r="B22" s="137" t="s">
        <v>90</v>
      </c>
      <c r="C22" s="136">
        <v>56639681</v>
      </c>
      <c r="D22" s="411" t="s">
        <v>54</v>
      </c>
      <c r="E22" s="2"/>
      <c r="F22" s="2" t="s">
        <v>77</v>
      </c>
      <c r="G22" s="2"/>
      <c r="H22" s="69"/>
      <c r="I22" s="260"/>
      <c r="J22" s="2"/>
      <c r="K22" s="2"/>
      <c r="L22" s="185" t="s">
        <v>28</v>
      </c>
      <c r="M22" s="16" t="s">
        <v>57</v>
      </c>
      <c r="N22" s="2"/>
      <c r="O22" s="2"/>
      <c r="P22" s="185" t="s">
        <v>28</v>
      </c>
      <c r="Q22" s="16" t="s">
        <v>57</v>
      </c>
      <c r="R22" s="2"/>
      <c r="S22" s="2"/>
      <c r="T22" s="185" t="s">
        <v>28</v>
      </c>
      <c r="U22" s="16" t="s">
        <v>57</v>
      </c>
      <c r="V22" s="2"/>
      <c r="W22" s="2"/>
      <c r="X22" s="185" t="s">
        <v>28</v>
      </c>
      <c r="Y22" s="16" t="s">
        <v>57</v>
      </c>
      <c r="Z22" s="2"/>
      <c r="AA22" s="2"/>
      <c r="AB22" s="185" t="s">
        <v>28</v>
      </c>
      <c r="AC22" s="16" t="s">
        <v>57</v>
      </c>
      <c r="AD22" s="2"/>
      <c r="AE22" s="2"/>
      <c r="AF22" s="185" t="s">
        <v>28</v>
      </c>
      <c r="AG22" s="16" t="s">
        <v>57</v>
      </c>
      <c r="AH22" s="2"/>
      <c r="AI22" s="2"/>
      <c r="AJ22" s="186" t="s">
        <v>28</v>
      </c>
      <c r="AK22" s="15" t="s">
        <v>57</v>
      </c>
      <c r="AL22" s="2"/>
      <c r="AM22" s="2"/>
      <c r="AN22" s="186" t="s">
        <v>28</v>
      </c>
      <c r="AO22" s="15" t="s">
        <v>57</v>
      </c>
      <c r="AP22" s="2"/>
      <c r="AQ22" s="2"/>
      <c r="AR22" s="186" t="s">
        <v>28</v>
      </c>
      <c r="AS22" s="15" t="s">
        <v>57</v>
      </c>
      <c r="AT22" s="2"/>
      <c r="AU22" s="2"/>
      <c r="AV22" s="186" t="s">
        <v>28</v>
      </c>
      <c r="AW22" s="15" t="s">
        <v>57</v>
      </c>
      <c r="AX22" s="2"/>
      <c r="AY22" s="2"/>
      <c r="AZ22" s="186" t="s">
        <v>28</v>
      </c>
      <c r="BA22" s="15" t="s">
        <v>57</v>
      </c>
      <c r="BB22" s="2"/>
      <c r="BC22" s="2"/>
      <c r="BD22" s="186" t="s">
        <v>28</v>
      </c>
      <c r="BE22" s="15" t="s">
        <v>57</v>
      </c>
      <c r="BF22" s="2"/>
      <c r="BG22" s="2"/>
      <c r="BH22" s="186" t="s">
        <v>28</v>
      </c>
      <c r="BI22" s="15" t="s">
        <v>57</v>
      </c>
      <c r="BJ22" s="2"/>
      <c r="BK22" s="183"/>
      <c r="BL22" s="204" t="s">
        <v>28</v>
      </c>
      <c r="BM22" s="236">
        <v>3.3</v>
      </c>
      <c r="BN22" s="6">
        <f t="shared" si="8"/>
        <v>0.66</v>
      </c>
      <c r="BO22" s="239">
        <v>6.5</v>
      </c>
      <c r="BP22" s="239">
        <v>6.5</v>
      </c>
      <c r="BQ22" s="178">
        <f t="shared" si="7"/>
        <v>3.25</v>
      </c>
      <c r="BR22" s="239">
        <v>6.3</v>
      </c>
      <c r="BS22" s="178">
        <f t="shared" si="1"/>
        <v>1.89</v>
      </c>
      <c r="BT22" s="2">
        <f t="shared" si="2"/>
        <v>5.14</v>
      </c>
      <c r="BU22" s="178">
        <f t="shared" si="3"/>
        <v>5.8</v>
      </c>
      <c r="BV22" s="7">
        <f t="shared" si="9"/>
        <v>4.0599999999999996</v>
      </c>
      <c r="BW22" s="237">
        <v>5</v>
      </c>
      <c r="BX22" s="8">
        <f t="shared" si="10"/>
        <v>1.5</v>
      </c>
      <c r="BY22" s="65">
        <f t="shared" si="11"/>
        <v>5.56</v>
      </c>
      <c r="BZ22" s="410" t="s">
        <v>58</v>
      </c>
    </row>
    <row r="23" spans="1:78" ht="15" customHeight="1" x14ac:dyDescent="0.2">
      <c r="A23" s="231" t="s">
        <v>91</v>
      </c>
      <c r="B23" s="232" t="s">
        <v>92</v>
      </c>
      <c r="C23" s="35">
        <v>957222570</v>
      </c>
      <c r="D23" s="414" t="s">
        <v>54</v>
      </c>
      <c r="E23" s="35"/>
      <c r="F23" s="35" t="s">
        <v>77</v>
      </c>
      <c r="G23" s="35"/>
      <c r="H23" s="135"/>
      <c r="I23" s="261"/>
      <c r="J23" s="35"/>
      <c r="K23" s="35"/>
      <c r="L23" s="188" t="s">
        <v>28</v>
      </c>
      <c r="M23" s="188" t="s">
        <v>57</v>
      </c>
      <c r="N23" s="35"/>
      <c r="O23" s="35"/>
      <c r="P23" s="188" t="s">
        <v>28</v>
      </c>
      <c r="Q23" s="188" t="s">
        <v>57</v>
      </c>
      <c r="R23" s="35"/>
      <c r="S23" s="35"/>
      <c r="T23" s="188" t="s">
        <v>28</v>
      </c>
      <c r="U23" s="188" t="s">
        <v>57</v>
      </c>
      <c r="V23" s="35"/>
      <c r="W23" s="35"/>
      <c r="X23" s="188" t="s">
        <v>28</v>
      </c>
      <c r="Y23" s="188" t="s">
        <v>57</v>
      </c>
      <c r="Z23" s="35"/>
      <c r="AA23" s="35"/>
      <c r="AB23" s="188" t="s">
        <v>28</v>
      </c>
      <c r="AC23" s="188" t="s">
        <v>57</v>
      </c>
      <c r="AD23" s="35"/>
      <c r="AE23" s="35"/>
      <c r="AF23" s="188" t="s">
        <v>28</v>
      </c>
      <c r="AG23" s="188" t="s">
        <v>57</v>
      </c>
      <c r="AH23" s="35"/>
      <c r="AI23" s="35"/>
      <c r="AJ23" s="188" t="s">
        <v>28</v>
      </c>
      <c r="AK23" s="188" t="s">
        <v>57</v>
      </c>
      <c r="AL23" s="35"/>
      <c r="AM23" s="35"/>
      <c r="AN23" s="188" t="s">
        <v>28</v>
      </c>
      <c r="AO23" s="188" t="s">
        <v>57</v>
      </c>
      <c r="AP23" s="35"/>
      <c r="AQ23" s="35"/>
      <c r="AR23" s="188" t="s">
        <v>28</v>
      </c>
      <c r="AS23" s="188" t="s">
        <v>57</v>
      </c>
      <c r="AT23" s="35"/>
      <c r="AU23" s="35"/>
      <c r="AV23" s="188" t="s">
        <v>28</v>
      </c>
      <c r="AW23" s="188" t="s">
        <v>57</v>
      </c>
      <c r="AX23" s="35"/>
      <c r="AY23" s="35"/>
      <c r="AZ23" s="188" t="s">
        <v>28</v>
      </c>
      <c r="BA23" s="188" t="s">
        <v>57</v>
      </c>
      <c r="BB23" s="35"/>
      <c r="BC23" s="35"/>
      <c r="BD23" s="188" t="s">
        <v>28</v>
      </c>
      <c r="BE23" s="188" t="s">
        <v>57</v>
      </c>
      <c r="BF23" s="35"/>
      <c r="BG23" s="35"/>
      <c r="BH23" s="188" t="s">
        <v>28</v>
      </c>
      <c r="BI23" s="188" t="s">
        <v>57</v>
      </c>
      <c r="BJ23" s="35"/>
      <c r="BK23" s="188"/>
      <c r="BL23" s="206" t="s">
        <v>28</v>
      </c>
      <c r="BM23" s="236">
        <v>3.3</v>
      </c>
      <c r="BN23" s="233">
        <f t="shared" si="8"/>
        <v>0.66</v>
      </c>
      <c r="BO23" s="35">
        <v>0</v>
      </c>
      <c r="BP23" s="35">
        <v>0</v>
      </c>
      <c r="BQ23" s="178">
        <f t="shared" si="7"/>
        <v>0</v>
      </c>
      <c r="BR23" s="233"/>
      <c r="BS23" s="233">
        <f t="shared" si="1"/>
        <v>0</v>
      </c>
      <c r="BT23" s="35">
        <f t="shared" si="2"/>
        <v>0</v>
      </c>
      <c r="BU23" s="233">
        <f t="shared" si="3"/>
        <v>0.66</v>
      </c>
      <c r="BV23" s="233">
        <f t="shared" si="9"/>
        <v>0.46199999999999997</v>
      </c>
      <c r="BW23" s="234"/>
      <c r="BX23" s="35">
        <f t="shared" si="10"/>
        <v>0</v>
      </c>
      <c r="BY23" s="380">
        <f t="shared" si="11"/>
        <v>0.46199999999999997</v>
      </c>
      <c r="BZ23" s="415" t="s">
        <v>93</v>
      </c>
    </row>
    <row r="24" spans="1:78" ht="15" customHeight="1" x14ac:dyDescent="0.2">
      <c r="A24" s="235" t="s">
        <v>94</v>
      </c>
      <c r="B24" s="137" t="s">
        <v>95</v>
      </c>
      <c r="C24" s="136">
        <v>966119923</v>
      </c>
      <c r="D24" s="411" t="s">
        <v>54</v>
      </c>
      <c r="E24" s="181"/>
      <c r="F24" s="2" t="s">
        <v>96</v>
      </c>
      <c r="G24" s="2"/>
      <c r="H24" s="69"/>
      <c r="I24" s="253" t="s">
        <v>28</v>
      </c>
      <c r="J24" s="15" t="s">
        <v>57</v>
      </c>
      <c r="K24" s="148"/>
      <c r="L24" s="148"/>
      <c r="M24" s="15" t="s">
        <v>28</v>
      </c>
      <c r="N24" s="15" t="s">
        <v>57</v>
      </c>
      <c r="O24" s="148"/>
      <c r="P24" s="148"/>
      <c r="Q24" s="15" t="s">
        <v>28</v>
      </c>
      <c r="R24" s="15" t="s">
        <v>57</v>
      </c>
      <c r="S24" s="148"/>
      <c r="T24" s="148"/>
      <c r="U24" s="15" t="s">
        <v>28</v>
      </c>
      <c r="V24" s="15" t="s">
        <v>57</v>
      </c>
      <c r="W24" s="148"/>
      <c r="X24" s="148"/>
      <c r="Y24" s="15" t="s">
        <v>28</v>
      </c>
      <c r="Z24" s="15" t="s">
        <v>57</v>
      </c>
      <c r="AA24" s="148"/>
      <c r="AB24" s="148"/>
      <c r="AC24" s="15" t="s">
        <v>28</v>
      </c>
      <c r="AD24" s="15" t="s">
        <v>57</v>
      </c>
      <c r="AE24" s="148"/>
      <c r="AF24" s="148"/>
      <c r="AG24" s="15" t="s">
        <v>28</v>
      </c>
      <c r="AH24" s="15" t="s">
        <v>57</v>
      </c>
      <c r="AI24" s="148"/>
      <c r="AJ24" s="148"/>
      <c r="AK24" s="16" t="s">
        <v>28</v>
      </c>
      <c r="AL24" s="16" t="s">
        <v>57</v>
      </c>
      <c r="AM24" s="148"/>
      <c r="AN24" s="148"/>
      <c r="AO24" s="16" t="s">
        <v>28</v>
      </c>
      <c r="AP24" s="16" t="s">
        <v>57</v>
      </c>
      <c r="AQ24" s="148"/>
      <c r="AR24" s="148"/>
      <c r="AS24" s="16" t="s">
        <v>28</v>
      </c>
      <c r="AT24" s="16" t="s">
        <v>57</v>
      </c>
      <c r="AU24" s="148"/>
      <c r="AV24" s="148"/>
      <c r="AW24" s="16" t="s">
        <v>28</v>
      </c>
      <c r="AX24" s="16" t="s">
        <v>57</v>
      </c>
      <c r="AY24" s="148"/>
      <c r="AZ24" s="148"/>
      <c r="BA24" s="16" t="s">
        <v>28</v>
      </c>
      <c r="BB24" s="16" t="s">
        <v>57</v>
      </c>
      <c r="BC24" s="148"/>
      <c r="BD24" s="148"/>
      <c r="BE24" s="16" t="s">
        <v>28</v>
      </c>
      <c r="BF24" s="16" t="s">
        <v>57</v>
      </c>
      <c r="BG24" s="148"/>
      <c r="BH24" s="148"/>
      <c r="BI24" s="16" t="s">
        <v>28</v>
      </c>
      <c r="BJ24" s="16" t="s">
        <v>57</v>
      </c>
      <c r="BK24" s="187"/>
      <c r="BL24" s="205"/>
      <c r="BM24" s="241">
        <v>4.5</v>
      </c>
      <c r="BN24" s="6">
        <f t="shared" ref="BN24:BN29" si="12">BM24*0.2</f>
        <v>0.9</v>
      </c>
      <c r="BO24" s="239">
        <v>7</v>
      </c>
      <c r="BP24" s="239">
        <v>6.75</v>
      </c>
      <c r="BQ24" s="178">
        <f t="shared" si="7"/>
        <v>3.4375</v>
      </c>
      <c r="BR24" s="239">
        <v>6.15</v>
      </c>
      <c r="BS24" s="178">
        <f t="shared" si="1"/>
        <v>1.845</v>
      </c>
      <c r="BT24" s="2">
        <f t="shared" si="2"/>
        <v>5.2824999999999998</v>
      </c>
      <c r="BU24" s="178">
        <f t="shared" si="3"/>
        <v>6.1825000000000001</v>
      </c>
      <c r="BV24" s="7">
        <f t="shared" ref="BV24:BV29" si="13">(BU24*0.7)</f>
        <v>4.32775</v>
      </c>
      <c r="BW24" s="367">
        <v>3.3</v>
      </c>
      <c r="BX24" s="8">
        <f t="shared" ref="BX24:BX29" si="14">(BW24*0.3)</f>
        <v>0.98999999999999988</v>
      </c>
      <c r="BY24" s="65">
        <f>(BV24+BX24)</f>
        <v>5.3177500000000002</v>
      </c>
      <c r="BZ24" s="412" t="s">
        <v>97</v>
      </c>
    </row>
    <row r="25" spans="1:78" s="98" customFormat="1" ht="15" customHeight="1" x14ac:dyDescent="0.2">
      <c r="A25" s="199" t="s">
        <v>98</v>
      </c>
      <c r="B25" s="176" t="s">
        <v>99</v>
      </c>
      <c r="C25" s="177">
        <v>988600070</v>
      </c>
      <c r="D25" s="416" t="s">
        <v>54</v>
      </c>
      <c r="E25" s="124"/>
      <c r="F25" s="28" t="s">
        <v>96</v>
      </c>
      <c r="G25" s="28"/>
      <c r="H25" s="256"/>
      <c r="I25" s="262"/>
      <c r="J25" s="15" t="s">
        <v>28</v>
      </c>
      <c r="K25" s="15" t="s">
        <v>57</v>
      </c>
      <c r="L25" s="148"/>
      <c r="M25" s="148"/>
      <c r="N25" s="15" t="s">
        <v>28</v>
      </c>
      <c r="O25" s="15" t="s">
        <v>57</v>
      </c>
      <c r="P25" s="148"/>
      <c r="Q25" s="148"/>
      <c r="R25" s="15" t="s">
        <v>28</v>
      </c>
      <c r="S25" s="15" t="s">
        <v>57</v>
      </c>
      <c r="T25" s="148"/>
      <c r="U25" s="148"/>
      <c r="V25" s="15" t="s">
        <v>28</v>
      </c>
      <c r="W25" s="15" t="s">
        <v>57</v>
      </c>
      <c r="X25" s="148"/>
      <c r="Y25" s="148"/>
      <c r="Z25" s="15" t="s">
        <v>28</v>
      </c>
      <c r="AA25" s="15" t="s">
        <v>57</v>
      </c>
      <c r="AB25" s="148"/>
      <c r="AC25" s="148"/>
      <c r="AD25" s="15" t="s">
        <v>28</v>
      </c>
      <c r="AE25" s="15" t="s">
        <v>57</v>
      </c>
      <c r="AF25" s="148"/>
      <c r="AG25" s="148"/>
      <c r="AH25" s="15" t="s">
        <v>28</v>
      </c>
      <c r="AI25" s="15" t="s">
        <v>57</v>
      </c>
      <c r="AJ25" s="29"/>
      <c r="AK25" s="29"/>
      <c r="AL25" s="16" t="s">
        <v>28</v>
      </c>
      <c r="AM25" s="16" t="s">
        <v>57</v>
      </c>
      <c r="AN25" s="148"/>
      <c r="AO25" s="148"/>
      <c r="AP25" s="16" t="s">
        <v>28</v>
      </c>
      <c r="AQ25" s="16" t="s">
        <v>57</v>
      </c>
      <c r="AR25" s="148"/>
      <c r="AS25" s="148"/>
      <c r="AT25" s="16" t="s">
        <v>28</v>
      </c>
      <c r="AU25" s="16" t="s">
        <v>57</v>
      </c>
      <c r="AV25" s="148"/>
      <c r="AW25" s="148"/>
      <c r="AX25" s="16" t="s">
        <v>28</v>
      </c>
      <c r="AY25" s="16" t="s">
        <v>57</v>
      </c>
      <c r="AZ25" s="148"/>
      <c r="BA25" s="148"/>
      <c r="BB25" s="16" t="s">
        <v>28</v>
      </c>
      <c r="BC25" s="16" t="s">
        <v>57</v>
      </c>
      <c r="BD25" s="148"/>
      <c r="BE25" s="148"/>
      <c r="BF25" s="16" t="s">
        <v>28</v>
      </c>
      <c r="BG25" s="16" t="s">
        <v>57</v>
      </c>
      <c r="BH25" s="148"/>
      <c r="BI25" s="148"/>
      <c r="BJ25" s="16" t="s">
        <v>28</v>
      </c>
      <c r="BK25" s="183" t="s">
        <v>57</v>
      </c>
      <c r="BL25" s="155"/>
      <c r="BM25" s="236">
        <v>4.5</v>
      </c>
      <c r="BN25" s="6">
        <f t="shared" si="12"/>
        <v>0.9</v>
      </c>
      <c r="BO25" s="239">
        <v>6.6</v>
      </c>
      <c r="BP25" s="239">
        <v>7</v>
      </c>
      <c r="BQ25" s="178">
        <f t="shared" si="7"/>
        <v>3.4</v>
      </c>
      <c r="BR25" s="239">
        <v>5.6</v>
      </c>
      <c r="BS25" s="118">
        <f t="shared" si="1"/>
        <v>1.68</v>
      </c>
      <c r="BT25" s="28">
        <f t="shared" si="2"/>
        <v>5.08</v>
      </c>
      <c r="BU25" s="118">
        <f t="shared" si="3"/>
        <v>5.98</v>
      </c>
      <c r="BV25" s="7">
        <f t="shared" si="13"/>
        <v>4.1859999999999999</v>
      </c>
      <c r="BW25" s="239">
        <v>6.3</v>
      </c>
      <c r="BX25" s="8">
        <f t="shared" si="14"/>
        <v>1.89</v>
      </c>
      <c r="BY25" s="65">
        <f t="shared" ref="BY25:BY28" si="15">(BV25+BX25)</f>
        <v>6.0759999999999996</v>
      </c>
      <c r="BZ25" s="410" t="s">
        <v>58</v>
      </c>
    </row>
    <row r="26" spans="1:78" ht="15" customHeight="1" x14ac:dyDescent="0.2">
      <c r="A26" s="197" t="s">
        <v>100</v>
      </c>
      <c r="B26" s="137" t="s">
        <v>101</v>
      </c>
      <c r="C26" s="2">
        <v>991083066</v>
      </c>
      <c r="D26" s="411" t="s">
        <v>54</v>
      </c>
      <c r="E26" s="181"/>
      <c r="F26" s="2" t="s">
        <v>96</v>
      </c>
      <c r="G26" s="2"/>
      <c r="H26" s="69"/>
      <c r="I26" s="3"/>
      <c r="J26" s="2"/>
      <c r="K26" s="15" t="s">
        <v>28</v>
      </c>
      <c r="L26" s="15" t="s">
        <v>57</v>
      </c>
      <c r="M26" s="148"/>
      <c r="N26" s="148"/>
      <c r="O26" s="15" t="s">
        <v>28</v>
      </c>
      <c r="P26" s="15" t="s">
        <v>57</v>
      </c>
      <c r="Q26" s="148"/>
      <c r="R26" s="148"/>
      <c r="S26" s="15" t="s">
        <v>28</v>
      </c>
      <c r="T26" s="15" t="s">
        <v>57</v>
      </c>
      <c r="U26" s="148"/>
      <c r="V26" s="148"/>
      <c r="W26" s="15" t="s">
        <v>28</v>
      </c>
      <c r="X26" s="15" t="s">
        <v>57</v>
      </c>
      <c r="Y26" s="148"/>
      <c r="Z26" s="148"/>
      <c r="AA26" s="15" t="s">
        <v>28</v>
      </c>
      <c r="AB26" s="15" t="s">
        <v>57</v>
      </c>
      <c r="AC26" s="148"/>
      <c r="AD26" s="148"/>
      <c r="AE26" s="15" t="s">
        <v>28</v>
      </c>
      <c r="AF26" s="15" t="s">
        <v>57</v>
      </c>
      <c r="AG26" s="148"/>
      <c r="AH26" s="148"/>
      <c r="AI26" s="15" t="s">
        <v>28</v>
      </c>
      <c r="AJ26" s="15" t="s">
        <v>57</v>
      </c>
      <c r="AK26" s="148"/>
      <c r="AL26" s="148"/>
      <c r="AM26" s="16" t="s">
        <v>28</v>
      </c>
      <c r="AN26" s="16" t="s">
        <v>57</v>
      </c>
      <c r="AO26" s="148"/>
      <c r="AP26" s="148"/>
      <c r="AQ26" s="16" t="s">
        <v>28</v>
      </c>
      <c r="AR26" s="16" t="s">
        <v>57</v>
      </c>
      <c r="AS26" s="148"/>
      <c r="AT26" s="148"/>
      <c r="AU26" s="16" t="s">
        <v>28</v>
      </c>
      <c r="AV26" s="16" t="s">
        <v>57</v>
      </c>
      <c r="AW26" s="148"/>
      <c r="AX26" s="148"/>
      <c r="AY26" s="16" t="s">
        <v>28</v>
      </c>
      <c r="AZ26" s="16" t="s">
        <v>57</v>
      </c>
      <c r="BA26" s="148"/>
      <c r="BB26" s="148"/>
      <c r="BC26" s="16" t="s">
        <v>28</v>
      </c>
      <c r="BD26" s="16" t="s">
        <v>57</v>
      </c>
      <c r="BE26" s="148"/>
      <c r="BF26" s="148"/>
      <c r="BG26" s="16" t="s">
        <v>28</v>
      </c>
      <c r="BH26" s="16" t="s">
        <v>57</v>
      </c>
      <c r="BI26" s="148"/>
      <c r="BJ26" s="2"/>
      <c r="BK26" s="183" t="s">
        <v>28</v>
      </c>
      <c r="BL26" s="155" t="s">
        <v>57</v>
      </c>
      <c r="BM26" s="236">
        <v>3.7</v>
      </c>
      <c r="BN26" s="6">
        <f t="shared" si="12"/>
        <v>0.7400000000000001</v>
      </c>
      <c r="BO26" s="239">
        <v>7</v>
      </c>
      <c r="BP26" s="239">
        <v>6.75</v>
      </c>
      <c r="BQ26" s="178">
        <f t="shared" si="7"/>
        <v>3.4375</v>
      </c>
      <c r="BR26" s="239">
        <v>6.3</v>
      </c>
      <c r="BS26" s="178">
        <f t="shared" si="1"/>
        <v>1.89</v>
      </c>
      <c r="BT26" s="178">
        <f t="shared" si="2"/>
        <v>5.3274999999999997</v>
      </c>
      <c r="BU26" s="178">
        <f t="shared" si="3"/>
        <v>6.0674999999999999</v>
      </c>
      <c r="BV26" s="7">
        <f t="shared" si="13"/>
        <v>4.2472499999999993</v>
      </c>
      <c r="BW26" s="239">
        <v>6.4</v>
      </c>
      <c r="BX26" s="8">
        <f t="shared" si="14"/>
        <v>1.92</v>
      </c>
      <c r="BY26" s="65">
        <f t="shared" si="15"/>
        <v>6.1672499999999992</v>
      </c>
      <c r="BZ26" s="410" t="s">
        <v>58</v>
      </c>
    </row>
    <row r="27" spans="1:78" ht="15" customHeight="1" x14ac:dyDescent="0.2">
      <c r="A27" s="199" t="s">
        <v>102</v>
      </c>
      <c r="B27" s="176" t="s">
        <v>103</v>
      </c>
      <c r="C27" s="177">
        <v>935441684</v>
      </c>
      <c r="D27" s="411" t="s">
        <v>54</v>
      </c>
      <c r="E27" s="124"/>
      <c r="F27" s="28" t="s">
        <v>96</v>
      </c>
      <c r="G27" s="28"/>
      <c r="H27" s="256"/>
      <c r="I27" s="99"/>
      <c r="J27" s="28"/>
      <c r="K27" s="29"/>
      <c r="L27" s="15" t="s">
        <v>28</v>
      </c>
      <c r="M27" s="15" t="s">
        <v>57</v>
      </c>
      <c r="N27" s="148"/>
      <c r="O27" s="148"/>
      <c r="P27" s="15" t="s">
        <v>28</v>
      </c>
      <c r="Q27" s="15" t="s">
        <v>57</v>
      </c>
      <c r="R27" s="148"/>
      <c r="S27" s="148"/>
      <c r="T27" s="15" t="s">
        <v>28</v>
      </c>
      <c r="U27" s="15" t="s">
        <v>57</v>
      </c>
      <c r="V27" s="148"/>
      <c r="W27" s="148"/>
      <c r="X27" s="15" t="s">
        <v>28</v>
      </c>
      <c r="Y27" s="15" t="s">
        <v>57</v>
      </c>
      <c r="Z27" s="148"/>
      <c r="AA27" s="148"/>
      <c r="AB27" s="15" t="s">
        <v>28</v>
      </c>
      <c r="AC27" s="15" t="s">
        <v>57</v>
      </c>
      <c r="AD27" s="148"/>
      <c r="AE27" s="148"/>
      <c r="AF27" s="15" t="s">
        <v>28</v>
      </c>
      <c r="AG27" s="15" t="s">
        <v>57</v>
      </c>
      <c r="AH27" s="148"/>
      <c r="AI27" s="148"/>
      <c r="AJ27" s="15" t="s">
        <v>28</v>
      </c>
      <c r="AK27" s="15" t="s">
        <v>57</v>
      </c>
      <c r="AL27" s="29"/>
      <c r="AM27" s="29"/>
      <c r="AN27" s="16" t="s">
        <v>28</v>
      </c>
      <c r="AO27" s="16" t="s">
        <v>57</v>
      </c>
      <c r="AP27" s="148"/>
      <c r="AQ27" s="148"/>
      <c r="AR27" s="16" t="s">
        <v>28</v>
      </c>
      <c r="AS27" s="16" t="s">
        <v>57</v>
      </c>
      <c r="AT27" s="148"/>
      <c r="AU27" s="148"/>
      <c r="AV27" s="16" t="s">
        <v>28</v>
      </c>
      <c r="AW27" s="16" t="s">
        <v>57</v>
      </c>
      <c r="AX27" s="148"/>
      <c r="AY27" s="148"/>
      <c r="AZ27" s="16" t="s">
        <v>28</v>
      </c>
      <c r="BA27" s="16" t="s">
        <v>57</v>
      </c>
      <c r="BB27" s="148"/>
      <c r="BC27" s="148"/>
      <c r="BD27" s="16" t="s">
        <v>28</v>
      </c>
      <c r="BE27" s="16" t="s">
        <v>57</v>
      </c>
      <c r="BF27" s="148"/>
      <c r="BG27" s="148"/>
      <c r="BH27" s="16" t="s">
        <v>28</v>
      </c>
      <c r="BI27" s="16" t="s">
        <v>57</v>
      </c>
      <c r="BJ27" s="28"/>
      <c r="BK27" s="188"/>
      <c r="BL27" s="206" t="s">
        <v>28</v>
      </c>
      <c r="BM27" s="236">
        <v>3.7</v>
      </c>
      <c r="BN27" s="6">
        <f t="shared" si="12"/>
        <v>0.7400000000000001</v>
      </c>
      <c r="BO27" s="239">
        <v>7</v>
      </c>
      <c r="BP27" s="239">
        <v>6.8</v>
      </c>
      <c r="BQ27" s="178">
        <f t="shared" si="7"/>
        <v>3.45</v>
      </c>
      <c r="BR27" s="237">
        <v>7</v>
      </c>
      <c r="BS27" s="178">
        <f t="shared" ref="BS27" si="16">(BR27*0.3)</f>
        <v>2.1</v>
      </c>
      <c r="BT27" s="2">
        <f t="shared" ref="BT27" si="17">(BQ27+BS27)</f>
        <v>5.5500000000000007</v>
      </c>
      <c r="BU27" s="178">
        <f t="shared" ref="BU27" si="18">(BN27+BT27)</f>
        <v>6.2900000000000009</v>
      </c>
      <c r="BV27" s="7">
        <f t="shared" si="13"/>
        <v>4.4030000000000005</v>
      </c>
      <c r="BW27" s="239">
        <v>5.8</v>
      </c>
      <c r="BX27" s="8">
        <f t="shared" si="14"/>
        <v>1.74</v>
      </c>
      <c r="BY27" s="65">
        <f t="shared" si="15"/>
        <v>6.1430000000000007</v>
      </c>
      <c r="BZ27" s="410" t="s">
        <v>58</v>
      </c>
    </row>
    <row r="28" spans="1:78" ht="15" customHeight="1" x14ac:dyDescent="0.2">
      <c r="A28" s="235" t="s">
        <v>104</v>
      </c>
      <c r="B28" s="137" t="s">
        <v>105</v>
      </c>
      <c r="C28" s="136">
        <v>64949965</v>
      </c>
      <c r="D28" s="411" t="s">
        <v>106</v>
      </c>
      <c r="E28" s="181"/>
      <c r="F28" s="2" t="s">
        <v>107</v>
      </c>
      <c r="G28" s="2"/>
      <c r="H28" s="69"/>
      <c r="I28" s="262"/>
      <c r="J28" s="15" t="s">
        <v>28</v>
      </c>
      <c r="K28" s="15" t="s">
        <v>57</v>
      </c>
      <c r="L28" s="148"/>
      <c r="M28" s="148"/>
      <c r="N28" s="15" t="s">
        <v>28</v>
      </c>
      <c r="O28" s="15" t="s">
        <v>57</v>
      </c>
      <c r="P28" s="148"/>
      <c r="Q28" s="148"/>
      <c r="R28" s="15" t="s">
        <v>28</v>
      </c>
      <c r="S28" s="15" t="s">
        <v>57</v>
      </c>
      <c r="T28" s="148"/>
      <c r="U28" s="148"/>
      <c r="V28" s="15" t="s">
        <v>28</v>
      </c>
      <c r="W28" s="15" t="s">
        <v>57</v>
      </c>
      <c r="X28" s="148"/>
      <c r="Y28" s="148"/>
      <c r="Z28" s="15" t="s">
        <v>28</v>
      </c>
      <c r="AA28" s="15" t="s">
        <v>57</v>
      </c>
      <c r="AB28" s="148"/>
      <c r="AC28" s="148"/>
      <c r="AD28" s="15" t="s">
        <v>28</v>
      </c>
      <c r="AE28" s="15" t="s">
        <v>57</v>
      </c>
      <c r="AF28" s="148"/>
      <c r="AG28" s="148"/>
      <c r="AH28" s="15" t="s">
        <v>28</v>
      </c>
      <c r="AI28" s="15" t="s">
        <v>57</v>
      </c>
      <c r="AJ28" s="29"/>
      <c r="AK28" s="29"/>
      <c r="AM28" s="16" t="s">
        <v>28</v>
      </c>
      <c r="AN28" s="16" t="s">
        <v>57</v>
      </c>
      <c r="AO28" s="148"/>
      <c r="AP28" s="148"/>
      <c r="AQ28" s="16" t="s">
        <v>28</v>
      </c>
      <c r="AR28" s="16" t="s">
        <v>57</v>
      </c>
      <c r="AS28" s="148"/>
      <c r="AT28" s="148"/>
      <c r="AU28" s="16" t="s">
        <v>28</v>
      </c>
      <c r="AV28" s="16" t="s">
        <v>57</v>
      </c>
      <c r="AW28" s="148"/>
      <c r="AX28" s="148"/>
      <c r="AY28" s="16" t="s">
        <v>28</v>
      </c>
      <c r="AZ28" s="16" t="s">
        <v>57</v>
      </c>
      <c r="BA28" s="148"/>
      <c r="BB28" s="148"/>
      <c r="BC28" s="16" t="s">
        <v>28</v>
      </c>
      <c r="BD28" s="16" t="s">
        <v>57</v>
      </c>
      <c r="BE28" s="148"/>
      <c r="BF28" s="148"/>
      <c r="BG28" s="16" t="s">
        <v>28</v>
      </c>
      <c r="BH28" s="16" t="s">
        <v>57</v>
      </c>
      <c r="BI28" s="148"/>
      <c r="BJ28" s="148"/>
      <c r="BK28" s="183" t="s">
        <v>28</v>
      </c>
      <c r="BL28" s="155" t="s">
        <v>57</v>
      </c>
      <c r="BM28" s="236">
        <v>4.0999999999999996</v>
      </c>
      <c r="BN28" s="6">
        <f t="shared" si="12"/>
        <v>0.82</v>
      </c>
      <c r="BO28" s="239">
        <v>5.3</v>
      </c>
      <c r="BP28" s="293">
        <v>0</v>
      </c>
      <c r="BQ28" s="178">
        <f t="shared" si="7"/>
        <v>1.325</v>
      </c>
      <c r="BR28" s="293">
        <v>0</v>
      </c>
      <c r="BS28" s="178">
        <f t="shared" si="1"/>
        <v>0</v>
      </c>
      <c r="BT28" s="2">
        <f t="shared" si="2"/>
        <v>1.325</v>
      </c>
      <c r="BU28" s="178">
        <f t="shared" si="3"/>
        <v>2.145</v>
      </c>
      <c r="BV28" s="7">
        <f t="shared" si="13"/>
        <v>1.5014999999999998</v>
      </c>
      <c r="BW28" s="293"/>
      <c r="BX28" s="8">
        <f t="shared" si="14"/>
        <v>0</v>
      </c>
      <c r="BY28" s="65">
        <f t="shared" si="15"/>
        <v>1.5014999999999998</v>
      </c>
      <c r="BZ28" s="412" t="s">
        <v>61</v>
      </c>
    </row>
    <row r="29" spans="1:78" ht="15" customHeight="1" x14ac:dyDescent="0.2">
      <c r="A29" s="198" t="s">
        <v>108</v>
      </c>
      <c r="B29" s="137" t="s">
        <v>109</v>
      </c>
      <c r="C29" s="2">
        <v>57617085</v>
      </c>
      <c r="D29" s="411" t="s">
        <v>54</v>
      </c>
      <c r="E29" s="2"/>
      <c r="F29" s="2" t="s">
        <v>107</v>
      </c>
      <c r="G29" s="2"/>
      <c r="H29" s="69"/>
      <c r="I29" s="262"/>
      <c r="K29" s="16" t="s">
        <v>28</v>
      </c>
      <c r="L29" s="16" t="s">
        <v>57</v>
      </c>
      <c r="M29" s="148"/>
      <c r="N29" s="148"/>
      <c r="O29" s="16" t="s">
        <v>28</v>
      </c>
      <c r="P29" s="16" t="s">
        <v>57</v>
      </c>
      <c r="Q29" s="148"/>
      <c r="R29" s="148"/>
      <c r="S29" s="16" t="s">
        <v>28</v>
      </c>
      <c r="T29" s="16" t="s">
        <v>57</v>
      </c>
      <c r="U29" s="148"/>
      <c r="V29" s="148"/>
      <c r="W29" s="16" t="s">
        <v>28</v>
      </c>
      <c r="X29" s="16" t="s">
        <v>57</v>
      </c>
      <c r="Y29" s="148"/>
      <c r="Z29" s="148"/>
      <c r="AA29" s="16" t="s">
        <v>28</v>
      </c>
      <c r="AB29" s="16" t="s">
        <v>57</v>
      </c>
      <c r="AC29" s="148"/>
      <c r="AD29" s="148"/>
      <c r="AE29" s="16" t="s">
        <v>28</v>
      </c>
      <c r="AF29" s="16" t="s">
        <v>57</v>
      </c>
      <c r="AG29" s="28"/>
      <c r="AH29" s="29"/>
      <c r="AI29" s="16" t="s">
        <v>28</v>
      </c>
      <c r="AJ29" s="16" t="s">
        <v>57</v>
      </c>
      <c r="AK29" s="29"/>
      <c r="AL29" s="15" t="s">
        <v>28</v>
      </c>
      <c r="AM29" s="15" t="s">
        <v>57</v>
      </c>
      <c r="AN29" s="148"/>
      <c r="AO29" s="148"/>
      <c r="AP29" s="15" t="s">
        <v>28</v>
      </c>
      <c r="AQ29" s="15" t="s">
        <v>57</v>
      </c>
      <c r="AR29" s="148"/>
      <c r="AS29" s="148"/>
      <c r="AT29" s="15" t="s">
        <v>28</v>
      </c>
      <c r="AU29" s="15" t="s">
        <v>57</v>
      </c>
      <c r="AV29" s="148"/>
      <c r="AW29" s="148"/>
      <c r="AX29" s="15" t="s">
        <v>28</v>
      </c>
      <c r="AY29" s="15" t="s">
        <v>57</v>
      </c>
      <c r="AZ29" s="148"/>
      <c r="BA29" s="148"/>
      <c r="BB29" s="15" t="s">
        <v>28</v>
      </c>
      <c r="BC29" s="15" t="s">
        <v>57</v>
      </c>
      <c r="BD29" s="148"/>
      <c r="BE29" s="148"/>
      <c r="BF29" s="15" t="s">
        <v>28</v>
      </c>
      <c r="BG29" s="15" t="s">
        <v>57</v>
      </c>
      <c r="BI29" s="148"/>
      <c r="BJ29" s="15" t="s">
        <v>28</v>
      </c>
      <c r="BK29" s="183" t="s">
        <v>57</v>
      </c>
      <c r="BL29" s="203"/>
      <c r="BM29" s="236">
        <v>4.0999999999999996</v>
      </c>
      <c r="BN29" s="6">
        <f t="shared" si="12"/>
        <v>0.82</v>
      </c>
      <c r="BO29" s="239">
        <v>6.6</v>
      </c>
      <c r="BP29" s="239">
        <v>6.35</v>
      </c>
      <c r="BQ29" s="178">
        <f t="shared" si="7"/>
        <v>3.2374999999999998</v>
      </c>
      <c r="BR29" s="239">
        <v>6.55</v>
      </c>
      <c r="BS29" s="178">
        <f t="shared" si="1"/>
        <v>1.9649999999999999</v>
      </c>
      <c r="BT29" s="2">
        <f t="shared" si="2"/>
        <v>5.2024999999999997</v>
      </c>
      <c r="BU29" s="178">
        <f t="shared" si="3"/>
        <v>6.0225</v>
      </c>
      <c r="BV29" s="7">
        <f t="shared" si="13"/>
        <v>4.2157499999999999</v>
      </c>
      <c r="BW29" s="287">
        <v>5.4</v>
      </c>
      <c r="BX29" s="8">
        <f t="shared" si="14"/>
        <v>1.62</v>
      </c>
      <c r="BY29" s="65">
        <f>(BV29+BX29)</f>
        <v>5.83575</v>
      </c>
      <c r="BZ29" s="410" t="s">
        <v>58</v>
      </c>
    </row>
    <row r="30" spans="1:78" ht="15" customHeight="1" x14ac:dyDescent="0.15">
      <c r="A30" s="199" t="s">
        <v>110</v>
      </c>
      <c r="B30" s="2" t="s">
        <v>111</v>
      </c>
      <c r="C30" s="2">
        <v>998617081</v>
      </c>
      <c r="D30" s="2" t="s">
        <v>112</v>
      </c>
      <c r="E30" s="2"/>
      <c r="F30" s="2" t="s">
        <v>113</v>
      </c>
      <c r="G30" s="2"/>
      <c r="H30" s="69"/>
      <c r="I30" s="262"/>
      <c r="J30" s="29"/>
      <c r="K30" s="228"/>
      <c r="L30" s="229"/>
      <c r="M30" s="16" t="s">
        <v>28</v>
      </c>
      <c r="N30" s="16" t="s">
        <v>57</v>
      </c>
      <c r="O30" s="148"/>
      <c r="P30" s="148"/>
      <c r="Q30" s="16" t="s">
        <v>28</v>
      </c>
      <c r="R30" s="16" t="s">
        <v>57</v>
      </c>
      <c r="S30" s="148"/>
      <c r="T30" s="148"/>
      <c r="U30" s="16" t="s">
        <v>28</v>
      </c>
      <c r="V30" s="16" t="s">
        <v>57</v>
      </c>
      <c r="W30" s="148"/>
      <c r="X30" s="148"/>
      <c r="Y30" s="16" t="s">
        <v>28</v>
      </c>
      <c r="Z30" s="16" t="s">
        <v>57</v>
      </c>
      <c r="AA30" s="148"/>
      <c r="AB30" s="148"/>
      <c r="AC30" s="16" t="s">
        <v>28</v>
      </c>
      <c r="AD30" s="16" t="s">
        <v>57</v>
      </c>
      <c r="AE30" s="148"/>
      <c r="AF30" s="148"/>
      <c r="AG30" s="16" t="s">
        <v>28</v>
      </c>
      <c r="AH30" s="16" t="s">
        <v>57</v>
      </c>
      <c r="AI30" s="28"/>
      <c r="AJ30" s="29"/>
      <c r="AK30" s="16" t="s">
        <v>28</v>
      </c>
      <c r="AL30" s="16" t="s">
        <v>57</v>
      </c>
      <c r="AM30" s="179"/>
      <c r="AN30" s="179"/>
      <c r="AO30" s="179"/>
      <c r="AP30" s="179"/>
      <c r="AQ30" s="179"/>
      <c r="AR30" s="179"/>
      <c r="AS30" s="179"/>
      <c r="AT30" s="179"/>
      <c r="AU30" s="179"/>
      <c r="AV30" s="179"/>
      <c r="AW30" s="179"/>
      <c r="AX30" s="179"/>
      <c r="AY30" s="179"/>
      <c r="AZ30" s="179"/>
      <c r="BA30" s="179"/>
      <c r="BB30" s="179"/>
      <c r="BC30" s="179"/>
      <c r="BD30" s="179"/>
      <c r="BE30" s="179"/>
      <c r="BF30" s="179"/>
      <c r="BG30" s="179"/>
      <c r="BH30" s="179"/>
      <c r="BI30" s="179"/>
      <c r="BJ30" s="179"/>
      <c r="BK30" s="179"/>
      <c r="BL30" s="207"/>
      <c r="BM30" s="236">
        <v>4.5999999999999996</v>
      </c>
      <c r="BN30" s="6">
        <f t="shared" ref="BN30:BN32" si="19">BM30*0.2</f>
        <v>0.91999999999999993</v>
      </c>
      <c r="BO30" s="239">
        <v>6.5</v>
      </c>
      <c r="BP30" s="239">
        <v>7</v>
      </c>
      <c r="BQ30" s="178">
        <f t="shared" si="7"/>
        <v>3.375</v>
      </c>
      <c r="BR30" s="239">
        <v>7</v>
      </c>
      <c r="BS30" s="178">
        <f t="shared" si="1"/>
        <v>2.1</v>
      </c>
      <c r="BT30" s="2">
        <f t="shared" si="2"/>
        <v>5.4749999999999996</v>
      </c>
      <c r="BU30" s="178">
        <f t="shared" ref="BU30:BU32" si="20">(BN30+BT30)</f>
        <v>6.3949999999999996</v>
      </c>
      <c r="BV30" s="7">
        <f t="shared" ref="BV30:BV32" si="21">(BU30*0.7)</f>
        <v>4.4764999999999997</v>
      </c>
      <c r="BW30" s="287">
        <v>5.4</v>
      </c>
      <c r="BX30" s="8">
        <f t="shared" ref="BX30:BX32" si="22">(BW30*0.3)</f>
        <v>1.62</v>
      </c>
      <c r="BY30" s="65">
        <f>(BV30+BX30)</f>
        <v>6.0964999999999998</v>
      </c>
      <c r="BZ30" s="410" t="s">
        <v>58</v>
      </c>
    </row>
    <row r="31" spans="1:78" ht="15" customHeight="1" x14ac:dyDescent="0.15">
      <c r="A31" s="199" t="s">
        <v>114</v>
      </c>
      <c r="B31" s="2" t="s">
        <v>115</v>
      </c>
      <c r="C31" s="2">
        <v>91692915</v>
      </c>
      <c r="D31" s="181" t="s">
        <v>54</v>
      </c>
      <c r="E31" s="2"/>
      <c r="F31" s="2" t="s">
        <v>113</v>
      </c>
      <c r="G31" s="2"/>
      <c r="H31" s="69"/>
      <c r="I31" s="263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80"/>
      <c r="AG31" s="179"/>
      <c r="AH31" s="179"/>
      <c r="AI31" s="179"/>
      <c r="AJ31" s="180"/>
      <c r="AK31" s="179"/>
      <c r="AL31" s="179"/>
      <c r="AM31" s="179"/>
      <c r="AN31" s="16" t="s">
        <v>28</v>
      </c>
      <c r="AO31" s="16" t="s">
        <v>57</v>
      </c>
      <c r="AP31" s="148"/>
      <c r="AQ31" s="148"/>
      <c r="AR31" s="16" t="s">
        <v>28</v>
      </c>
      <c r="AS31" s="16" t="s">
        <v>57</v>
      </c>
      <c r="AT31" s="29"/>
      <c r="AU31" s="29"/>
      <c r="AV31" s="16" t="s">
        <v>28</v>
      </c>
      <c r="AW31" s="16" t="s">
        <v>57</v>
      </c>
      <c r="AX31" s="148"/>
      <c r="AY31" s="148"/>
      <c r="AZ31" s="16" t="s">
        <v>28</v>
      </c>
      <c r="BA31" s="16" t="s">
        <v>57</v>
      </c>
      <c r="BB31" s="29"/>
      <c r="BC31" s="29"/>
      <c r="BD31" s="16" t="s">
        <v>28</v>
      </c>
      <c r="BE31" s="16" t="s">
        <v>57</v>
      </c>
      <c r="BF31" s="148"/>
      <c r="BG31" s="148"/>
      <c r="BH31" s="16" t="s">
        <v>28</v>
      </c>
      <c r="BI31" s="16" t="s">
        <v>57</v>
      </c>
      <c r="BJ31" s="183"/>
      <c r="BK31" s="183"/>
      <c r="BL31" s="155"/>
      <c r="BM31" s="236">
        <v>5.2</v>
      </c>
      <c r="BN31" s="6">
        <f t="shared" si="19"/>
        <v>1.04</v>
      </c>
      <c r="BO31" s="237">
        <v>6</v>
      </c>
      <c r="BP31" s="239">
        <v>7</v>
      </c>
      <c r="BQ31" s="178">
        <f t="shared" si="7"/>
        <v>3.25</v>
      </c>
      <c r="BR31" s="239">
        <v>6.55</v>
      </c>
      <c r="BS31" s="178">
        <f t="shared" si="1"/>
        <v>1.9649999999999999</v>
      </c>
      <c r="BT31" s="238">
        <f t="shared" si="2"/>
        <v>5.2149999999999999</v>
      </c>
      <c r="BU31" s="178">
        <f t="shared" si="20"/>
        <v>6.2549999999999999</v>
      </c>
      <c r="BV31" s="7">
        <f t="shared" si="21"/>
        <v>4.3784999999999998</v>
      </c>
      <c r="BW31" s="288">
        <v>7</v>
      </c>
      <c r="BX31" s="8">
        <f t="shared" si="22"/>
        <v>2.1</v>
      </c>
      <c r="BY31" s="65">
        <f t="shared" ref="BY31:BY32" si="23">(BV31+BX31)</f>
        <v>6.4785000000000004</v>
      </c>
      <c r="BZ31" s="410" t="s">
        <v>58</v>
      </c>
    </row>
    <row r="32" spans="1:78" ht="15" customHeight="1" x14ac:dyDescent="0.2">
      <c r="A32" s="74" t="s">
        <v>116</v>
      </c>
      <c r="B32" s="257" t="s">
        <v>117</v>
      </c>
      <c r="C32" s="72"/>
      <c r="D32" s="72" t="s">
        <v>54</v>
      </c>
      <c r="E32" s="72"/>
      <c r="F32" s="72" t="s">
        <v>118</v>
      </c>
      <c r="G32" s="72"/>
      <c r="H32" s="78"/>
      <c r="I32" s="269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270"/>
      <c r="AL32" s="270"/>
      <c r="AM32" s="97"/>
      <c r="AN32" s="97"/>
      <c r="AO32" s="270"/>
      <c r="AP32" s="270"/>
      <c r="AQ32" s="97"/>
      <c r="AR32" s="97"/>
      <c r="AS32" s="270"/>
      <c r="AT32" s="270"/>
      <c r="AU32" s="270"/>
      <c r="AV32" s="270"/>
      <c r="AW32" s="270"/>
      <c r="AX32" s="270"/>
      <c r="AY32" s="71" t="s">
        <v>57</v>
      </c>
      <c r="AZ32" s="72"/>
      <c r="BA32" s="72"/>
      <c r="BB32" s="71" t="s">
        <v>28</v>
      </c>
      <c r="BC32" s="71" t="s">
        <v>57</v>
      </c>
      <c r="BD32" s="72"/>
      <c r="BE32" s="72"/>
      <c r="BF32" s="71" t="s">
        <v>28</v>
      </c>
      <c r="BG32" s="71" t="s">
        <v>57</v>
      </c>
      <c r="BH32" s="72"/>
      <c r="BI32" s="72"/>
      <c r="BJ32" s="71" t="s">
        <v>28</v>
      </c>
      <c r="BK32" s="71" t="s">
        <v>57</v>
      </c>
      <c r="BL32" s="171"/>
      <c r="BM32" s="74"/>
      <c r="BN32" s="75">
        <f t="shared" si="19"/>
        <v>0</v>
      </c>
      <c r="BO32" s="28">
        <v>0</v>
      </c>
      <c r="BP32" s="28">
        <v>0</v>
      </c>
      <c r="BQ32" s="178">
        <f t="shared" si="7"/>
        <v>0</v>
      </c>
      <c r="BR32" s="72"/>
      <c r="BS32" s="208">
        <f t="shared" si="1"/>
        <v>0</v>
      </c>
      <c r="BT32" s="72">
        <f t="shared" si="2"/>
        <v>0</v>
      </c>
      <c r="BU32" s="208">
        <f t="shared" si="20"/>
        <v>0</v>
      </c>
      <c r="BV32" s="76">
        <f t="shared" si="21"/>
        <v>0</v>
      </c>
      <c r="BW32" s="121"/>
      <c r="BX32" s="77">
        <f t="shared" si="22"/>
        <v>0</v>
      </c>
      <c r="BY32" s="381">
        <f t="shared" si="23"/>
        <v>0</v>
      </c>
      <c r="BZ32" s="378"/>
    </row>
    <row r="33" spans="1:78" ht="15" customHeight="1" x14ac:dyDescent="0.2">
      <c r="B33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374"/>
      <c r="U33" s="374"/>
      <c r="V33" s="374"/>
      <c r="W33" s="374"/>
      <c r="X33" s="374"/>
      <c r="Y33" s="374"/>
      <c r="Z33" s="374"/>
      <c r="AA33" s="374"/>
      <c r="AB33" s="374"/>
      <c r="AC33" s="374"/>
      <c r="AD33" s="374"/>
      <c r="AE33" s="374"/>
      <c r="AF33" s="374"/>
      <c r="AG33" s="374"/>
      <c r="AH33" s="374"/>
      <c r="AI33" s="374"/>
      <c r="AJ33" s="374"/>
      <c r="AK33" s="98"/>
      <c r="AL33" s="98"/>
      <c r="AM33" s="374"/>
      <c r="AN33" s="374"/>
      <c r="AO33" s="98"/>
      <c r="AP33" s="98"/>
      <c r="AQ33" s="374"/>
      <c r="AR33" s="374"/>
      <c r="AS33" s="98"/>
      <c r="AT33" s="98"/>
      <c r="AU33" s="98"/>
      <c r="AV33" s="98"/>
      <c r="AW33" s="98"/>
      <c r="AX33" s="98"/>
      <c r="AY33" s="374"/>
      <c r="AZ33" s="98"/>
      <c r="BA33" s="98"/>
      <c r="BB33" s="374"/>
      <c r="BC33" s="374"/>
      <c r="BD33" s="98"/>
      <c r="BE33" s="98"/>
      <c r="BF33" s="374"/>
      <c r="BG33" s="374"/>
      <c r="BH33" s="98"/>
      <c r="BI33" s="98"/>
      <c r="BJ33" s="374"/>
      <c r="BK33" s="374"/>
      <c r="BL33" s="98"/>
      <c r="BM33" s="98"/>
      <c r="BN33" s="375"/>
      <c r="BO33" s="98"/>
      <c r="BP33" s="98"/>
      <c r="BQ33" s="372"/>
      <c r="BS33" s="372"/>
      <c r="BU33" s="372"/>
      <c r="BV33" s="375"/>
      <c r="BW33" s="373"/>
      <c r="BX33" s="98"/>
      <c r="BY33" s="375"/>
      <c r="BZ33" s="98"/>
    </row>
    <row r="35" spans="1:78" x14ac:dyDescent="0.15">
      <c r="A35" s="60" t="s">
        <v>119</v>
      </c>
    </row>
    <row r="36" spans="1:78" x14ac:dyDescent="0.15">
      <c r="A36" s="1" t="s">
        <v>55</v>
      </c>
      <c r="B36" s="1" t="s">
        <v>120</v>
      </c>
    </row>
    <row r="37" spans="1:78" x14ac:dyDescent="0.15">
      <c r="A37" s="1" t="s">
        <v>77</v>
      </c>
      <c r="B37" s="1" t="s">
        <v>121</v>
      </c>
    </row>
    <row r="38" spans="1:78" x14ac:dyDescent="0.15">
      <c r="A38" s="1" t="s">
        <v>96</v>
      </c>
      <c r="B38" s="1" t="s">
        <v>122</v>
      </c>
    </row>
    <row r="39" spans="1:78" x14ac:dyDescent="0.15">
      <c r="A39" s="1" t="s">
        <v>123</v>
      </c>
      <c r="B39" s="1" t="s">
        <v>124</v>
      </c>
    </row>
    <row r="40" spans="1:78" x14ac:dyDescent="0.15">
      <c r="A40" s="1" t="s">
        <v>39</v>
      </c>
      <c r="B40" s="1" t="s">
        <v>125</v>
      </c>
    </row>
    <row r="41" spans="1:78" x14ac:dyDescent="0.15">
      <c r="A41" s="1" t="s">
        <v>126</v>
      </c>
      <c r="B41" s="1" t="s">
        <v>127</v>
      </c>
    </row>
    <row r="42" spans="1:78" x14ac:dyDescent="0.15">
      <c r="A42" s="1" t="s">
        <v>128</v>
      </c>
      <c r="B42" s="1" t="s">
        <v>129</v>
      </c>
    </row>
    <row r="43" spans="1:78" x14ac:dyDescent="0.15">
      <c r="A43" s="1" t="s">
        <v>43</v>
      </c>
      <c r="B43" s="1" t="s">
        <v>130</v>
      </c>
    </row>
    <row r="44" spans="1:78" x14ac:dyDescent="0.15">
      <c r="A44" s="1" t="s">
        <v>131</v>
      </c>
      <c r="B44" s="1" t="s">
        <v>132</v>
      </c>
    </row>
    <row r="45" spans="1:78" x14ac:dyDescent="0.15">
      <c r="A45" s="1" t="s">
        <v>47</v>
      </c>
      <c r="B45" s="1" t="s">
        <v>133</v>
      </c>
    </row>
    <row r="46" spans="1:78" x14ac:dyDescent="0.15">
      <c r="A46" s="1" t="s">
        <v>48</v>
      </c>
      <c r="B46" s="1" t="s">
        <v>134</v>
      </c>
    </row>
    <row r="47" spans="1:78" x14ac:dyDescent="0.15">
      <c r="A47" s="1" t="s">
        <v>49</v>
      </c>
      <c r="B47" s="1" t="s">
        <v>135</v>
      </c>
    </row>
    <row r="48" spans="1:78" x14ac:dyDescent="0.15">
      <c r="A48" s="17" t="s">
        <v>136</v>
      </c>
    </row>
    <row r="49" spans="1:2" x14ac:dyDescent="0.15">
      <c r="A49" s="18" t="s">
        <v>137</v>
      </c>
    </row>
    <row r="50" spans="1:2" x14ac:dyDescent="0.15">
      <c r="A50" s="19" t="s">
        <v>138</v>
      </c>
    </row>
    <row r="51" spans="1:2" x14ac:dyDescent="0.15">
      <c r="A51" s="20" t="s">
        <v>139</v>
      </c>
    </row>
    <row r="52" spans="1:2" x14ac:dyDescent="0.15">
      <c r="A52" s="21" t="s">
        <v>140</v>
      </c>
    </row>
    <row r="53" spans="1:2" x14ac:dyDescent="0.15">
      <c r="A53" s="22" t="s">
        <v>141</v>
      </c>
    </row>
    <row r="54" spans="1:2" x14ac:dyDescent="0.15">
      <c r="A54" s="23" t="s">
        <v>142</v>
      </c>
    </row>
    <row r="55" spans="1:2" x14ac:dyDescent="0.15">
      <c r="A55" s="748" t="s">
        <v>143</v>
      </c>
      <c r="B55" s="749"/>
    </row>
    <row r="56" spans="1:2" ht="14" x14ac:dyDescent="0.15">
      <c r="A56" s="55" t="s">
        <v>144</v>
      </c>
      <c r="B56" s="56" t="s">
        <v>145</v>
      </c>
    </row>
    <row r="57" spans="1:2" ht="14" x14ac:dyDescent="0.15">
      <c r="A57" s="57" t="s">
        <v>146</v>
      </c>
      <c r="B57" s="56" t="s">
        <v>147</v>
      </c>
    </row>
    <row r="58" spans="1:2" ht="14" x14ac:dyDescent="0.15">
      <c r="A58" s="57" t="s">
        <v>148</v>
      </c>
      <c r="B58" s="56" t="s">
        <v>149</v>
      </c>
    </row>
    <row r="59" spans="1:2" ht="14" x14ac:dyDescent="0.15">
      <c r="A59" s="58" t="s">
        <v>150</v>
      </c>
      <c r="B59" s="59"/>
    </row>
  </sheetData>
  <autoFilter ref="A7:H29" xr:uid="{C03AEB01-57B4-491F-B49B-B140A284CDAE}"/>
  <mergeCells count="13">
    <mergeCell ref="BM6:BY6"/>
    <mergeCell ref="I5:O5"/>
    <mergeCell ref="P5:V5"/>
    <mergeCell ref="I4:L4"/>
    <mergeCell ref="W5:AC5"/>
    <mergeCell ref="AD5:AJ5"/>
    <mergeCell ref="AD4:AG4"/>
    <mergeCell ref="BH4:BK4"/>
    <mergeCell ref="A55:B55"/>
    <mergeCell ref="AK5:AQ5"/>
    <mergeCell ref="AR5:AX5"/>
    <mergeCell ref="AY5:BE5"/>
    <mergeCell ref="BF5:BL5"/>
  </mergeCells>
  <hyperlinks>
    <hyperlink ref="B17" r:id="rId1" xr:uid="{CDA19B81-8D60-4A85-80B6-3268DD1917F8}"/>
  </hyperlink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7D4E2-868B-4499-9A94-34C6E968BE3A}">
  <dimension ref="A1:CG56"/>
  <sheetViews>
    <sheetView zoomScaleNormal="100" workbookViewId="0">
      <pane xSplit="1" topLeftCell="CD1" activePane="topRight" state="frozen"/>
      <selection pane="topRight" activeCell="CD31" sqref="CD31"/>
    </sheetView>
  </sheetViews>
  <sheetFormatPr baseColWidth="10" defaultColWidth="11.5" defaultRowHeight="15" customHeight="1" x14ac:dyDescent="0.15"/>
  <cols>
    <col min="1" max="1" width="38.6640625" style="1" customWidth="1"/>
    <col min="2" max="2" width="34" style="1" customWidth="1"/>
    <col min="3" max="3" width="15.5" style="1" customWidth="1"/>
    <col min="4" max="4" width="12" style="1" customWidth="1"/>
    <col min="5" max="5" width="11" style="1" customWidth="1"/>
    <col min="6" max="6" width="13.33203125" style="1" customWidth="1"/>
    <col min="7" max="7" width="10.6640625" style="1" customWidth="1"/>
    <col min="8" max="23" width="3.5" style="1" customWidth="1"/>
    <col min="24" max="24" width="3.5" style="311" customWidth="1"/>
    <col min="25" max="63" width="3.5" style="1" customWidth="1"/>
    <col min="64" max="64" width="4.6640625" style="1" customWidth="1"/>
    <col min="65" max="65" width="4.83203125" style="1" bestFit="1" customWidth="1"/>
    <col min="66" max="66" width="8" style="1" customWidth="1"/>
    <col min="67" max="67" width="9.33203125" style="1" bestFit="1" customWidth="1"/>
    <col min="68" max="68" width="8" style="1" bestFit="1" customWidth="1"/>
    <col min="69" max="69" width="9.1640625" style="1" bestFit="1" customWidth="1"/>
    <col min="70" max="70" width="4.83203125" style="1" bestFit="1" customWidth="1"/>
    <col min="71" max="71" width="9.5" style="1" bestFit="1" customWidth="1"/>
    <col min="72" max="72" width="4.83203125" style="1" bestFit="1" customWidth="1"/>
    <col min="73" max="73" width="6.83203125" style="1" bestFit="1" customWidth="1"/>
    <col min="74" max="74" width="4.83203125" style="1" bestFit="1" customWidth="1"/>
    <col min="75" max="75" width="9.5" style="1" bestFit="1" customWidth="1"/>
    <col min="76" max="76" width="10.1640625" style="1" bestFit="1" customWidth="1"/>
    <col min="77" max="81" width="0" style="1" hidden="1" customWidth="1"/>
    <col min="82" max="16384" width="11.5" style="1"/>
  </cols>
  <sheetData>
    <row r="1" spans="1:85" ht="13" x14ac:dyDescent="0.15">
      <c r="A1" s="4" t="s">
        <v>12</v>
      </c>
    </row>
    <row r="2" spans="1:85" ht="13" x14ac:dyDescent="0.15">
      <c r="A2" s="244" t="s">
        <v>151</v>
      </c>
      <c r="CC2" s="268"/>
    </row>
    <row r="3" spans="1:85" ht="15" customHeight="1" x14ac:dyDescent="0.15">
      <c r="A3" s="244" t="s">
        <v>152</v>
      </c>
      <c r="H3" s="764" t="s">
        <v>18</v>
      </c>
      <c r="I3" s="765"/>
      <c r="J3" s="765"/>
      <c r="K3" s="7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312"/>
      <c r="Y3" s="66"/>
      <c r="Z3" s="66"/>
      <c r="AA3" s="66"/>
      <c r="AB3" s="66"/>
      <c r="AC3" s="66"/>
      <c r="AD3" s="66"/>
      <c r="AE3" s="66"/>
      <c r="AF3" s="66"/>
      <c r="AG3" s="66"/>
      <c r="AH3" s="768" t="s">
        <v>153</v>
      </c>
      <c r="AI3" s="765"/>
      <c r="AJ3" s="765"/>
      <c r="AK3" s="765"/>
      <c r="AL3" s="7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769" t="s">
        <v>34</v>
      </c>
      <c r="BM3" s="770"/>
      <c r="BN3" s="770"/>
      <c r="BO3" s="770"/>
      <c r="BP3" s="770"/>
      <c r="BQ3" s="770"/>
      <c r="BR3" s="770"/>
      <c r="BS3" s="770"/>
      <c r="BT3" s="770"/>
      <c r="BU3" s="770"/>
      <c r="BV3" s="770"/>
      <c r="BW3" s="770"/>
      <c r="BX3" s="771"/>
      <c r="BY3" s="778" t="s">
        <v>154</v>
      </c>
      <c r="BZ3" s="778"/>
      <c r="CA3" s="778"/>
      <c r="CB3" s="778"/>
      <c r="CC3" s="779"/>
    </row>
    <row r="4" spans="1:85" ht="15" customHeight="1" x14ac:dyDescent="0.15">
      <c r="A4" s="244" t="s">
        <v>155</v>
      </c>
      <c r="H4" s="761" t="s">
        <v>20</v>
      </c>
      <c r="I4" s="762"/>
      <c r="J4" s="762"/>
      <c r="K4" s="762"/>
      <c r="L4" s="762"/>
      <c r="M4" s="762"/>
      <c r="N4" s="763"/>
      <c r="O4" s="751" t="s">
        <v>21</v>
      </c>
      <c r="P4" s="762"/>
      <c r="Q4" s="762"/>
      <c r="R4" s="762"/>
      <c r="S4" s="762"/>
      <c r="T4" s="762"/>
      <c r="U4" s="763"/>
      <c r="V4" s="751" t="s">
        <v>22</v>
      </c>
      <c r="W4" s="762"/>
      <c r="X4" s="762"/>
      <c r="Y4" s="762"/>
      <c r="Z4" s="762"/>
      <c r="AA4" s="762"/>
      <c r="AB4" s="763"/>
      <c r="AC4" s="751" t="s">
        <v>23</v>
      </c>
      <c r="AD4" s="762"/>
      <c r="AE4" s="762"/>
      <c r="AF4" s="762"/>
      <c r="AG4" s="762"/>
      <c r="AH4" s="762"/>
      <c r="AI4" s="763"/>
      <c r="AJ4" s="763" t="s">
        <v>24</v>
      </c>
      <c r="AK4" s="750"/>
      <c r="AL4" s="750"/>
      <c r="AM4" s="750"/>
      <c r="AN4" s="750"/>
      <c r="AO4" s="750"/>
      <c r="AP4" s="751"/>
      <c r="AQ4" s="750" t="s">
        <v>25</v>
      </c>
      <c r="AR4" s="750"/>
      <c r="AS4" s="750"/>
      <c r="AT4" s="750"/>
      <c r="AU4" s="750"/>
      <c r="AV4" s="750"/>
      <c r="AW4" s="751"/>
      <c r="AX4" s="752" t="s">
        <v>26</v>
      </c>
      <c r="AY4" s="752"/>
      <c r="AZ4" s="752"/>
      <c r="BA4" s="752"/>
      <c r="BB4" s="752"/>
      <c r="BC4" s="752"/>
      <c r="BD4" s="786"/>
      <c r="BE4" s="784" t="s">
        <v>27</v>
      </c>
      <c r="BF4" s="784"/>
      <c r="BG4" s="784"/>
      <c r="BH4" s="784"/>
      <c r="BI4" s="784"/>
      <c r="BJ4" s="784"/>
      <c r="BK4" s="785"/>
      <c r="BL4" s="772"/>
      <c r="BM4" s="773"/>
      <c r="BN4" s="773"/>
      <c r="BO4" s="773"/>
      <c r="BP4" s="773"/>
      <c r="BQ4" s="773"/>
      <c r="BR4" s="773"/>
      <c r="BS4" s="773"/>
      <c r="BT4" s="773"/>
      <c r="BU4" s="773"/>
      <c r="BV4" s="773"/>
      <c r="BW4" s="773"/>
      <c r="BX4" s="774"/>
      <c r="BY4" s="780"/>
      <c r="BZ4" s="780"/>
      <c r="CA4" s="780"/>
      <c r="CB4" s="780"/>
      <c r="CC4" s="781"/>
    </row>
    <row r="5" spans="1:85" ht="15" customHeight="1" x14ac:dyDescent="0.15">
      <c r="A5" s="245"/>
      <c r="H5" s="68" t="s">
        <v>28</v>
      </c>
      <c r="I5" s="5" t="s">
        <v>29</v>
      </c>
      <c r="J5" s="5" t="s">
        <v>29</v>
      </c>
      <c r="K5" s="5" t="s">
        <v>30</v>
      </c>
      <c r="L5" s="5" t="s">
        <v>31</v>
      </c>
      <c r="M5" s="5" t="s">
        <v>32</v>
      </c>
      <c r="N5" s="5" t="s">
        <v>33</v>
      </c>
      <c r="O5" s="5" t="s">
        <v>28</v>
      </c>
      <c r="P5" s="5" t="s">
        <v>29</v>
      </c>
      <c r="Q5" s="5" t="s">
        <v>29</v>
      </c>
      <c r="R5" s="5" t="s">
        <v>30</v>
      </c>
      <c r="S5" s="5" t="s">
        <v>31</v>
      </c>
      <c r="T5" s="5" t="s">
        <v>32</v>
      </c>
      <c r="U5" s="5" t="s">
        <v>33</v>
      </c>
      <c r="V5" s="5" t="s">
        <v>28</v>
      </c>
      <c r="W5" s="5" t="s">
        <v>29</v>
      </c>
      <c r="X5" s="321" t="s">
        <v>29</v>
      </c>
      <c r="Y5" s="5" t="s">
        <v>30</v>
      </c>
      <c r="Z5" s="5" t="s">
        <v>31</v>
      </c>
      <c r="AA5" s="5" t="s">
        <v>32</v>
      </c>
      <c r="AB5" s="5" t="s">
        <v>33</v>
      </c>
      <c r="AC5" s="5" t="s">
        <v>28</v>
      </c>
      <c r="AD5" s="5" t="s">
        <v>29</v>
      </c>
      <c r="AE5" s="5" t="s">
        <v>29</v>
      </c>
      <c r="AF5" s="5" t="s">
        <v>30</v>
      </c>
      <c r="AG5" s="5" t="s">
        <v>31</v>
      </c>
      <c r="AH5" s="5" t="s">
        <v>32</v>
      </c>
      <c r="AI5" s="5" t="s">
        <v>33</v>
      </c>
      <c r="AJ5" s="5" t="s">
        <v>28</v>
      </c>
      <c r="AK5" s="5" t="s">
        <v>29</v>
      </c>
      <c r="AL5" s="5" t="s">
        <v>29</v>
      </c>
      <c r="AM5" s="5" t="s">
        <v>30</v>
      </c>
      <c r="AN5" s="5" t="s">
        <v>31</v>
      </c>
      <c r="AO5" s="5" t="s">
        <v>32</v>
      </c>
      <c r="AP5" s="5" t="s">
        <v>33</v>
      </c>
      <c r="AQ5" s="5" t="s">
        <v>28</v>
      </c>
      <c r="AR5" s="5" t="s">
        <v>29</v>
      </c>
      <c r="AS5" s="5" t="s">
        <v>29</v>
      </c>
      <c r="AT5" s="5" t="s">
        <v>30</v>
      </c>
      <c r="AU5" s="5" t="s">
        <v>31</v>
      </c>
      <c r="AV5" s="5" t="s">
        <v>32</v>
      </c>
      <c r="AW5" s="5" t="s">
        <v>33</v>
      </c>
      <c r="AX5" s="5" t="s">
        <v>28</v>
      </c>
      <c r="AY5" s="5" t="s">
        <v>29</v>
      </c>
      <c r="AZ5" s="5" t="s">
        <v>29</v>
      </c>
      <c r="BA5" s="5" t="s">
        <v>30</v>
      </c>
      <c r="BB5" s="5" t="s">
        <v>31</v>
      </c>
      <c r="BC5" s="5" t="s">
        <v>32</v>
      </c>
      <c r="BD5" s="5" t="s">
        <v>33</v>
      </c>
      <c r="BE5" s="5" t="s">
        <v>28</v>
      </c>
      <c r="BF5" s="5" t="s">
        <v>29</v>
      </c>
      <c r="BG5" s="5" t="s">
        <v>29</v>
      </c>
      <c r="BH5" s="5" t="s">
        <v>30</v>
      </c>
      <c r="BI5" s="5" t="s">
        <v>31</v>
      </c>
      <c r="BJ5" s="5" t="s">
        <v>32</v>
      </c>
      <c r="BK5" s="64" t="s">
        <v>33</v>
      </c>
      <c r="BL5" s="775"/>
      <c r="BM5" s="776"/>
      <c r="BN5" s="776"/>
      <c r="BO5" s="776"/>
      <c r="BP5" s="776"/>
      <c r="BQ5" s="776"/>
      <c r="BR5" s="776"/>
      <c r="BS5" s="776"/>
      <c r="BT5" s="776"/>
      <c r="BU5" s="776"/>
      <c r="BV5" s="776"/>
      <c r="BW5" s="776"/>
      <c r="BX5" s="777"/>
      <c r="BY5" s="780"/>
      <c r="BZ5" s="782"/>
      <c r="CA5" s="782"/>
      <c r="CB5" s="782"/>
      <c r="CC5" s="783"/>
    </row>
    <row r="6" spans="1:85" ht="15" customHeight="1" x14ac:dyDescent="0.15">
      <c r="A6" s="213" t="s">
        <v>35</v>
      </c>
      <c r="B6" s="214" t="s">
        <v>36</v>
      </c>
      <c r="C6" s="215" t="s">
        <v>37</v>
      </c>
      <c r="D6" s="112" t="s">
        <v>156</v>
      </c>
      <c r="E6" s="112" t="s">
        <v>39</v>
      </c>
      <c r="F6" s="112" t="s">
        <v>40</v>
      </c>
      <c r="G6" s="111" t="s">
        <v>41</v>
      </c>
      <c r="H6" s="101">
        <v>6</v>
      </c>
      <c r="I6" s="2">
        <v>7</v>
      </c>
      <c r="J6" s="2">
        <v>8</v>
      </c>
      <c r="K6" s="2">
        <v>9</v>
      </c>
      <c r="L6" s="2">
        <v>10</v>
      </c>
      <c r="M6" s="2">
        <v>11</v>
      </c>
      <c r="N6" s="2">
        <v>12</v>
      </c>
      <c r="O6" s="2">
        <v>13</v>
      </c>
      <c r="P6" s="2">
        <v>14</v>
      </c>
      <c r="Q6" s="2">
        <v>15</v>
      </c>
      <c r="R6" s="2">
        <v>16</v>
      </c>
      <c r="S6" s="2">
        <v>17</v>
      </c>
      <c r="T6" s="2">
        <v>18</v>
      </c>
      <c r="U6" s="2">
        <v>19</v>
      </c>
      <c r="V6" s="2">
        <v>20</v>
      </c>
      <c r="W6" s="36">
        <v>21</v>
      </c>
      <c r="X6" s="31">
        <v>22</v>
      </c>
      <c r="Y6" s="2">
        <v>23</v>
      </c>
      <c r="Z6" s="2">
        <v>24</v>
      </c>
      <c r="AA6" s="2">
        <v>25</v>
      </c>
      <c r="AB6" s="2">
        <v>26</v>
      </c>
      <c r="AC6" s="2">
        <v>27</v>
      </c>
      <c r="AD6" s="2">
        <v>28</v>
      </c>
      <c r="AE6" s="2">
        <v>29</v>
      </c>
      <c r="AF6" s="2">
        <v>30</v>
      </c>
      <c r="AG6" s="2">
        <v>31</v>
      </c>
      <c r="AH6" s="2">
        <v>1</v>
      </c>
      <c r="AI6" s="2">
        <v>2</v>
      </c>
      <c r="AJ6" s="2">
        <v>3</v>
      </c>
      <c r="AK6" s="2">
        <v>4</v>
      </c>
      <c r="AL6" s="2">
        <v>5</v>
      </c>
      <c r="AM6" s="2">
        <v>6</v>
      </c>
      <c r="AN6" s="2">
        <v>7</v>
      </c>
      <c r="AO6" s="2">
        <v>8</v>
      </c>
      <c r="AP6" s="36">
        <v>9</v>
      </c>
      <c r="AQ6" s="2">
        <v>10</v>
      </c>
      <c r="AR6" s="2">
        <v>11</v>
      </c>
      <c r="AS6" s="2">
        <v>12</v>
      </c>
      <c r="AT6" s="2">
        <v>13</v>
      </c>
      <c r="AU6" s="2">
        <v>14</v>
      </c>
      <c r="AV6" s="2">
        <v>15</v>
      </c>
      <c r="AW6" s="2">
        <v>16</v>
      </c>
      <c r="AX6" s="2">
        <v>17</v>
      </c>
      <c r="AY6" s="2">
        <v>18</v>
      </c>
      <c r="AZ6" s="2">
        <v>19</v>
      </c>
      <c r="BA6" s="36">
        <v>20</v>
      </c>
      <c r="BB6" s="31">
        <v>21</v>
      </c>
      <c r="BC6" s="2">
        <v>22</v>
      </c>
      <c r="BD6" s="2">
        <v>23</v>
      </c>
      <c r="BE6" s="2">
        <v>24</v>
      </c>
      <c r="BF6" s="2">
        <v>25</v>
      </c>
      <c r="BG6" s="2">
        <v>26</v>
      </c>
      <c r="BH6" s="2">
        <v>27</v>
      </c>
      <c r="BI6" s="2">
        <v>28</v>
      </c>
      <c r="BJ6" s="36">
        <v>29</v>
      </c>
      <c r="BK6" s="49">
        <v>30</v>
      </c>
      <c r="BL6" s="402" t="s">
        <v>43</v>
      </c>
      <c r="BM6" s="403">
        <v>0.2</v>
      </c>
      <c r="BN6" s="404" t="s">
        <v>157</v>
      </c>
      <c r="BO6" s="405" t="s">
        <v>158</v>
      </c>
      <c r="BP6" s="404">
        <v>0.5</v>
      </c>
      <c r="BQ6" s="405" t="s">
        <v>46</v>
      </c>
      <c r="BR6" s="404">
        <v>0.3</v>
      </c>
      <c r="BS6" s="405" t="s">
        <v>47</v>
      </c>
      <c r="BT6" s="405" t="s">
        <v>48</v>
      </c>
      <c r="BU6" s="406">
        <v>0.7</v>
      </c>
      <c r="BV6" s="405" t="s">
        <v>49</v>
      </c>
      <c r="BW6" s="406">
        <v>0.3</v>
      </c>
      <c r="BX6" s="407" t="s">
        <v>50</v>
      </c>
      <c r="BY6" s="149" t="s">
        <v>159</v>
      </c>
      <c r="BZ6" s="103" t="s">
        <v>160</v>
      </c>
      <c r="CA6" s="104" t="s">
        <v>161</v>
      </c>
      <c r="CB6" s="104" t="s">
        <v>162</v>
      </c>
      <c r="CC6" s="105" t="s">
        <v>163</v>
      </c>
      <c r="CD6" s="433" t="s">
        <v>51</v>
      </c>
      <c r="CG6" s="376"/>
    </row>
    <row r="7" spans="1:85" x14ac:dyDescent="0.2">
      <c r="A7" s="216" t="s">
        <v>164</v>
      </c>
      <c r="B7" s="209" t="s">
        <v>165</v>
      </c>
      <c r="C7" s="28">
        <v>986898860</v>
      </c>
      <c r="D7" s="99" t="s">
        <v>166</v>
      </c>
      <c r="E7" s="417" t="s">
        <v>167</v>
      </c>
      <c r="F7" s="108" t="s">
        <v>55</v>
      </c>
      <c r="G7" s="61"/>
      <c r="H7" s="133" t="s">
        <v>28</v>
      </c>
      <c r="I7" s="325" t="s">
        <v>57</v>
      </c>
      <c r="J7" s="5"/>
      <c r="K7" s="5"/>
      <c r="L7" s="325" t="s">
        <v>28</v>
      </c>
      <c r="M7" s="325" t="s">
        <v>57</v>
      </c>
      <c r="N7" s="5"/>
      <c r="O7" s="5"/>
      <c r="P7" s="325" t="s">
        <v>28</v>
      </c>
      <c r="Q7" s="325" t="s">
        <v>57</v>
      </c>
      <c r="R7" s="5"/>
      <c r="S7" s="5"/>
      <c r="T7" s="325" t="s">
        <v>28</v>
      </c>
      <c r="U7" s="325" t="s">
        <v>57</v>
      </c>
      <c r="V7" s="5"/>
      <c r="W7" s="5"/>
      <c r="X7" s="326" t="s">
        <v>28</v>
      </c>
      <c r="Y7" s="10" t="s">
        <v>57</v>
      </c>
      <c r="Z7" s="9"/>
      <c r="AA7" s="9"/>
      <c r="AB7" s="10" t="s">
        <v>28</v>
      </c>
      <c r="AC7" s="10" t="s">
        <v>57</v>
      </c>
      <c r="AD7" s="9"/>
      <c r="AE7" s="9"/>
      <c r="AF7" s="10" t="s">
        <v>28</v>
      </c>
      <c r="AG7" s="10" t="s">
        <v>57</v>
      </c>
      <c r="AH7" s="9"/>
      <c r="AI7" s="9"/>
      <c r="AJ7" s="11" t="s">
        <v>28</v>
      </c>
      <c r="AK7" s="11" t="s">
        <v>57</v>
      </c>
      <c r="AL7" s="9"/>
      <c r="AM7" s="9"/>
      <c r="AN7" s="11" t="s">
        <v>28</v>
      </c>
      <c r="AO7" s="11" t="s">
        <v>57</v>
      </c>
      <c r="AP7" s="9"/>
      <c r="AQ7" s="9"/>
      <c r="AR7" s="11" t="s">
        <v>28</v>
      </c>
      <c r="AS7" s="11" t="s">
        <v>57</v>
      </c>
      <c r="AT7" s="9"/>
      <c r="AU7" s="9"/>
      <c r="AV7" s="11" t="s">
        <v>28</v>
      </c>
      <c r="AW7" s="11" t="s">
        <v>57</v>
      </c>
      <c r="AX7" s="9"/>
      <c r="AY7" s="9"/>
      <c r="AZ7" s="11" t="s">
        <v>28</v>
      </c>
      <c r="BA7" s="11" t="s">
        <v>57</v>
      </c>
      <c r="BB7" s="9"/>
      <c r="BC7" s="9"/>
      <c r="BD7" s="11" t="s">
        <v>28</v>
      </c>
      <c r="BE7" s="11" t="s">
        <v>57</v>
      </c>
      <c r="BF7" s="9"/>
      <c r="BG7" s="24"/>
      <c r="BH7" s="11" t="s">
        <v>28</v>
      </c>
      <c r="BI7" s="11" t="s">
        <v>57</v>
      </c>
      <c r="BJ7" s="33"/>
      <c r="BK7" s="156"/>
      <c r="BL7" s="267">
        <v>5.4</v>
      </c>
      <c r="BM7" s="226">
        <f>BL7*0.2</f>
        <v>1.08</v>
      </c>
      <c r="BN7" s="370">
        <v>0</v>
      </c>
      <c r="BO7" s="430">
        <v>6.3</v>
      </c>
      <c r="BP7" s="178">
        <f>(AVERAGE(BN7:BO7)*0.5)</f>
        <v>1.575</v>
      </c>
      <c r="BQ7" s="440">
        <v>6.55</v>
      </c>
      <c r="BR7" s="83">
        <f>(BQ7*0.3)</f>
        <v>1.9649999999999999</v>
      </c>
      <c r="BS7" s="370">
        <f>(BP7+BR7)</f>
        <v>3.54</v>
      </c>
      <c r="BT7" s="83">
        <f>(BM7+BS7)</f>
        <v>4.62</v>
      </c>
      <c r="BU7" s="84">
        <f>(BT7*0.7)</f>
        <v>3.234</v>
      </c>
      <c r="BV7" s="435"/>
      <c r="BW7" s="85">
        <f>(BV7*0.3)</f>
        <v>0</v>
      </c>
      <c r="BX7" s="227">
        <f>(BU7+BW7)</f>
        <v>3.234</v>
      </c>
      <c r="BY7" s="161"/>
      <c r="BZ7" s="2"/>
      <c r="CA7" s="2"/>
      <c r="CB7" s="2"/>
      <c r="CC7" s="69"/>
      <c r="CD7" s="434" t="s">
        <v>168</v>
      </c>
    </row>
    <row r="8" spans="1:85" x14ac:dyDescent="0.2">
      <c r="A8" s="400" t="s">
        <v>169</v>
      </c>
      <c r="B8" s="137" t="s">
        <v>170</v>
      </c>
      <c r="C8" s="28">
        <v>954387502</v>
      </c>
      <c r="D8" s="123" t="s">
        <v>166</v>
      </c>
      <c r="E8" s="417" t="s">
        <v>167</v>
      </c>
      <c r="F8" s="108" t="s">
        <v>55</v>
      </c>
      <c r="G8" s="61"/>
      <c r="H8" s="323" t="s">
        <v>28</v>
      </c>
      <c r="I8" s="167" t="s">
        <v>57</v>
      </c>
      <c r="J8" s="28"/>
      <c r="K8" s="28"/>
      <c r="L8" s="167" t="s">
        <v>28</v>
      </c>
      <c r="M8" s="167" t="s">
        <v>57</v>
      </c>
      <c r="N8" s="2"/>
      <c r="O8" s="2"/>
      <c r="P8" s="167" t="s">
        <v>28</v>
      </c>
      <c r="Q8" s="167" t="s">
        <v>57</v>
      </c>
      <c r="R8" s="2"/>
      <c r="S8" s="2"/>
      <c r="T8" s="167" t="s">
        <v>28</v>
      </c>
      <c r="U8" s="167" t="s">
        <v>57</v>
      </c>
      <c r="V8" s="2"/>
      <c r="W8" s="2"/>
      <c r="X8" s="322" t="s">
        <v>28</v>
      </c>
      <c r="Y8" s="331" t="s">
        <v>57</v>
      </c>
      <c r="Z8" s="332"/>
      <c r="AA8" s="332"/>
      <c r="AB8" s="333" t="s">
        <v>28</v>
      </c>
      <c r="AC8" s="333" t="s">
        <v>57</v>
      </c>
      <c r="AD8" s="332"/>
      <c r="AE8" s="12"/>
      <c r="AF8" s="13" t="s">
        <v>28</v>
      </c>
      <c r="AG8" s="13" t="s">
        <v>57</v>
      </c>
      <c r="AH8" s="12"/>
      <c r="AI8" s="12"/>
      <c r="AJ8" s="14" t="s">
        <v>28</v>
      </c>
      <c r="AK8" s="14" t="s">
        <v>57</v>
      </c>
      <c r="AL8" s="12"/>
      <c r="AM8" s="12"/>
      <c r="AN8" s="14" t="s">
        <v>28</v>
      </c>
      <c r="AO8" s="14" t="s">
        <v>57</v>
      </c>
      <c r="AP8" s="12"/>
      <c r="AQ8" s="12"/>
      <c r="AR8" s="14" t="s">
        <v>28</v>
      </c>
      <c r="AS8" s="14" t="s">
        <v>57</v>
      </c>
      <c r="AT8" s="12"/>
      <c r="AU8" s="12"/>
      <c r="AV8" s="14" t="s">
        <v>28</v>
      </c>
      <c r="AW8" s="14" t="s">
        <v>57</v>
      </c>
      <c r="AX8" s="12"/>
      <c r="AY8" s="12"/>
      <c r="AZ8" s="14" t="s">
        <v>28</v>
      </c>
      <c r="BA8" s="14" t="s">
        <v>57</v>
      </c>
      <c r="BB8" s="12"/>
      <c r="BC8" s="12"/>
      <c r="BD8" s="14" t="s">
        <v>28</v>
      </c>
      <c r="BE8" s="14" t="s">
        <v>57</v>
      </c>
      <c r="BF8" s="12"/>
      <c r="BG8" s="12"/>
      <c r="BH8" s="14" t="s">
        <v>28</v>
      </c>
      <c r="BI8" s="14" t="s">
        <v>57</v>
      </c>
      <c r="BJ8" s="34"/>
      <c r="BK8" s="157"/>
      <c r="BL8" s="267">
        <v>4.2</v>
      </c>
      <c r="BM8" s="6">
        <f t="shared" ref="BM8" si="0">BL8*0.2</f>
        <v>0.84000000000000008</v>
      </c>
      <c r="BN8" s="370">
        <v>0</v>
      </c>
      <c r="BO8" s="370">
        <v>0</v>
      </c>
      <c r="BP8" s="178">
        <f t="shared" ref="BP8:BP31" si="1">(AVERAGE(BN8:BO8)*0.5)</f>
        <v>0</v>
      </c>
      <c r="BQ8" s="427">
        <v>6.15</v>
      </c>
      <c r="BR8" s="178">
        <f t="shared" ref="BR8:BR28" si="2">(BQ8*0.3)</f>
        <v>1.845</v>
      </c>
      <c r="BS8" s="370">
        <f t="shared" ref="BS8:BS30" si="3">(BP8+BR8)</f>
        <v>1.845</v>
      </c>
      <c r="BT8" s="178">
        <f t="shared" ref="BT8:BT28" si="4">(BM8+BS8)</f>
        <v>2.6850000000000001</v>
      </c>
      <c r="BU8" s="7">
        <f t="shared" ref="BU8" si="5">(BT8*0.7)</f>
        <v>1.8794999999999999</v>
      </c>
      <c r="BV8" s="438"/>
      <c r="BW8" s="8">
        <f t="shared" ref="BW8" si="6">(BV8*0.3)</f>
        <v>0</v>
      </c>
      <c r="BX8" s="201">
        <f t="shared" ref="BX8" si="7">(BU8+BW8)</f>
        <v>1.8794999999999999</v>
      </c>
      <c r="BY8" s="161"/>
      <c r="BZ8" s="2"/>
      <c r="CA8" s="2"/>
      <c r="CB8" s="2"/>
      <c r="CC8" s="69"/>
    </row>
    <row r="9" spans="1:85" x14ac:dyDescent="0.2">
      <c r="A9" s="216" t="s">
        <v>171</v>
      </c>
      <c r="B9" s="137" t="s">
        <v>172</v>
      </c>
      <c r="C9" s="28">
        <v>949897701</v>
      </c>
      <c r="D9" s="122" t="s">
        <v>166</v>
      </c>
      <c r="E9" s="417" t="s">
        <v>167</v>
      </c>
      <c r="F9" s="108" t="s">
        <v>55</v>
      </c>
      <c r="G9" s="61"/>
      <c r="H9" s="324"/>
      <c r="I9" s="167" t="s">
        <v>28</v>
      </c>
      <c r="J9" s="16" t="s">
        <v>57</v>
      </c>
      <c r="K9" s="29"/>
      <c r="L9" s="28"/>
      <c r="M9" s="16" t="s">
        <v>28</v>
      </c>
      <c r="N9" s="16" t="s">
        <v>57</v>
      </c>
      <c r="O9" s="29"/>
      <c r="P9" s="28"/>
      <c r="Q9" s="16" t="s">
        <v>28</v>
      </c>
      <c r="R9" s="16" t="s">
        <v>57</v>
      </c>
      <c r="S9" s="29"/>
      <c r="T9" s="28"/>
      <c r="U9" s="16" t="s">
        <v>28</v>
      </c>
      <c r="V9" s="16" t="s">
        <v>57</v>
      </c>
      <c r="W9" s="29"/>
      <c r="X9" s="327"/>
      <c r="Y9" s="16" t="s">
        <v>28</v>
      </c>
      <c r="Z9" s="16" t="s">
        <v>57</v>
      </c>
      <c r="AA9" s="29"/>
      <c r="AB9" s="28"/>
      <c r="AC9" s="16" t="s">
        <v>28</v>
      </c>
      <c r="AD9" s="16" t="s">
        <v>57</v>
      </c>
      <c r="AE9" s="329"/>
      <c r="AF9" s="24"/>
      <c r="AG9" s="14" t="s">
        <v>28</v>
      </c>
      <c r="AH9" s="14" t="s">
        <v>57</v>
      </c>
      <c r="AI9" s="25"/>
      <c r="AJ9" s="24"/>
      <c r="AK9" s="11" t="s">
        <v>28</v>
      </c>
      <c r="AL9" s="11" t="s">
        <v>57</v>
      </c>
      <c r="AM9" s="25"/>
      <c r="AN9" s="24"/>
      <c r="AO9" s="11" t="s">
        <v>28</v>
      </c>
      <c r="AP9" s="11" t="s">
        <v>57</v>
      </c>
      <c r="AQ9" s="25"/>
      <c r="AR9" s="24"/>
      <c r="AS9" s="11" t="s">
        <v>28</v>
      </c>
      <c r="AT9" s="11" t="s">
        <v>57</v>
      </c>
      <c r="AU9" s="25"/>
      <c r="AV9" s="24"/>
      <c r="AW9" s="11" t="s">
        <v>28</v>
      </c>
      <c r="AX9" s="11" t="s">
        <v>57</v>
      </c>
      <c r="AY9" s="25"/>
      <c r="AZ9" s="24"/>
      <c r="BA9" s="11" t="s">
        <v>28</v>
      </c>
      <c r="BB9" s="11" t="s">
        <v>57</v>
      </c>
      <c r="BC9" s="45"/>
      <c r="BD9" s="44"/>
      <c r="BE9" s="41" t="s">
        <v>28</v>
      </c>
      <c r="BF9" s="11" t="s">
        <v>57</v>
      </c>
      <c r="BG9" s="25"/>
      <c r="BH9" s="24"/>
      <c r="BI9" s="11" t="s">
        <v>28</v>
      </c>
      <c r="BJ9" s="10" t="s">
        <v>57</v>
      </c>
      <c r="BK9" s="158"/>
      <c r="BL9" s="240">
        <v>4.9000000000000004</v>
      </c>
      <c r="BM9" s="6">
        <f>BL9*0.2</f>
        <v>0.98000000000000009</v>
      </c>
      <c r="BN9" s="430">
        <v>6.5</v>
      </c>
      <c r="BO9" s="430">
        <v>5.8</v>
      </c>
      <c r="BP9" s="178">
        <f t="shared" si="1"/>
        <v>3.0750000000000002</v>
      </c>
      <c r="BQ9" s="427">
        <v>6.5</v>
      </c>
      <c r="BR9" s="178">
        <f t="shared" si="2"/>
        <v>1.95</v>
      </c>
      <c r="BS9" s="370">
        <f t="shared" si="3"/>
        <v>5.0250000000000004</v>
      </c>
      <c r="BT9" s="178">
        <f t="shared" si="4"/>
        <v>6.0050000000000008</v>
      </c>
      <c r="BU9" s="7">
        <f>(BT9*0.7)</f>
        <v>4.2035</v>
      </c>
      <c r="BV9" s="427">
        <v>5.5</v>
      </c>
      <c r="BW9" s="8">
        <f>(BV9*0.3)</f>
        <v>1.65</v>
      </c>
      <c r="BX9" s="201">
        <f>(BU9+BW9)</f>
        <v>5.8535000000000004</v>
      </c>
      <c r="BY9" s="162"/>
      <c r="BZ9" s="2"/>
      <c r="CA9" s="2"/>
      <c r="CB9" s="2"/>
      <c r="CC9" s="69"/>
      <c r="CD9" s="434" t="s">
        <v>168</v>
      </c>
    </row>
    <row r="10" spans="1:85" x14ac:dyDescent="0.2">
      <c r="A10" s="401" t="s">
        <v>173</v>
      </c>
      <c r="B10" s="137" t="s">
        <v>174</v>
      </c>
      <c r="C10" s="28">
        <v>989730857</v>
      </c>
      <c r="D10" s="99" t="s">
        <v>166</v>
      </c>
      <c r="E10" s="417" t="s">
        <v>167</v>
      </c>
      <c r="F10" s="108" t="s">
        <v>55</v>
      </c>
      <c r="G10" s="61"/>
      <c r="H10" s="303"/>
      <c r="I10" s="167" t="s">
        <v>28</v>
      </c>
      <c r="J10" s="167" t="s">
        <v>57</v>
      </c>
      <c r="K10" s="28"/>
      <c r="L10" s="28"/>
      <c r="M10" s="167" t="s">
        <v>28</v>
      </c>
      <c r="N10" s="167" t="s">
        <v>57</v>
      </c>
      <c r="O10" s="2"/>
      <c r="P10" s="2"/>
      <c r="Q10" s="167" t="s">
        <v>28</v>
      </c>
      <c r="R10" s="167" t="s">
        <v>57</v>
      </c>
      <c r="S10" s="2"/>
      <c r="T10" s="2"/>
      <c r="U10" s="167" t="s">
        <v>28</v>
      </c>
      <c r="V10" s="167" t="s">
        <v>57</v>
      </c>
      <c r="W10" s="2"/>
      <c r="X10" s="328"/>
      <c r="Y10" s="15" t="s">
        <v>28</v>
      </c>
      <c r="Z10" s="15" t="s">
        <v>57</v>
      </c>
      <c r="AA10" s="146"/>
      <c r="AB10" s="147"/>
      <c r="AC10" s="334" t="s">
        <v>28</v>
      </c>
      <c r="AD10" s="15" t="s">
        <v>57</v>
      </c>
      <c r="AE10" s="330"/>
      <c r="AF10" s="12"/>
      <c r="AG10" s="13" t="s">
        <v>28</v>
      </c>
      <c r="AH10" s="13" t="s">
        <v>57</v>
      </c>
      <c r="AI10" s="12"/>
      <c r="AJ10" s="12"/>
      <c r="AK10" s="14" t="s">
        <v>28</v>
      </c>
      <c r="AL10" s="14" t="s">
        <v>57</v>
      </c>
      <c r="AM10" s="12"/>
      <c r="AN10" s="12"/>
      <c r="AO10" s="14" t="s">
        <v>28</v>
      </c>
      <c r="AP10" s="14" t="s">
        <v>57</v>
      </c>
      <c r="AQ10" s="12"/>
      <c r="AR10" s="12"/>
      <c r="AS10" s="14" t="s">
        <v>28</v>
      </c>
      <c r="AT10" s="14" t="s">
        <v>57</v>
      </c>
      <c r="AU10" s="39"/>
      <c r="AV10" s="38"/>
      <c r="AW10" s="14" t="s">
        <v>28</v>
      </c>
      <c r="AX10" s="14" t="s">
        <v>57</v>
      </c>
      <c r="AY10" s="12"/>
      <c r="AZ10" s="12"/>
      <c r="BA10" s="14" t="s">
        <v>28</v>
      </c>
      <c r="BB10" s="14" t="s">
        <v>57</v>
      </c>
      <c r="BC10" s="12"/>
      <c r="BD10" s="12"/>
      <c r="BE10" s="14" t="s">
        <v>28</v>
      </c>
      <c r="BF10" s="14" t="s">
        <v>57</v>
      </c>
      <c r="BG10" s="39"/>
      <c r="BH10" s="38"/>
      <c r="BI10" s="14" t="s">
        <v>28</v>
      </c>
      <c r="BJ10" s="10" t="s">
        <v>57</v>
      </c>
      <c r="BK10" s="159"/>
      <c r="BL10" s="240">
        <v>3.6</v>
      </c>
      <c r="BM10" s="6">
        <f t="shared" ref="BM10:BM22" si="8">BL10*0.2</f>
        <v>0.72000000000000008</v>
      </c>
      <c r="BN10" s="370">
        <v>0</v>
      </c>
      <c r="BO10" s="370">
        <v>0</v>
      </c>
      <c r="BP10" s="178">
        <f t="shared" si="1"/>
        <v>0</v>
      </c>
      <c r="BQ10" s="119"/>
      <c r="BR10" s="178">
        <f t="shared" si="2"/>
        <v>0</v>
      </c>
      <c r="BS10" s="370">
        <f t="shared" si="3"/>
        <v>0</v>
      </c>
      <c r="BT10" s="178">
        <f t="shared" si="4"/>
        <v>0.72000000000000008</v>
      </c>
      <c r="BU10" s="7">
        <f t="shared" ref="BU10:BU22" si="9">(BT10*0.7)</f>
        <v>0.504</v>
      </c>
      <c r="BV10" s="438"/>
      <c r="BW10" s="8">
        <f t="shared" ref="BW10:BW22" si="10">(BV10*0.3)</f>
        <v>0</v>
      </c>
      <c r="BX10" s="201">
        <f t="shared" ref="BX10:BX22" si="11">(BU10+BW10)</f>
        <v>0.504</v>
      </c>
      <c r="BY10" s="163"/>
      <c r="BZ10" s="2"/>
      <c r="CA10" s="2"/>
      <c r="CB10" s="2"/>
      <c r="CC10" s="69"/>
      <c r="CD10" s="434" t="s">
        <v>168</v>
      </c>
    </row>
    <row r="11" spans="1:85" x14ac:dyDescent="0.2">
      <c r="A11" s="216" t="s">
        <v>175</v>
      </c>
      <c r="B11" s="137" t="s">
        <v>176</v>
      </c>
      <c r="C11" s="28">
        <v>953411914</v>
      </c>
      <c r="D11" s="99" t="s">
        <v>166</v>
      </c>
      <c r="E11" s="417" t="s">
        <v>167</v>
      </c>
      <c r="F11" s="31" t="s">
        <v>55</v>
      </c>
      <c r="G11" s="61"/>
      <c r="H11" s="89"/>
      <c r="I11" s="25"/>
      <c r="J11" s="10" t="s">
        <v>28</v>
      </c>
      <c r="K11" s="10" t="s">
        <v>57</v>
      </c>
      <c r="L11" s="9"/>
      <c r="M11" s="9"/>
      <c r="N11" s="10" t="s">
        <v>28</v>
      </c>
      <c r="O11" s="10" t="s">
        <v>57</v>
      </c>
      <c r="P11" s="9"/>
      <c r="Q11" s="9"/>
      <c r="R11" s="10" t="s">
        <v>28</v>
      </c>
      <c r="S11" s="10" t="s">
        <v>57</v>
      </c>
      <c r="T11" s="9"/>
      <c r="U11" s="9"/>
      <c r="V11" s="10" t="s">
        <v>28</v>
      </c>
      <c r="W11" s="10" t="s">
        <v>57</v>
      </c>
      <c r="X11" s="314"/>
      <c r="Y11" s="9"/>
      <c r="Z11" s="10" t="s">
        <v>28</v>
      </c>
      <c r="AA11" s="10" t="s">
        <v>57</v>
      </c>
      <c r="AB11" s="9"/>
      <c r="AC11" s="9"/>
      <c r="AD11" s="10" t="s">
        <v>28</v>
      </c>
      <c r="AE11" s="10" t="s">
        <v>57</v>
      </c>
      <c r="AF11" s="26"/>
      <c r="AG11" s="27"/>
      <c r="AH11" s="11" t="s">
        <v>28</v>
      </c>
      <c r="AI11" s="11" t="s">
        <v>57</v>
      </c>
      <c r="AJ11" s="26"/>
      <c r="AK11" s="27"/>
      <c r="AL11" s="11" t="s">
        <v>28</v>
      </c>
      <c r="AM11" s="11" t="s">
        <v>57</v>
      </c>
      <c r="AN11" s="26"/>
      <c r="AO11" s="27"/>
      <c r="AP11" s="11" t="s">
        <v>28</v>
      </c>
      <c r="AQ11" s="11" t="s">
        <v>57</v>
      </c>
      <c r="AR11" s="26"/>
      <c r="AS11" s="27"/>
      <c r="AT11" s="11" t="s">
        <v>28</v>
      </c>
      <c r="AU11" s="11" t="s">
        <v>57</v>
      </c>
      <c r="AV11" s="26"/>
      <c r="AW11" s="27"/>
      <c r="AX11" s="11" t="s">
        <v>28</v>
      </c>
      <c r="AY11" s="11" t="s">
        <v>57</v>
      </c>
      <c r="AZ11" s="26"/>
      <c r="BA11" s="27"/>
      <c r="BB11" s="11" t="s">
        <v>28</v>
      </c>
      <c r="BC11" s="11" t="s">
        <v>57</v>
      </c>
      <c r="BD11" s="26"/>
      <c r="BE11" s="27"/>
      <c r="BF11" s="11" t="s">
        <v>28</v>
      </c>
      <c r="BG11" s="11" t="s">
        <v>57</v>
      </c>
      <c r="BH11" s="26"/>
      <c r="BI11" s="27"/>
      <c r="BJ11" s="53" t="s">
        <v>28</v>
      </c>
      <c r="BK11" s="158" t="s">
        <v>57</v>
      </c>
      <c r="BL11" s="240">
        <v>3.9</v>
      </c>
      <c r="BM11" s="6">
        <f t="shared" si="8"/>
        <v>0.78</v>
      </c>
      <c r="BN11" s="430">
        <v>6.5</v>
      </c>
      <c r="BO11" s="430">
        <v>6.1</v>
      </c>
      <c r="BP11" s="178">
        <f t="shared" si="1"/>
        <v>3.15</v>
      </c>
      <c r="BQ11" s="427">
        <v>6.15</v>
      </c>
      <c r="BR11" s="178">
        <f t="shared" si="2"/>
        <v>1.845</v>
      </c>
      <c r="BS11" s="370">
        <f t="shared" si="3"/>
        <v>4.9950000000000001</v>
      </c>
      <c r="BT11" s="178">
        <f t="shared" si="4"/>
        <v>5.7750000000000004</v>
      </c>
      <c r="BU11" s="7">
        <f t="shared" si="9"/>
        <v>4.0425000000000004</v>
      </c>
      <c r="BV11" s="427">
        <v>5.5</v>
      </c>
      <c r="BW11" s="8">
        <f t="shared" si="10"/>
        <v>1.65</v>
      </c>
      <c r="BX11" s="201">
        <f t="shared" si="11"/>
        <v>5.6925000000000008</v>
      </c>
      <c r="BY11" s="163"/>
      <c r="BZ11" s="2"/>
      <c r="CA11" s="2"/>
      <c r="CB11" s="2"/>
      <c r="CC11" s="69"/>
      <c r="CD11" s="434" t="s">
        <v>168</v>
      </c>
    </row>
    <row r="12" spans="1:85" x14ac:dyDescent="0.2">
      <c r="A12" s="216" t="s">
        <v>177</v>
      </c>
      <c r="B12" s="137" t="s">
        <v>178</v>
      </c>
      <c r="C12" s="2">
        <v>969069225</v>
      </c>
      <c r="D12" s="99" t="s">
        <v>166</v>
      </c>
      <c r="E12" s="417" t="s">
        <v>167</v>
      </c>
      <c r="F12" s="108" t="s">
        <v>55</v>
      </c>
      <c r="G12" s="61"/>
      <c r="H12" s="89"/>
      <c r="I12" s="27"/>
      <c r="J12" s="13" t="s">
        <v>28</v>
      </c>
      <c r="K12" s="13" t="s">
        <v>57</v>
      </c>
      <c r="L12" s="12"/>
      <c r="M12" s="12"/>
      <c r="N12" s="13" t="s">
        <v>28</v>
      </c>
      <c r="O12" s="13" t="s">
        <v>57</v>
      </c>
      <c r="P12" s="12"/>
      <c r="Q12" s="12"/>
      <c r="R12" s="13" t="s">
        <v>28</v>
      </c>
      <c r="S12" s="13" t="s">
        <v>57</v>
      </c>
      <c r="T12" s="12"/>
      <c r="U12" s="12"/>
      <c r="V12" s="13" t="s">
        <v>28</v>
      </c>
      <c r="W12" s="13" t="s">
        <v>57</v>
      </c>
      <c r="X12" s="313"/>
      <c r="Y12" s="12"/>
      <c r="Z12" s="13" t="s">
        <v>28</v>
      </c>
      <c r="AA12" s="13" t="s">
        <v>57</v>
      </c>
      <c r="AB12" s="12"/>
      <c r="AC12" s="12"/>
      <c r="AD12" s="13" t="s">
        <v>28</v>
      </c>
      <c r="AE12" s="13" t="s">
        <v>57</v>
      </c>
      <c r="AF12" s="26"/>
      <c r="AG12" s="27"/>
      <c r="AH12" s="14" t="s">
        <v>28</v>
      </c>
      <c r="AI12" s="14" t="s">
        <v>57</v>
      </c>
      <c r="AJ12" s="26"/>
      <c r="AK12" s="27"/>
      <c r="AL12" s="14" t="s">
        <v>28</v>
      </c>
      <c r="AM12" s="14" t="s">
        <v>57</v>
      </c>
      <c r="AN12" s="26"/>
      <c r="AO12" s="27"/>
      <c r="AP12" s="14" t="s">
        <v>28</v>
      </c>
      <c r="AQ12" s="14" t="s">
        <v>57</v>
      </c>
      <c r="AR12" s="26"/>
      <c r="AS12" s="27"/>
      <c r="AT12" s="14" t="s">
        <v>28</v>
      </c>
      <c r="AU12" s="14" t="s">
        <v>57</v>
      </c>
      <c r="AV12" s="26"/>
      <c r="AW12" s="27"/>
      <c r="AX12" s="14" t="s">
        <v>28</v>
      </c>
      <c r="AY12" s="14" t="s">
        <v>57</v>
      </c>
      <c r="AZ12" s="26"/>
      <c r="BA12" s="27"/>
      <c r="BB12" s="14" t="s">
        <v>28</v>
      </c>
      <c r="BC12" s="14" t="s">
        <v>57</v>
      </c>
      <c r="BD12" s="26"/>
      <c r="BE12" s="27"/>
      <c r="BF12" s="14" t="s">
        <v>28</v>
      </c>
      <c r="BG12" s="14" t="s">
        <v>57</v>
      </c>
      <c r="BH12" s="26"/>
      <c r="BI12" s="27"/>
      <c r="BJ12" s="54" t="s">
        <v>28</v>
      </c>
      <c r="BK12" s="160" t="s">
        <v>57</v>
      </c>
      <c r="BL12" s="236">
        <v>4.3</v>
      </c>
      <c r="BM12" s="6">
        <f t="shared" si="8"/>
        <v>0.86</v>
      </c>
      <c r="BN12" s="430">
        <v>6.5</v>
      </c>
      <c r="BO12" s="430">
        <v>6.5</v>
      </c>
      <c r="BP12" s="178">
        <f t="shared" si="1"/>
        <v>3.25</v>
      </c>
      <c r="BQ12" s="427">
        <v>6.75</v>
      </c>
      <c r="BR12" s="178">
        <f t="shared" si="2"/>
        <v>2.0249999999999999</v>
      </c>
      <c r="BS12" s="370">
        <f t="shared" si="3"/>
        <v>5.2750000000000004</v>
      </c>
      <c r="BT12" s="178">
        <f t="shared" si="4"/>
        <v>6.1350000000000007</v>
      </c>
      <c r="BU12" s="7">
        <f t="shared" si="9"/>
        <v>4.2945000000000002</v>
      </c>
      <c r="BV12" s="427">
        <v>6.2</v>
      </c>
      <c r="BW12" s="8">
        <f t="shared" si="10"/>
        <v>1.8599999999999999</v>
      </c>
      <c r="BX12" s="201">
        <f t="shared" si="11"/>
        <v>6.1545000000000005</v>
      </c>
      <c r="BY12" s="163"/>
      <c r="BZ12" s="2"/>
      <c r="CA12" s="2"/>
      <c r="CB12" s="2"/>
      <c r="CC12" s="69"/>
      <c r="CD12" s="434" t="s">
        <v>168</v>
      </c>
    </row>
    <row r="13" spans="1:85" x14ac:dyDescent="0.2">
      <c r="A13" s="216" t="s">
        <v>179</v>
      </c>
      <c r="B13" s="137" t="s">
        <v>180</v>
      </c>
      <c r="C13" s="28">
        <v>951183992</v>
      </c>
      <c r="D13" s="99" t="s">
        <v>166</v>
      </c>
      <c r="E13" s="417" t="s">
        <v>167</v>
      </c>
      <c r="F13" s="108" t="s">
        <v>55</v>
      </c>
      <c r="G13" s="61"/>
      <c r="H13" s="337" t="s">
        <v>57</v>
      </c>
      <c r="I13" s="27"/>
      <c r="J13" s="26"/>
      <c r="K13" s="10" t="s">
        <v>28</v>
      </c>
      <c r="L13" s="10" t="s">
        <v>57</v>
      </c>
      <c r="M13" s="9"/>
      <c r="N13" s="9"/>
      <c r="O13" s="10" t="s">
        <v>28</v>
      </c>
      <c r="P13" s="10" t="s">
        <v>57</v>
      </c>
      <c r="Q13" s="9"/>
      <c r="R13" s="9"/>
      <c r="S13" s="10" t="s">
        <v>28</v>
      </c>
      <c r="T13" s="10" t="s">
        <v>57</v>
      </c>
      <c r="U13" s="9"/>
      <c r="V13" s="9"/>
      <c r="W13" s="10" t="s">
        <v>28</v>
      </c>
      <c r="X13" s="320" t="s">
        <v>57</v>
      </c>
      <c r="Y13" s="9"/>
      <c r="Z13" s="9"/>
      <c r="AA13" s="10" t="s">
        <v>28</v>
      </c>
      <c r="AB13" s="10" t="s">
        <v>57</v>
      </c>
      <c r="AC13" s="9"/>
      <c r="AD13" s="9"/>
      <c r="AE13" s="10" t="s">
        <v>28</v>
      </c>
      <c r="AF13" s="10" t="s">
        <v>57</v>
      </c>
      <c r="AG13" s="9"/>
      <c r="AH13" s="9"/>
      <c r="AI13" s="11" t="s">
        <v>28</v>
      </c>
      <c r="AJ13" s="11" t="s">
        <v>57</v>
      </c>
      <c r="AK13" s="27"/>
      <c r="AL13" s="26"/>
      <c r="AM13" s="11" t="s">
        <v>28</v>
      </c>
      <c r="AN13" s="11" t="s">
        <v>57</v>
      </c>
      <c r="AO13" s="26"/>
      <c r="AP13" s="27"/>
      <c r="AQ13" s="11" t="s">
        <v>28</v>
      </c>
      <c r="AR13" s="11" t="s">
        <v>57</v>
      </c>
      <c r="AS13" s="26"/>
      <c r="AT13" s="27"/>
      <c r="AU13" s="11" t="s">
        <v>28</v>
      </c>
      <c r="AV13" s="11" t="s">
        <v>57</v>
      </c>
      <c r="AW13" s="26"/>
      <c r="AX13" s="27"/>
      <c r="AY13" s="11" t="s">
        <v>28</v>
      </c>
      <c r="AZ13" s="11" t="s">
        <v>57</v>
      </c>
      <c r="BA13" s="26"/>
      <c r="BB13" s="27"/>
      <c r="BC13" s="11" t="s">
        <v>28</v>
      </c>
      <c r="BD13" s="11" t="s">
        <v>57</v>
      </c>
      <c r="BE13" s="26"/>
      <c r="BF13" s="27"/>
      <c r="BG13" s="11" t="s">
        <v>28</v>
      </c>
      <c r="BH13" s="11" t="s">
        <v>57</v>
      </c>
      <c r="BI13" s="26"/>
      <c r="BJ13" s="54"/>
      <c r="BK13" s="158" t="s">
        <v>28</v>
      </c>
      <c r="BL13" s="236">
        <v>4.5999999999999996</v>
      </c>
      <c r="BM13" s="6">
        <f t="shared" si="8"/>
        <v>0.91999999999999993</v>
      </c>
      <c r="BN13" s="429">
        <v>6.75</v>
      </c>
      <c r="BO13" s="430">
        <v>7</v>
      </c>
      <c r="BP13" s="178">
        <f t="shared" si="1"/>
        <v>3.4375</v>
      </c>
      <c r="BQ13" s="427">
        <v>6.75</v>
      </c>
      <c r="BR13" s="178">
        <f t="shared" si="2"/>
        <v>2.0249999999999999</v>
      </c>
      <c r="BS13" s="370">
        <f t="shared" si="3"/>
        <v>5.4625000000000004</v>
      </c>
      <c r="BT13" s="178">
        <f t="shared" si="4"/>
        <v>6.3825000000000003</v>
      </c>
      <c r="BU13" s="7">
        <f t="shared" si="9"/>
        <v>4.4677499999999997</v>
      </c>
      <c r="BV13" s="427">
        <v>5.2</v>
      </c>
      <c r="BW13" s="8">
        <f t="shared" si="10"/>
        <v>1.56</v>
      </c>
      <c r="BX13" s="201">
        <f t="shared" si="11"/>
        <v>6.0277499999999993</v>
      </c>
      <c r="BY13" s="163"/>
      <c r="BZ13" s="2"/>
      <c r="CA13" s="2"/>
      <c r="CB13" s="2"/>
      <c r="CC13" s="69"/>
      <c r="CD13" s="434" t="s">
        <v>168</v>
      </c>
    </row>
    <row r="14" spans="1:85" x14ac:dyDescent="0.2">
      <c r="A14" s="400" t="s">
        <v>181</v>
      </c>
      <c r="B14" s="137" t="s">
        <v>182</v>
      </c>
      <c r="C14" s="28">
        <v>956140120</v>
      </c>
      <c r="D14" s="99" t="s">
        <v>166</v>
      </c>
      <c r="E14" s="417" t="s">
        <v>167</v>
      </c>
      <c r="F14" s="108" t="s">
        <v>55</v>
      </c>
      <c r="G14" s="61"/>
      <c r="H14" s="337" t="s">
        <v>57</v>
      </c>
      <c r="I14" s="27"/>
      <c r="J14" s="26"/>
      <c r="K14" s="143" t="s">
        <v>28</v>
      </c>
      <c r="L14" s="143" t="s">
        <v>57</v>
      </c>
      <c r="M14" s="12"/>
      <c r="N14" s="12"/>
      <c r="O14" s="143" t="s">
        <v>28</v>
      </c>
      <c r="P14" s="143" t="s">
        <v>57</v>
      </c>
      <c r="Q14" s="12"/>
      <c r="R14" s="12"/>
      <c r="S14" s="143" t="s">
        <v>28</v>
      </c>
      <c r="T14" s="143" t="s">
        <v>57</v>
      </c>
      <c r="U14" s="12"/>
      <c r="V14" s="12"/>
      <c r="W14" s="143" t="s">
        <v>28</v>
      </c>
      <c r="X14" s="144" t="s">
        <v>57</v>
      </c>
      <c r="Y14" s="12"/>
      <c r="Z14" s="12"/>
      <c r="AA14" s="13" t="s">
        <v>28</v>
      </c>
      <c r="AB14" s="13" t="s">
        <v>57</v>
      </c>
      <c r="AC14" s="12"/>
      <c r="AD14" s="12"/>
      <c r="AE14" s="13" t="s">
        <v>28</v>
      </c>
      <c r="AF14" s="13" t="s">
        <v>57</v>
      </c>
      <c r="AG14" s="12"/>
      <c r="AH14" s="12"/>
      <c r="AI14" s="14" t="s">
        <v>28</v>
      </c>
      <c r="AJ14" s="14" t="s">
        <v>57</v>
      </c>
      <c r="AK14" s="27"/>
      <c r="AL14" s="26"/>
      <c r="AM14" s="14" t="s">
        <v>28</v>
      </c>
      <c r="AN14" s="14" t="s">
        <v>57</v>
      </c>
      <c r="AO14" s="26"/>
      <c r="AP14" s="27"/>
      <c r="AQ14" s="14" t="s">
        <v>28</v>
      </c>
      <c r="AR14" s="14" t="s">
        <v>57</v>
      </c>
      <c r="AS14" s="26"/>
      <c r="AT14" s="27"/>
      <c r="AU14" s="14" t="s">
        <v>28</v>
      </c>
      <c r="AV14" s="14" t="s">
        <v>57</v>
      </c>
      <c r="AW14" s="26"/>
      <c r="AX14" s="27"/>
      <c r="AY14" s="14" t="s">
        <v>28</v>
      </c>
      <c r="AZ14" s="14" t="s">
        <v>57</v>
      </c>
      <c r="BA14" s="26"/>
      <c r="BB14" s="27"/>
      <c r="BC14" s="14" t="s">
        <v>28</v>
      </c>
      <c r="BD14" s="14" t="s">
        <v>57</v>
      </c>
      <c r="BE14" s="26"/>
      <c r="BF14" s="27"/>
      <c r="BG14" s="14" t="s">
        <v>28</v>
      </c>
      <c r="BH14" s="14" t="s">
        <v>57</v>
      </c>
      <c r="BI14" s="26"/>
      <c r="BJ14" s="54"/>
      <c r="BK14" s="291" t="s">
        <v>28</v>
      </c>
      <c r="BL14" s="241">
        <v>4</v>
      </c>
      <c r="BM14" s="6">
        <f t="shared" si="8"/>
        <v>0.8</v>
      </c>
      <c r="BN14" s="370">
        <v>0</v>
      </c>
      <c r="BO14" s="370">
        <v>0</v>
      </c>
      <c r="BP14" s="178">
        <f t="shared" si="1"/>
        <v>0</v>
      </c>
      <c r="BQ14" s="427">
        <v>6.3</v>
      </c>
      <c r="BR14" s="178">
        <f t="shared" si="2"/>
        <v>1.89</v>
      </c>
      <c r="BS14" s="370">
        <f t="shared" si="3"/>
        <v>1.89</v>
      </c>
      <c r="BT14" s="178">
        <f t="shared" si="4"/>
        <v>2.69</v>
      </c>
      <c r="BU14" s="7">
        <f t="shared" si="9"/>
        <v>1.8829999999999998</v>
      </c>
      <c r="BV14" s="438"/>
      <c r="BW14" s="8">
        <f t="shared" si="10"/>
        <v>0</v>
      </c>
      <c r="BX14" s="201">
        <f t="shared" si="11"/>
        <v>1.8829999999999998</v>
      </c>
      <c r="BY14" s="163"/>
      <c r="BZ14" s="2"/>
      <c r="CA14" s="2"/>
      <c r="CB14" s="2"/>
      <c r="CC14" s="69"/>
      <c r="CD14" s="434" t="s">
        <v>168</v>
      </c>
    </row>
    <row r="15" spans="1:85" x14ac:dyDescent="0.2">
      <c r="A15" s="217" t="s">
        <v>183</v>
      </c>
      <c r="B15" s="137" t="s">
        <v>184</v>
      </c>
      <c r="C15" s="28">
        <v>990888176</v>
      </c>
      <c r="D15" s="99" t="s">
        <v>166</v>
      </c>
      <c r="E15" s="417" t="s">
        <v>167</v>
      </c>
      <c r="F15" s="108" t="s">
        <v>77</v>
      </c>
      <c r="G15" s="61" t="s">
        <v>185</v>
      </c>
      <c r="H15" s="133" t="s">
        <v>28</v>
      </c>
      <c r="I15" s="10" t="s">
        <v>57</v>
      </c>
      <c r="J15" s="9"/>
      <c r="K15" s="9"/>
      <c r="L15" s="10" t="s">
        <v>28</v>
      </c>
      <c r="M15" s="10" t="s">
        <v>57</v>
      </c>
      <c r="N15" s="9"/>
      <c r="O15" s="9"/>
      <c r="P15" s="10" t="s">
        <v>28</v>
      </c>
      <c r="Q15" s="10" t="s">
        <v>57</v>
      </c>
      <c r="R15" s="9"/>
      <c r="S15" s="9"/>
      <c r="T15" s="10" t="s">
        <v>28</v>
      </c>
      <c r="U15" s="10" t="s">
        <v>57</v>
      </c>
      <c r="V15" s="9"/>
      <c r="W15" s="9"/>
      <c r="X15" s="320" t="s">
        <v>28</v>
      </c>
      <c r="Y15" s="10" t="s">
        <v>57</v>
      </c>
      <c r="Z15" s="9"/>
      <c r="AA15" s="9"/>
      <c r="AB15" s="10" t="s">
        <v>28</v>
      </c>
      <c r="AC15" s="10" t="s">
        <v>57</v>
      </c>
      <c r="AD15" s="9"/>
      <c r="AE15" s="9"/>
      <c r="AF15" s="10" t="s">
        <v>28</v>
      </c>
      <c r="AG15" s="10" t="s">
        <v>57</v>
      </c>
      <c r="AH15" s="9"/>
      <c r="AI15" s="9"/>
      <c r="AJ15" s="11" t="s">
        <v>28</v>
      </c>
      <c r="AK15" s="11" t="s">
        <v>57</v>
      </c>
      <c r="AL15" s="40"/>
      <c r="AM15" s="40"/>
      <c r="AN15" s="11" t="s">
        <v>28</v>
      </c>
      <c r="AO15" s="11" t="s">
        <v>57</v>
      </c>
      <c r="AP15" s="9"/>
      <c r="AQ15" s="9"/>
      <c r="AR15" s="11" t="s">
        <v>28</v>
      </c>
      <c r="AS15" s="11" t="s">
        <v>57</v>
      </c>
      <c r="AT15" s="9"/>
      <c r="AU15" s="9"/>
      <c r="AV15" s="11" t="s">
        <v>28</v>
      </c>
      <c r="AW15" s="11" t="s">
        <v>57</v>
      </c>
      <c r="AX15" s="9"/>
      <c r="AY15" s="9"/>
      <c r="AZ15" s="11" t="s">
        <v>28</v>
      </c>
      <c r="BA15" s="11" t="s">
        <v>57</v>
      </c>
      <c r="BB15" s="9"/>
      <c r="BC15" s="9"/>
      <c r="BD15" s="11" t="s">
        <v>28</v>
      </c>
      <c r="BE15" s="11" t="s">
        <v>57</v>
      </c>
      <c r="BF15" s="9"/>
      <c r="BG15" s="24"/>
      <c r="BH15" s="11" t="s">
        <v>28</v>
      </c>
      <c r="BI15" s="11" t="s">
        <v>57</v>
      </c>
      <c r="BJ15" s="33"/>
      <c r="BK15" s="156"/>
      <c r="BL15" s="236">
        <v>4.5</v>
      </c>
      <c r="BM15" s="6">
        <f t="shared" si="8"/>
        <v>0.9</v>
      </c>
      <c r="BN15" s="430">
        <v>6.2</v>
      </c>
      <c r="BO15" s="430">
        <v>5.3</v>
      </c>
      <c r="BP15" s="178">
        <f t="shared" si="1"/>
        <v>2.875</v>
      </c>
      <c r="BQ15" s="428">
        <v>6</v>
      </c>
      <c r="BR15" s="178">
        <f t="shared" si="2"/>
        <v>1.7999999999999998</v>
      </c>
      <c r="BS15" s="370">
        <f t="shared" si="3"/>
        <v>4.6749999999999998</v>
      </c>
      <c r="BT15" s="178">
        <f t="shared" si="4"/>
        <v>5.5750000000000002</v>
      </c>
      <c r="BU15" s="7">
        <f t="shared" si="9"/>
        <v>3.9024999999999999</v>
      </c>
      <c r="BV15" s="427">
        <v>6.2</v>
      </c>
      <c r="BW15" s="8">
        <f t="shared" si="10"/>
        <v>1.8599999999999999</v>
      </c>
      <c r="BX15" s="201">
        <f t="shared" si="11"/>
        <v>5.7624999999999993</v>
      </c>
      <c r="BY15" s="161"/>
      <c r="BZ15" s="2"/>
      <c r="CA15" s="2"/>
      <c r="CB15" s="2"/>
      <c r="CC15" s="69"/>
      <c r="CD15" s="434" t="s">
        <v>168</v>
      </c>
    </row>
    <row r="16" spans="1:85" ht="15" customHeight="1" x14ac:dyDescent="0.2">
      <c r="A16" s="217" t="s">
        <v>186</v>
      </c>
      <c r="B16" s="137" t="s">
        <v>187</v>
      </c>
      <c r="C16" s="124">
        <v>66272734</v>
      </c>
      <c r="D16" s="99" t="s">
        <v>166</v>
      </c>
      <c r="E16" s="417" t="s">
        <v>167</v>
      </c>
      <c r="F16" s="108" t="s">
        <v>77</v>
      </c>
      <c r="G16" s="61" t="s">
        <v>185</v>
      </c>
      <c r="H16" s="70" t="s">
        <v>28</v>
      </c>
      <c r="I16" s="13" t="s">
        <v>57</v>
      </c>
      <c r="J16" s="12"/>
      <c r="K16" s="12"/>
      <c r="L16" s="13" t="s">
        <v>28</v>
      </c>
      <c r="M16" s="13" t="s">
        <v>57</v>
      </c>
      <c r="N16" s="12"/>
      <c r="O16" s="12"/>
      <c r="P16" s="13" t="s">
        <v>28</v>
      </c>
      <c r="Q16" s="13" t="s">
        <v>57</v>
      </c>
      <c r="R16" s="12"/>
      <c r="S16" s="12"/>
      <c r="T16" s="13" t="s">
        <v>28</v>
      </c>
      <c r="U16" s="13" t="s">
        <v>57</v>
      </c>
      <c r="V16" s="12"/>
      <c r="W16" s="12"/>
      <c r="X16" s="319" t="s">
        <v>28</v>
      </c>
      <c r="Y16" s="13" t="s">
        <v>57</v>
      </c>
      <c r="Z16" s="12"/>
      <c r="AA16" s="12"/>
      <c r="AB16" s="13" t="s">
        <v>28</v>
      </c>
      <c r="AC16" s="13" t="s">
        <v>57</v>
      </c>
      <c r="AD16" s="12"/>
      <c r="AE16" s="12"/>
      <c r="AF16" s="13" t="s">
        <v>28</v>
      </c>
      <c r="AG16" s="13" t="s">
        <v>57</v>
      </c>
      <c r="AH16" s="12"/>
      <c r="AI16" s="12"/>
      <c r="AJ16" s="14" t="s">
        <v>28</v>
      </c>
      <c r="AK16" s="14" t="s">
        <v>57</v>
      </c>
      <c r="AL16" s="42"/>
      <c r="AM16" s="42"/>
      <c r="AN16" s="14" t="s">
        <v>28</v>
      </c>
      <c r="AO16" s="14" t="s">
        <v>57</v>
      </c>
      <c r="AP16" s="12"/>
      <c r="AQ16" s="12"/>
      <c r="AR16" s="14" t="s">
        <v>28</v>
      </c>
      <c r="AS16" s="14" t="s">
        <v>57</v>
      </c>
      <c r="AT16" s="12"/>
      <c r="AU16" s="12"/>
      <c r="AV16" s="14" t="s">
        <v>28</v>
      </c>
      <c r="AW16" s="14" t="s">
        <v>57</v>
      </c>
      <c r="AX16" s="12"/>
      <c r="AY16" s="12"/>
      <c r="AZ16" s="14" t="s">
        <v>28</v>
      </c>
      <c r="BA16" s="14" t="s">
        <v>57</v>
      </c>
      <c r="BB16" s="12"/>
      <c r="BC16" s="12"/>
      <c r="BD16" s="14" t="s">
        <v>28</v>
      </c>
      <c r="BE16" s="14" t="s">
        <v>57</v>
      </c>
      <c r="BF16" s="12"/>
      <c r="BG16" s="26"/>
      <c r="BH16" s="14" t="s">
        <v>28</v>
      </c>
      <c r="BI16" s="14" t="s">
        <v>57</v>
      </c>
      <c r="BJ16" s="34"/>
      <c r="BK16" s="157"/>
      <c r="BL16" s="236">
        <v>4.5999999999999996</v>
      </c>
      <c r="BM16" s="6">
        <f t="shared" si="8"/>
        <v>0.91999999999999993</v>
      </c>
      <c r="BN16" s="430">
        <v>7</v>
      </c>
      <c r="BO16" s="430">
        <v>6.5</v>
      </c>
      <c r="BP16" s="178">
        <f t="shared" si="1"/>
        <v>3.375</v>
      </c>
      <c r="BQ16" s="427">
        <v>6.5</v>
      </c>
      <c r="BR16" s="178">
        <f t="shared" si="2"/>
        <v>1.95</v>
      </c>
      <c r="BS16" s="370">
        <f t="shared" si="3"/>
        <v>5.3250000000000002</v>
      </c>
      <c r="BT16" s="178">
        <f t="shared" si="4"/>
        <v>6.2450000000000001</v>
      </c>
      <c r="BU16" s="7">
        <f t="shared" si="9"/>
        <v>4.3715000000000002</v>
      </c>
      <c r="BV16" s="427">
        <v>5.5</v>
      </c>
      <c r="BW16" s="8">
        <f t="shared" si="10"/>
        <v>1.65</v>
      </c>
      <c r="BX16" s="201">
        <f t="shared" si="11"/>
        <v>6.0214999999999996</v>
      </c>
      <c r="BY16" s="161"/>
      <c r="BZ16" s="2"/>
      <c r="CA16" s="2"/>
      <c r="CB16" s="2"/>
      <c r="CC16" s="69"/>
      <c r="CD16" s="434" t="s">
        <v>168</v>
      </c>
    </row>
    <row r="17" spans="1:82" ht="15" customHeight="1" x14ac:dyDescent="0.2">
      <c r="A17" s="217" t="s">
        <v>188</v>
      </c>
      <c r="B17" s="209" t="s">
        <v>189</v>
      </c>
      <c r="C17" s="2">
        <v>971494031</v>
      </c>
      <c r="D17" s="99" t="s">
        <v>166</v>
      </c>
      <c r="E17" s="417" t="s">
        <v>167</v>
      </c>
      <c r="F17" s="108" t="s">
        <v>77</v>
      </c>
      <c r="G17" s="61" t="s">
        <v>190</v>
      </c>
      <c r="H17" s="91"/>
      <c r="I17" s="10" t="s">
        <v>28</v>
      </c>
      <c r="J17" s="10" t="s">
        <v>57</v>
      </c>
      <c r="K17" s="9"/>
      <c r="L17" s="9"/>
      <c r="M17" s="10" t="s">
        <v>28</v>
      </c>
      <c r="N17" s="10" t="s">
        <v>57</v>
      </c>
      <c r="O17" s="9"/>
      <c r="P17" s="9"/>
      <c r="Q17" s="10" t="s">
        <v>28</v>
      </c>
      <c r="R17" s="10" t="s">
        <v>57</v>
      </c>
      <c r="S17" s="9"/>
      <c r="T17" s="9"/>
      <c r="U17" s="10" t="s">
        <v>28</v>
      </c>
      <c r="V17" s="10" t="s">
        <v>57</v>
      </c>
      <c r="W17" s="9"/>
      <c r="X17" s="314"/>
      <c r="Y17" s="10" t="s">
        <v>28</v>
      </c>
      <c r="Z17" s="10" t="s">
        <v>57</v>
      </c>
      <c r="AA17" s="9"/>
      <c r="AB17" s="9"/>
      <c r="AC17" s="10" t="s">
        <v>28</v>
      </c>
      <c r="AD17" s="10" t="s">
        <v>57</v>
      </c>
      <c r="AE17" s="9"/>
      <c r="AF17" s="9"/>
      <c r="AG17" s="10" t="s">
        <v>28</v>
      </c>
      <c r="AH17" s="10" t="s">
        <v>57</v>
      </c>
      <c r="AI17" s="9"/>
      <c r="AJ17" s="9"/>
      <c r="AK17" s="11" t="s">
        <v>28</v>
      </c>
      <c r="AL17" s="11" t="s">
        <v>57</v>
      </c>
      <c r="AM17" s="40"/>
      <c r="AN17" s="40"/>
      <c r="AO17" s="11" t="s">
        <v>28</v>
      </c>
      <c r="AP17" s="11" t="s">
        <v>57</v>
      </c>
      <c r="AQ17" s="9"/>
      <c r="AR17" s="9"/>
      <c r="AS17" s="11" t="s">
        <v>28</v>
      </c>
      <c r="AT17" s="11" t="s">
        <v>57</v>
      </c>
      <c r="AU17" s="9"/>
      <c r="AV17" s="9"/>
      <c r="AW17" s="11" t="s">
        <v>28</v>
      </c>
      <c r="AX17" s="11" t="s">
        <v>57</v>
      </c>
      <c r="AY17" s="9"/>
      <c r="AZ17" s="9"/>
      <c r="BA17" s="11" t="s">
        <v>28</v>
      </c>
      <c r="BB17" s="11" t="s">
        <v>57</v>
      </c>
      <c r="BC17" s="9"/>
      <c r="BD17" s="9"/>
      <c r="BE17" s="11" t="s">
        <v>28</v>
      </c>
      <c r="BF17" s="11" t="s">
        <v>57</v>
      </c>
      <c r="BG17" s="9"/>
      <c r="BH17" s="24"/>
      <c r="BI17" s="11" t="s">
        <v>28</v>
      </c>
      <c r="BJ17" s="53" t="s">
        <v>57</v>
      </c>
      <c r="BK17" s="157"/>
      <c r="BL17" s="236">
        <v>3.7</v>
      </c>
      <c r="BM17" s="6">
        <f t="shared" si="8"/>
        <v>0.7400000000000001</v>
      </c>
      <c r="BN17" s="429">
        <v>5.65</v>
      </c>
      <c r="BO17" s="430">
        <v>5.6</v>
      </c>
      <c r="BP17" s="178">
        <f t="shared" si="1"/>
        <v>2.8125</v>
      </c>
      <c r="BQ17" s="427">
        <v>6.15</v>
      </c>
      <c r="BR17" s="178">
        <f t="shared" si="2"/>
        <v>1.845</v>
      </c>
      <c r="BS17" s="370">
        <f t="shared" si="3"/>
        <v>4.6574999999999998</v>
      </c>
      <c r="BT17" s="178">
        <f t="shared" si="4"/>
        <v>5.3975</v>
      </c>
      <c r="BU17" s="7">
        <f t="shared" si="9"/>
        <v>3.7782499999999999</v>
      </c>
      <c r="BV17" s="439">
        <v>6</v>
      </c>
      <c r="BW17" s="8">
        <f t="shared" si="10"/>
        <v>1.7999999999999998</v>
      </c>
      <c r="BX17" s="201">
        <f t="shared" si="11"/>
        <v>5.5782499999999997</v>
      </c>
      <c r="BY17" s="163"/>
      <c r="BZ17" s="2"/>
      <c r="CA17" s="2"/>
      <c r="CB17" s="2"/>
      <c r="CC17" s="69"/>
      <c r="CD17" s="434" t="s">
        <v>168</v>
      </c>
    </row>
    <row r="18" spans="1:82" x14ac:dyDescent="0.2">
      <c r="A18" s="217" t="s">
        <v>191</v>
      </c>
      <c r="B18" s="137" t="s">
        <v>192</v>
      </c>
      <c r="C18" s="28">
        <v>94330277</v>
      </c>
      <c r="D18" s="99" t="s">
        <v>166</v>
      </c>
      <c r="E18" s="417" t="s">
        <v>167</v>
      </c>
      <c r="F18" s="108" t="s">
        <v>77</v>
      </c>
      <c r="G18" s="61" t="s">
        <v>190</v>
      </c>
      <c r="H18" s="91"/>
      <c r="I18" s="13" t="s">
        <v>28</v>
      </c>
      <c r="J18" s="13" t="s">
        <v>57</v>
      </c>
      <c r="K18" s="12"/>
      <c r="L18" s="12"/>
      <c r="M18" s="13" t="s">
        <v>28</v>
      </c>
      <c r="N18" s="13" t="s">
        <v>57</v>
      </c>
      <c r="O18" s="12"/>
      <c r="P18" s="12"/>
      <c r="Q18" s="13" t="s">
        <v>28</v>
      </c>
      <c r="R18" s="13" t="s">
        <v>57</v>
      </c>
      <c r="S18" s="12"/>
      <c r="T18" s="12"/>
      <c r="U18" s="13" t="s">
        <v>28</v>
      </c>
      <c r="V18" s="13" t="s">
        <v>57</v>
      </c>
      <c r="W18" s="12"/>
      <c r="X18" s="313"/>
      <c r="Y18" s="13" t="s">
        <v>28</v>
      </c>
      <c r="Z18" s="13" t="s">
        <v>57</v>
      </c>
      <c r="AA18" s="12"/>
      <c r="AB18" s="12"/>
      <c r="AC18" s="13" t="s">
        <v>28</v>
      </c>
      <c r="AD18" s="13" t="s">
        <v>57</v>
      </c>
      <c r="AE18" s="12"/>
      <c r="AF18" s="12"/>
      <c r="AG18" s="13" t="s">
        <v>28</v>
      </c>
      <c r="AH18" s="13" t="s">
        <v>57</v>
      </c>
      <c r="AI18" s="12"/>
      <c r="AJ18" s="12"/>
      <c r="AK18" s="14" t="s">
        <v>28</v>
      </c>
      <c r="AL18" s="14" t="s">
        <v>57</v>
      </c>
      <c r="AM18" s="42"/>
      <c r="AN18" s="42"/>
      <c r="AO18" s="14" t="s">
        <v>28</v>
      </c>
      <c r="AP18" s="14" t="s">
        <v>57</v>
      </c>
      <c r="AQ18" s="12"/>
      <c r="AR18" s="12"/>
      <c r="AS18" s="14" t="s">
        <v>28</v>
      </c>
      <c r="AT18" s="14" t="s">
        <v>57</v>
      </c>
      <c r="AU18" s="12"/>
      <c r="AV18" s="12"/>
      <c r="AW18" s="14" t="s">
        <v>28</v>
      </c>
      <c r="AX18" s="14" t="s">
        <v>57</v>
      </c>
      <c r="AY18" s="12"/>
      <c r="AZ18" s="12"/>
      <c r="BA18" s="14" t="s">
        <v>28</v>
      </c>
      <c r="BB18" s="14" t="s">
        <v>57</v>
      </c>
      <c r="BC18" s="12"/>
      <c r="BD18" s="12"/>
      <c r="BE18" s="14" t="s">
        <v>28</v>
      </c>
      <c r="BF18" s="14" t="s">
        <v>57</v>
      </c>
      <c r="BG18" s="12"/>
      <c r="BH18" s="26"/>
      <c r="BI18" s="14" t="s">
        <v>28</v>
      </c>
      <c r="BJ18" s="54" t="s">
        <v>57</v>
      </c>
      <c r="BK18" s="157"/>
      <c r="BL18" s="236">
        <v>4.8</v>
      </c>
      <c r="BM18" s="6">
        <f t="shared" si="8"/>
        <v>0.96</v>
      </c>
      <c r="BN18" s="429">
        <v>6.55</v>
      </c>
      <c r="BO18" s="430">
        <v>6.6</v>
      </c>
      <c r="BP18" s="178">
        <f t="shared" si="1"/>
        <v>3.2874999999999996</v>
      </c>
      <c r="BQ18" s="427">
        <v>6.3</v>
      </c>
      <c r="BR18" s="178">
        <f t="shared" si="2"/>
        <v>1.89</v>
      </c>
      <c r="BS18" s="370">
        <f t="shared" si="3"/>
        <v>5.1774999999999993</v>
      </c>
      <c r="BT18" s="178">
        <f t="shared" si="4"/>
        <v>6.1374999999999993</v>
      </c>
      <c r="BU18" s="7">
        <f t="shared" si="9"/>
        <v>4.2962499999999988</v>
      </c>
      <c r="BV18" s="427">
        <v>6.6</v>
      </c>
      <c r="BW18" s="8">
        <f t="shared" si="10"/>
        <v>1.9799999999999998</v>
      </c>
      <c r="BX18" s="201">
        <f t="shared" si="11"/>
        <v>6.2762499999999983</v>
      </c>
      <c r="BY18" s="163"/>
      <c r="BZ18" s="2"/>
      <c r="CA18" s="2"/>
      <c r="CB18" s="2"/>
      <c r="CC18" s="69"/>
      <c r="CD18" s="434" t="s">
        <v>168</v>
      </c>
    </row>
    <row r="19" spans="1:82" x14ac:dyDescent="0.2">
      <c r="A19" s="217" t="s">
        <v>193</v>
      </c>
      <c r="B19" s="137" t="s">
        <v>194</v>
      </c>
      <c r="C19" s="28">
        <v>940793679</v>
      </c>
      <c r="D19" s="99" t="s">
        <v>166</v>
      </c>
      <c r="E19" s="417" t="s">
        <v>167</v>
      </c>
      <c r="F19" s="108" t="s">
        <v>77</v>
      </c>
      <c r="G19" s="61" t="s">
        <v>190</v>
      </c>
      <c r="H19" s="92"/>
      <c r="I19" s="24"/>
      <c r="J19" s="10" t="s">
        <v>28</v>
      </c>
      <c r="K19" s="10" t="s">
        <v>57</v>
      </c>
      <c r="L19" s="9"/>
      <c r="M19" s="9"/>
      <c r="N19" s="10" t="s">
        <v>28</v>
      </c>
      <c r="O19" s="10" t="s">
        <v>57</v>
      </c>
      <c r="P19" s="9"/>
      <c r="Q19" s="9"/>
      <c r="R19" s="10" t="s">
        <v>28</v>
      </c>
      <c r="S19" s="10" t="s">
        <v>57</v>
      </c>
      <c r="T19" s="9"/>
      <c r="U19" s="9"/>
      <c r="V19" s="10" t="s">
        <v>28</v>
      </c>
      <c r="W19" s="10" t="s">
        <v>57</v>
      </c>
      <c r="X19" s="314"/>
      <c r="Y19" s="9"/>
      <c r="Z19" s="10" t="s">
        <v>28</v>
      </c>
      <c r="AA19" s="10" t="s">
        <v>57</v>
      </c>
      <c r="AB19" s="9"/>
      <c r="AC19" s="9"/>
      <c r="AD19" s="10" t="s">
        <v>28</v>
      </c>
      <c r="AE19" s="10" t="s">
        <v>57</v>
      </c>
      <c r="AF19" s="9"/>
      <c r="AG19" s="9"/>
      <c r="AH19" s="10" t="s">
        <v>28</v>
      </c>
      <c r="AI19" s="10" t="s">
        <v>57</v>
      </c>
      <c r="AJ19" s="40"/>
      <c r="AK19" s="24"/>
      <c r="AL19" s="11" t="s">
        <v>28</v>
      </c>
      <c r="AM19" s="11" t="s">
        <v>57</v>
      </c>
      <c r="AN19" s="9"/>
      <c r="AO19" s="9"/>
      <c r="AP19" s="11" t="s">
        <v>28</v>
      </c>
      <c r="AQ19" s="11" t="s">
        <v>57</v>
      </c>
      <c r="AR19" s="9"/>
      <c r="AS19" s="9"/>
      <c r="AT19" s="11" t="s">
        <v>28</v>
      </c>
      <c r="AU19" s="345" t="s">
        <v>57</v>
      </c>
      <c r="AV19" s="9"/>
      <c r="AW19" s="9"/>
      <c r="AX19" s="11" t="s">
        <v>28</v>
      </c>
      <c r="AY19" s="11" t="s">
        <v>57</v>
      </c>
      <c r="AZ19" s="9"/>
      <c r="BA19" s="9"/>
      <c r="BB19" s="11" t="s">
        <v>28</v>
      </c>
      <c r="BC19" s="11" t="s">
        <v>57</v>
      </c>
      <c r="BD19" s="9"/>
      <c r="BE19" s="9"/>
      <c r="BF19" s="11" t="s">
        <v>28</v>
      </c>
      <c r="BG19" s="11" t="s">
        <v>57</v>
      </c>
      <c r="BH19" s="40"/>
      <c r="BI19" s="44"/>
      <c r="BJ19" s="11" t="s">
        <v>28</v>
      </c>
      <c r="BK19" s="158" t="s">
        <v>57</v>
      </c>
      <c r="BL19" s="236">
        <v>3.5</v>
      </c>
      <c r="BM19" s="6">
        <f t="shared" si="8"/>
        <v>0.70000000000000007</v>
      </c>
      <c r="BN19" s="430">
        <v>7</v>
      </c>
      <c r="BO19" s="430">
        <v>7</v>
      </c>
      <c r="BP19" s="178">
        <f t="shared" si="1"/>
        <v>3.5</v>
      </c>
      <c r="BQ19" s="427">
        <v>6.5</v>
      </c>
      <c r="BR19" s="178">
        <f t="shared" si="2"/>
        <v>1.95</v>
      </c>
      <c r="BS19" s="370">
        <f t="shared" si="3"/>
        <v>5.45</v>
      </c>
      <c r="BT19" s="178">
        <f t="shared" si="4"/>
        <v>6.15</v>
      </c>
      <c r="BU19" s="7">
        <f t="shared" si="9"/>
        <v>4.3049999999999997</v>
      </c>
      <c r="BV19" s="427">
        <v>6.1</v>
      </c>
      <c r="BW19" s="8">
        <f t="shared" si="10"/>
        <v>1.8299999999999998</v>
      </c>
      <c r="BX19" s="201">
        <f t="shared" si="11"/>
        <v>6.1349999999999998</v>
      </c>
      <c r="BY19" s="163"/>
      <c r="BZ19" s="2"/>
      <c r="CA19" s="2"/>
      <c r="CB19" s="2"/>
      <c r="CC19" s="69"/>
      <c r="CD19" s="434" t="s">
        <v>168</v>
      </c>
    </row>
    <row r="20" spans="1:82" x14ac:dyDescent="0.2">
      <c r="A20" s="216" t="s">
        <v>195</v>
      </c>
      <c r="B20" s="137" t="s">
        <v>196</v>
      </c>
      <c r="C20" s="28">
        <v>994719720</v>
      </c>
      <c r="D20" s="99" t="s">
        <v>166</v>
      </c>
      <c r="E20" s="417" t="s">
        <v>167</v>
      </c>
      <c r="F20" s="108" t="s">
        <v>77</v>
      </c>
      <c r="G20" s="61" t="s">
        <v>190</v>
      </c>
      <c r="H20" s="91"/>
      <c r="I20" s="26"/>
      <c r="J20" s="13" t="s">
        <v>28</v>
      </c>
      <c r="K20" s="13" t="s">
        <v>57</v>
      </c>
      <c r="L20" s="12"/>
      <c r="M20" s="12"/>
      <c r="N20" s="13" t="s">
        <v>28</v>
      </c>
      <c r="O20" s="13" t="s">
        <v>57</v>
      </c>
      <c r="P20" s="12"/>
      <c r="Q20" s="12"/>
      <c r="R20" s="13" t="s">
        <v>28</v>
      </c>
      <c r="S20" s="13" t="s">
        <v>57</v>
      </c>
      <c r="T20" s="12"/>
      <c r="U20" s="12"/>
      <c r="V20" s="13" t="s">
        <v>28</v>
      </c>
      <c r="W20" s="13" t="s">
        <v>57</v>
      </c>
      <c r="X20" s="313"/>
      <c r="Y20" s="12"/>
      <c r="Z20" s="13" t="s">
        <v>28</v>
      </c>
      <c r="AA20" s="13" t="s">
        <v>57</v>
      </c>
      <c r="AB20" s="12"/>
      <c r="AC20" s="12"/>
      <c r="AD20" s="13" t="s">
        <v>28</v>
      </c>
      <c r="AE20" s="13" t="s">
        <v>57</v>
      </c>
      <c r="AF20" s="12"/>
      <c r="AG20" s="12"/>
      <c r="AH20" s="13" t="s">
        <v>28</v>
      </c>
      <c r="AI20" s="13" t="s">
        <v>57</v>
      </c>
      <c r="AJ20" s="42"/>
      <c r="AK20" s="26"/>
      <c r="AL20" s="14" t="s">
        <v>28</v>
      </c>
      <c r="AM20" s="14" t="s">
        <v>57</v>
      </c>
      <c r="AN20" s="12"/>
      <c r="AO20" s="12"/>
      <c r="AP20" s="14" t="s">
        <v>28</v>
      </c>
      <c r="AQ20" s="14" t="s">
        <v>57</v>
      </c>
      <c r="AR20" s="12"/>
      <c r="AS20" s="12"/>
      <c r="AT20" s="14" t="s">
        <v>28</v>
      </c>
      <c r="AU20" s="14" t="s">
        <v>57</v>
      </c>
      <c r="AV20" s="12"/>
      <c r="AW20" s="12"/>
      <c r="AX20" s="54" t="s">
        <v>28</v>
      </c>
      <c r="AY20" s="54" t="s">
        <v>57</v>
      </c>
      <c r="AZ20" s="12"/>
      <c r="BA20" s="12"/>
      <c r="BB20" s="14" t="s">
        <v>28</v>
      </c>
      <c r="BC20" s="14" t="s">
        <v>57</v>
      </c>
      <c r="BD20" s="12"/>
      <c r="BE20" s="12"/>
      <c r="BF20" s="14" t="s">
        <v>28</v>
      </c>
      <c r="BG20" s="14" t="s">
        <v>57</v>
      </c>
      <c r="BH20" s="42"/>
      <c r="BI20" s="38"/>
      <c r="BJ20" s="14" t="s">
        <v>28</v>
      </c>
      <c r="BK20" s="291" t="s">
        <v>57</v>
      </c>
      <c r="BL20" s="236">
        <v>3.5</v>
      </c>
      <c r="BM20" s="6">
        <f t="shared" si="8"/>
        <v>0.70000000000000007</v>
      </c>
      <c r="BN20" s="430">
        <v>7</v>
      </c>
      <c r="BO20" s="430">
        <v>7</v>
      </c>
      <c r="BP20" s="178">
        <f t="shared" si="1"/>
        <v>3.5</v>
      </c>
      <c r="BQ20" s="427">
        <v>6.3</v>
      </c>
      <c r="BR20" s="178">
        <f t="shared" si="2"/>
        <v>1.89</v>
      </c>
      <c r="BS20" s="370">
        <f t="shared" si="3"/>
        <v>5.39</v>
      </c>
      <c r="BT20" s="178">
        <f t="shared" si="4"/>
        <v>6.09</v>
      </c>
      <c r="BU20" s="7">
        <f t="shared" si="9"/>
        <v>4.2629999999999999</v>
      </c>
      <c r="BV20" s="427">
        <v>6.5</v>
      </c>
      <c r="BW20" s="8">
        <f t="shared" si="10"/>
        <v>1.95</v>
      </c>
      <c r="BX20" s="201">
        <f t="shared" si="11"/>
        <v>6.2130000000000001</v>
      </c>
      <c r="BY20" s="163"/>
      <c r="BZ20" s="2"/>
      <c r="CA20" s="2"/>
      <c r="CB20" s="2"/>
      <c r="CC20" s="69"/>
      <c r="CD20" s="434" t="s">
        <v>168</v>
      </c>
    </row>
    <row r="21" spans="1:82" x14ac:dyDescent="0.2">
      <c r="A21" s="216" t="s">
        <v>197</v>
      </c>
      <c r="B21" s="137" t="s">
        <v>198</v>
      </c>
      <c r="C21" s="138">
        <v>977309408</v>
      </c>
      <c r="D21" s="128" t="s">
        <v>166</v>
      </c>
      <c r="E21" s="417" t="s">
        <v>167</v>
      </c>
      <c r="F21" s="108" t="s">
        <v>77</v>
      </c>
      <c r="G21" s="61" t="s">
        <v>185</v>
      </c>
      <c r="H21" s="90" t="s">
        <v>57</v>
      </c>
      <c r="I21" s="26"/>
      <c r="J21" s="26"/>
      <c r="K21" s="10" t="s">
        <v>28</v>
      </c>
      <c r="L21" s="10" t="s">
        <v>57</v>
      </c>
      <c r="M21" s="9"/>
      <c r="N21" s="9"/>
      <c r="O21" s="10" t="s">
        <v>28</v>
      </c>
      <c r="P21" s="10" t="s">
        <v>57</v>
      </c>
      <c r="Q21" s="9"/>
      <c r="R21" s="9"/>
      <c r="S21" s="10" t="s">
        <v>28</v>
      </c>
      <c r="T21" s="10" t="s">
        <v>57</v>
      </c>
      <c r="U21" s="9"/>
      <c r="V21" s="9"/>
      <c r="W21" s="10" t="s">
        <v>28</v>
      </c>
      <c r="X21" s="320" t="s">
        <v>57</v>
      </c>
      <c r="Y21" s="9"/>
      <c r="Z21" s="9"/>
      <c r="AA21" s="368" t="s">
        <v>28</v>
      </c>
      <c r="AB21" s="10" t="s">
        <v>57</v>
      </c>
      <c r="AC21" s="9"/>
      <c r="AD21" s="9"/>
      <c r="AE21" s="10" t="s">
        <v>28</v>
      </c>
      <c r="AF21" s="10" t="s">
        <v>57</v>
      </c>
      <c r="AG21" s="9"/>
      <c r="AH21" s="9"/>
      <c r="AI21" s="11" t="s">
        <v>28</v>
      </c>
      <c r="AJ21" s="11" t="s">
        <v>57</v>
      </c>
      <c r="AK21" s="39"/>
      <c r="AL21" s="38"/>
      <c r="AM21" s="11" t="s">
        <v>28</v>
      </c>
      <c r="AN21" s="11" t="s">
        <v>57</v>
      </c>
      <c r="AO21" s="26"/>
      <c r="AP21" s="27"/>
      <c r="AQ21" s="11" t="s">
        <v>28</v>
      </c>
      <c r="AR21" s="11" t="s">
        <v>57</v>
      </c>
      <c r="AS21" s="26"/>
      <c r="AT21" s="27"/>
      <c r="AU21" s="11" t="s">
        <v>28</v>
      </c>
      <c r="AV21" s="11" t="s">
        <v>57</v>
      </c>
      <c r="AW21" s="26"/>
      <c r="AX21" s="27"/>
      <c r="AY21" s="11" t="s">
        <v>28</v>
      </c>
      <c r="AZ21" s="11" t="s">
        <v>57</v>
      </c>
      <c r="BA21" s="26"/>
      <c r="BB21" s="27"/>
      <c r="BC21" s="11" t="s">
        <v>28</v>
      </c>
      <c r="BD21" s="11" t="s">
        <v>57</v>
      </c>
      <c r="BE21" s="26"/>
      <c r="BF21" s="27"/>
      <c r="BG21" s="11" t="s">
        <v>28</v>
      </c>
      <c r="BH21" s="11" t="s">
        <v>57</v>
      </c>
      <c r="BI21" s="38"/>
      <c r="BJ21" s="54"/>
      <c r="BK21" s="369" t="s">
        <v>28</v>
      </c>
      <c r="BL21" s="236">
        <v>2.8</v>
      </c>
      <c r="BM21" s="6">
        <f t="shared" si="8"/>
        <v>0.55999999999999994</v>
      </c>
      <c r="BN21" s="430">
        <v>6.5</v>
      </c>
      <c r="BO21" s="430">
        <v>6.5</v>
      </c>
      <c r="BP21" s="178">
        <f t="shared" si="1"/>
        <v>3.25</v>
      </c>
      <c r="BQ21" s="427">
        <v>6.5</v>
      </c>
      <c r="BR21" s="178">
        <f t="shared" si="2"/>
        <v>1.95</v>
      </c>
      <c r="BS21" s="370">
        <f t="shared" si="3"/>
        <v>5.2</v>
      </c>
      <c r="BT21" s="178">
        <f t="shared" si="4"/>
        <v>5.76</v>
      </c>
      <c r="BU21" s="7">
        <f t="shared" si="9"/>
        <v>4.032</v>
      </c>
      <c r="BV21" s="428">
        <v>5.8</v>
      </c>
      <c r="BW21" s="8">
        <f t="shared" si="10"/>
        <v>1.74</v>
      </c>
      <c r="BX21" s="201">
        <f t="shared" si="11"/>
        <v>5.7720000000000002</v>
      </c>
      <c r="BY21" s="163"/>
      <c r="BZ21" s="2"/>
      <c r="CA21" s="2"/>
      <c r="CB21" s="2"/>
      <c r="CC21" s="69"/>
      <c r="CD21" s="434" t="s">
        <v>168</v>
      </c>
    </row>
    <row r="22" spans="1:82" x14ac:dyDescent="0.2">
      <c r="A22" s="217" t="s">
        <v>199</v>
      </c>
      <c r="B22" s="137" t="s">
        <v>200</v>
      </c>
      <c r="C22" s="28">
        <v>999165441</v>
      </c>
      <c r="D22" s="99" t="s">
        <v>166</v>
      </c>
      <c r="E22" s="417" t="s">
        <v>167</v>
      </c>
      <c r="F22" s="108" t="s">
        <v>77</v>
      </c>
      <c r="G22" s="61" t="s">
        <v>185</v>
      </c>
      <c r="H22" s="90" t="s">
        <v>57</v>
      </c>
      <c r="I22" s="26"/>
      <c r="J22" s="26"/>
      <c r="K22" s="13" t="s">
        <v>28</v>
      </c>
      <c r="L22" s="13" t="s">
        <v>57</v>
      </c>
      <c r="M22" s="12"/>
      <c r="N22" s="12"/>
      <c r="O22" s="13" t="s">
        <v>28</v>
      </c>
      <c r="P22" s="13" t="s">
        <v>57</v>
      </c>
      <c r="Q22" s="12"/>
      <c r="R22" s="12"/>
      <c r="S22" s="13" t="s">
        <v>28</v>
      </c>
      <c r="T22" s="13" t="s">
        <v>57</v>
      </c>
      <c r="U22" s="12"/>
      <c r="V22" s="12"/>
      <c r="W22" s="13" t="s">
        <v>28</v>
      </c>
      <c r="X22" s="319" t="s">
        <v>57</v>
      </c>
      <c r="Y22" s="12"/>
      <c r="Z22" s="12"/>
      <c r="AA22" s="13" t="s">
        <v>28</v>
      </c>
      <c r="AB22" s="13" t="s">
        <v>57</v>
      </c>
      <c r="AC22" s="12"/>
      <c r="AD22" s="12"/>
      <c r="AE22" s="13" t="s">
        <v>28</v>
      </c>
      <c r="AF22" s="13" t="s">
        <v>57</v>
      </c>
      <c r="AG22" s="12"/>
      <c r="AH22" s="12"/>
      <c r="AI22" s="14" t="s">
        <v>28</v>
      </c>
      <c r="AJ22" s="14" t="s">
        <v>57</v>
      </c>
      <c r="AK22" s="39"/>
      <c r="AL22" s="38"/>
      <c r="AM22" s="14" t="s">
        <v>28</v>
      </c>
      <c r="AN22" s="14" t="s">
        <v>57</v>
      </c>
      <c r="AO22" s="26"/>
      <c r="AP22" s="27"/>
      <c r="AQ22" s="14" t="s">
        <v>28</v>
      </c>
      <c r="AR22" s="14" t="s">
        <v>57</v>
      </c>
      <c r="AS22" s="26"/>
      <c r="AT22" s="27"/>
      <c r="AU22" s="14" t="s">
        <v>28</v>
      </c>
      <c r="AV22" s="14" t="s">
        <v>57</v>
      </c>
      <c r="AW22" s="26"/>
      <c r="AX22" s="27"/>
      <c r="AY22" s="14" t="s">
        <v>28</v>
      </c>
      <c r="AZ22" s="14" t="s">
        <v>57</v>
      </c>
      <c r="BA22" s="26"/>
      <c r="BB22" s="27"/>
      <c r="BC22" s="14" t="s">
        <v>28</v>
      </c>
      <c r="BD22" s="14" t="s">
        <v>57</v>
      </c>
      <c r="BE22" s="26"/>
      <c r="BF22" s="27"/>
      <c r="BG22" s="14" t="s">
        <v>28</v>
      </c>
      <c r="BH22" s="14" t="s">
        <v>57</v>
      </c>
      <c r="BI22" s="38"/>
      <c r="BJ22" s="54"/>
      <c r="BK22" s="160" t="s">
        <v>28</v>
      </c>
      <c r="BL22" s="241">
        <v>4</v>
      </c>
      <c r="BM22" s="6">
        <f t="shared" si="8"/>
        <v>0.8</v>
      </c>
      <c r="BN22" s="429">
        <v>6.55</v>
      </c>
      <c r="BO22" s="430">
        <v>6.7</v>
      </c>
      <c r="BP22" s="178">
        <f t="shared" si="1"/>
        <v>3.3125</v>
      </c>
      <c r="BQ22" s="431">
        <v>6.7</v>
      </c>
      <c r="BR22" s="178">
        <f t="shared" si="2"/>
        <v>2.0099999999999998</v>
      </c>
      <c r="BS22" s="370">
        <f t="shared" si="3"/>
        <v>5.3224999999999998</v>
      </c>
      <c r="BT22" s="178">
        <f t="shared" si="4"/>
        <v>6.1224999999999996</v>
      </c>
      <c r="BU22" s="7">
        <f t="shared" si="9"/>
        <v>4.2857499999999993</v>
      </c>
      <c r="BV22" s="428">
        <v>7</v>
      </c>
      <c r="BW22" s="8">
        <f t="shared" si="10"/>
        <v>2.1</v>
      </c>
      <c r="BX22" s="201">
        <f t="shared" si="11"/>
        <v>6.3857499999999998</v>
      </c>
      <c r="BY22" s="163"/>
      <c r="BZ22" s="2"/>
      <c r="CA22" s="2"/>
      <c r="CB22" s="2"/>
      <c r="CC22" s="69"/>
      <c r="CD22" s="434" t="s">
        <v>168</v>
      </c>
    </row>
    <row r="23" spans="1:82" ht="15" customHeight="1" x14ac:dyDescent="0.2">
      <c r="A23" s="216" t="s">
        <v>201</v>
      </c>
      <c r="B23" s="137" t="s">
        <v>202</v>
      </c>
      <c r="C23" s="124">
        <v>996109599</v>
      </c>
      <c r="D23" s="126" t="s">
        <v>166</v>
      </c>
      <c r="E23" s="417" t="s">
        <v>167</v>
      </c>
      <c r="F23" s="108" t="s">
        <v>96</v>
      </c>
      <c r="G23" s="61"/>
      <c r="H23" s="70" t="s">
        <v>28</v>
      </c>
      <c r="I23" s="13" t="s">
        <v>57</v>
      </c>
      <c r="J23" s="12"/>
      <c r="K23" s="12"/>
      <c r="L23" s="13" t="s">
        <v>28</v>
      </c>
      <c r="M23" s="13" t="s">
        <v>57</v>
      </c>
      <c r="N23" s="12"/>
      <c r="O23" s="12"/>
      <c r="P23" s="13" t="s">
        <v>28</v>
      </c>
      <c r="Q23" s="13" t="s">
        <v>57</v>
      </c>
      <c r="R23" s="37"/>
      <c r="S23" s="37"/>
      <c r="T23" s="13" t="s">
        <v>28</v>
      </c>
      <c r="U23" s="13" t="s">
        <v>57</v>
      </c>
      <c r="V23" s="12"/>
      <c r="W23" s="12"/>
      <c r="X23" s="319" t="s">
        <v>28</v>
      </c>
      <c r="Y23" s="13" t="s">
        <v>57</v>
      </c>
      <c r="Z23" s="12"/>
      <c r="AA23" s="12"/>
      <c r="AB23" s="13" t="s">
        <v>28</v>
      </c>
      <c r="AC23" s="13" t="s">
        <v>57</v>
      </c>
      <c r="AD23" s="37"/>
      <c r="AE23" s="37"/>
      <c r="AF23" s="13" t="s">
        <v>28</v>
      </c>
      <c r="AG23" s="13" t="s">
        <v>57</v>
      </c>
      <c r="AH23" s="37"/>
      <c r="AI23" s="37"/>
      <c r="AJ23" s="14" t="s">
        <v>28</v>
      </c>
      <c r="AK23" s="14" t="s">
        <v>57</v>
      </c>
      <c r="AL23" s="39"/>
      <c r="AM23" s="38"/>
      <c r="AN23" s="14" t="s">
        <v>28</v>
      </c>
      <c r="AO23" s="14" t="s">
        <v>57</v>
      </c>
      <c r="AP23" s="26"/>
      <c r="AQ23" s="27"/>
      <c r="AR23" s="14" t="s">
        <v>28</v>
      </c>
      <c r="AS23" s="14" t="s">
        <v>57</v>
      </c>
      <c r="AT23" s="37"/>
      <c r="AU23" s="37"/>
      <c r="AV23" s="14" t="s">
        <v>28</v>
      </c>
      <c r="AW23" s="14" t="s">
        <v>57</v>
      </c>
      <c r="AX23" s="39"/>
      <c r="AY23" s="38"/>
      <c r="AZ23" s="14" t="s">
        <v>28</v>
      </c>
      <c r="BA23" s="14" t="s">
        <v>57</v>
      </c>
      <c r="BB23" s="26"/>
      <c r="BC23" s="27"/>
      <c r="BD23" s="14" t="s">
        <v>28</v>
      </c>
      <c r="BE23" s="14" t="s">
        <v>57</v>
      </c>
      <c r="BF23" s="37"/>
      <c r="BG23" s="27"/>
      <c r="BH23" s="14" t="s">
        <v>28</v>
      </c>
      <c r="BI23" s="14" t="s">
        <v>57</v>
      </c>
      <c r="BJ23" s="43"/>
      <c r="BK23" s="159"/>
      <c r="BL23" s="241">
        <v>4.5</v>
      </c>
      <c r="BM23" s="6">
        <f t="shared" ref="BM23:BM28" si="12">BL23*0.2</f>
        <v>0.9</v>
      </c>
      <c r="BN23" s="430">
        <v>7</v>
      </c>
      <c r="BO23" s="430">
        <v>6.8</v>
      </c>
      <c r="BP23" s="178">
        <f t="shared" si="1"/>
        <v>3.45</v>
      </c>
      <c r="BQ23" s="427">
        <v>6.6</v>
      </c>
      <c r="BR23" s="178">
        <f t="shared" si="2"/>
        <v>1.9799999999999998</v>
      </c>
      <c r="BS23" s="370">
        <f t="shared" si="3"/>
        <v>5.43</v>
      </c>
      <c r="BT23" s="178">
        <f t="shared" si="4"/>
        <v>6.33</v>
      </c>
      <c r="BU23" s="7">
        <f t="shared" ref="BU23:BU28" si="13">(BT23*0.7)</f>
        <v>4.431</v>
      </c>
      <c r="BV23" s="432">
        <v>5.6</v>
      </c>
      <c r="BW23" s="8">
        <f t="shared" ref="BW23:BW28" si="14">(BV23*0.3)</f>
        <v>1.68</v>
      </c>
      <c r="BX23" s="201">
        <f t="shared" ref="BX23:BX28" si="15">(BU23+BW23)</f>
        <v>6.1109999999999998</v>
      </c>
      <c r="BY23" s="161"/>
      <c r="BZ23" s="2"/>
      <c r="CA23" s="2"/>
      <c r="CB23" s="2"/>
      <c r="CC23" s="69"/>
      <c r="CD23" s="434" t="s">
        <v>168</v>
      </c>
    </row>
    <row r="24" spans="1:82" x14ac:dyDescent="0.2">
      <c r="A24" s="533" t="s">
        <v>203</v>
      </c>
      <c r="B24" s="540" t="s">
        <v>204</v>
      </c>
      <c r="C24" s="535">
        <v>78981902</v>
      </c>
      <c r="D24" s="99" t="s">
        <v>54</v>
      </c>
      <c r="E24" s="417" t="s">
        <v>167</v>
      </c>
      <c r="F24" s="108" t="s">
        <v>96</v>
      </c>
      <c r="G24" s="61"/>
      <c r="H24" s="91"/>
      <c r="I24" s="13" t="s">
        <v>28</v>
      </c>
      <c r="J24" s="13" t="s">
        <v>57</v>
      </c>
      <c r="K24" s="12"/>
      <c r="L24" s="12"/>
      <c r="M24" s="13" t="s">
        <v>28</v>
      </c>
      <c r="N24" s="13" t="s">
        <v>57</v>
      </c>
      <c r="O24" s="12"/>
      <c r="P24" s="12"/>
      <c r="Q24" s="54" t="s">
        <v>28</v>
      </c>
      <c r="R24" s="13" t="s">
        <v>57</v>
      </c>
      <c r="S24" s="12"/>
      <c r="T24" s="12"/>
      <c r="U24" s="13" t="s">
        <v>28</v>
      </c>
      <c r="V24" s="13" t="s">
        <v>57</v>
      </c>
      <c r="W24" s="12"/>
      <c r="X24" s="335"/>
      <c r="Y24" s="13" t="s">
        <v>28</v>
      </c>
      <c r="Z24" s="13" t="s">
        <v>57</v>
      </c>
      <c r="AA24" s="12"/>
      <c r="AB24" s="12"/>
      <c r="AC24" s="13" t="s">
        <v>28</v>
      </c>
      <c r="AD24" s="13" t="s">
        <v>57</v>
      </c>
      <c r="AE24" s="12"/>
      <c r="AF24" s="12"/>
      <c r="AG24" s="14" t="s">
        <v>28</v>
      </c>
      <c r="AH24" s="14" t="s">
        <v>57</v>
      </c>
      <c r="AI24" s="37"/>
      <c r="AJ24" s="26"/>
      <c r="AK24" s="14" t="s">
        <v>28</v>
      </c>
      <c r="AL24" s="14" t="s">
        <v>57</v>
      </c>
      <c r="AM24" s="39"/>
      <c r="AN24" s="38"/>
      <c r="AO24" s="14" t="s">
        <v>28</v>
      </c>
      <c r="AP24" s="14" t="s">
        <v>57</v>
      </c>
      <c r="AQ24" s="26"/>
      <c r="AR24" s="27"/>
      <c r="AS24" s="14" t="s">
        <v>28</v>
      </c>
      <c r="AT24" s="14" t="s">
        <v>57</v>
      </c>
      <c r="AU24" s="39"/>
      <c r="AV24" s="38"/>
      <c r="AW24" s="14" t="s">
        <v>28</v>
      </c>
      <c r="AX24" s="14" t="s">
        <v>57</v>
      </c>
      <c r="AY24" s="26"/>
      <c r="AZ24" s="27"/>
      <c r="BA24" s="14" t="s">
        <v>28</v>
      </c>
      <c r="BB24" s="14" t="s">
        <v>57</v>
      </c>
      <c r="BC24" s="39"/>
      <c r="BD24" s="38"/>
      <c r="BE24" s="14" t="s">
        <v>28</v>
      </c>
      <c r="BF24" s="14" t="s">
        <v>57</v>
      </c>
      <c r="BG24" s="26"/>
      <c r="BH24" s="27"/>
      <c r="BI24" s="14" t="s">
        <v>28</v>
      </c>
      <c r="BJ24" s="43" t="s">
        <v>57</v>
      </c>
      <c r="BK24" s="159"/>
      <c r="BL24" s="241">
        <v>4</v>
      </c>
      <c r="BM24" s="6">
        <f t="shared" si="12"/>
        <v>0.8</v>
      </c>
      <c r="BN24" s="430">
        <v>7</v>
      </c>
      <c r="BO24" s="430">
        <v>6.3</v>
      </c>
      <c r="BP24" s="178">
        <f t="shared" si="1"/>
        <v>3.3250000000000002</v>
      </c>
      <c r="BQ24" s="427">
        <v>6.4</v>
      </c>
      <c r="BR24" s="178">
        <f t="shared" si="2"/>
        <v>1.92</v>
      </c>
      <c r="BS24" s="370">
        <f t="shared" si="3"/>
        <v>5.2450000000000001</v>
      </c>
      <c r="BT24" s="178">
        <f t="shared" si="4"/>
        <v>6.0449999999999999</v>
      </c>
      <c r="BU24" s="7">
        <f t="shared" si="13"/>
        <v>4.2314999999999996</v>
      </c>
      <c r="BV24" s="293"/>
      <c r="BW24" s="8">
        <f t="shared" si="14"/>
        <v>0</v>
      </c>
      <c r="BX24" s="201">
        <f t="shared" si="15"/>
        <v>4.2314999999999996</v>
      </c>
      <c r="BY24" s="161"/>
      <c r="BZ24" s="2"/>
      <c r="CA24" s="2"/>
      <c r="CB24" s="2"/>
      <c r="CC24" s="69"/>
      <c r="CD24" s="434" t="s">
        <v>168</v>
      </c>
    </row>
    <row r="25" spans="1:82" ht="15" customHeight="1" x14ac:dyDescent="0.2">
      <c r="A25" s="216" t="s">
        <v>205</v>
      </c>
      <c r="B25" s="137" t="s">
        <v>206</v>
      </c>
      <c r="C25" s="124">
        <v>997856329</v>
      </c>
      <c r="D25" s="126" t="s">
        <v>166</v>
      </c>
      <c r="E25" s="417" t="s">
        <v>167</v>
      </c>
      <c r="F25" s="108" t="s">
        <v>96</v>
      </c>
      <c r="G25" s="61"/>
      <c r="H25" s="93"/>
      <c r="I25" s="39"/>
      <c r="J25" s="13" t="s">
        <v>28</v>
      </c>
      <c r="K25" s="13" t="s">
        <v>57</v>
      </c>
      <c r="L25" s="12"/>
      <c r="M25" s="12"/>
      <c r="N25" s="13" t="s">
        <v>28</v>
      </c>
      <c r="O25" s="13" t="s">
        <v>57</v>
      </c>
      <c r="P25" s="12"/>
      <c r="Q25" s="12"/>
      <c r="R25" s="13" t="s">
        <v>28</v>
      </c>
      <c r="S25" s="13" t="s">
        <v>57</v>
      </c>
      <c r="T25" s="12"/>
      <c r="U25" s="12"/>
      <c r="V25" s="13" t="s">
        <v>28</v>
      </c>
      <c r="W25" s="13" t="s">
        <v>57</v>
      </c>
      <c r="X25" s="335"/>
      <c r="Y25" s="12"/>
      <c r="Z25" s="13" t="s">
        <v>28</v>
      </c>
      <c r="AA25" s="13" t="s">
        <v>57</v>
      </c>
      <c r="AB25" s="12"/>
      <c r="AC25" s="12"/>
      <c r="AD25" s="13" t="s">
        <v>28</v>
      </c>
      <c r="AE25" s="13" t="s">
        <v>57</v>
      </c>
      <c r="AF25" s="12"/>
      <c r="AG25" s="12"/>
      <c r="AH25" s="14" t="s">
        <v>28</v>
      </c>
      <c r="AI25" s="14" t="s">
        <v>57</v>
      </c>
      <c r="AJ25" s="37"/>
      <c r="AK25" s="37"/>
      <c r="AL25" s="14" t="s">
        <v>28</v>
      </c>
      <c r="AM25" s="14" t="s">
        <v>57</v>
      </c>
      <c r="AN25" s="39"/>
      <c r="AO25" s="38"/>
      <c r="AP25" s="14" t="s">
        <v>28</v>
      </c>
      <c r="AQ25" s="14" t="s">
        <v>57</v>
      </c>
      <c r="AR25" s="26"/>
      <c r="AS25" s="27"/>
      <c r="AT25" s="14" t="s">
        <v>28</v>
      </c>
      <c r="AU25" s="14" t="s">
        <v>57</v>
      </c>
      <c r="AV25" s="37"/>
      <c r="AW25" s="37"/>
      <c r="AX25" s="14" t="s">
        <v>28</v>
      </c>
      <c r="AY25" s="14" t="s">
        <v>57</v>
      </c>
      <c r="AZ25" s="26"/>
      <c r="BA25" s="27"/>
      <c r="BB25" s="14" t="s">
        <v>28</v>
      </c>
      <c r="BC25" s="14" t="s">
        <v>57</v>
      </c>
      <c r="BD25" s="39"/>
      <c r="BE25" s="38"/>
      <c r="BF25" s="14" t="s">
        <v>28</v>
      </c>
      <c r="BG25" s="14" t="s">
        <v>57</v>
      </c>
      <c r="BH25" s="37"/>
      <c r="BI25" s="27"/>
      <c r="BJ25" s="54" t="s">
        <v>28</v>
      </c>
      <c r="BK25" s="160" t="s">
        <v>57</v>
      </c>
      <c r="BL25" s="236">
        <v>5.4</v>
      </c>
      <c r="BM25" s="6">
        <f t="shared" si="12"/>
        <v>1.08</v>
      </c>
      <c r="BN25" s="430">
        <v>7</v>
      </c>
      <c r="BO25" s="430">
        <v>7</v>
      </c>
      <c r="BP25" s="178">
        <f t="shared" si="1"/>
        <v>3.5</v>
      </c>
      <c r="BQ25" s="427">
        <v>6.3</v>
      </c>
      <c r="BR25" s="178">
        <f t="shared" si="2"/>
        <v>1.89</v>
      </c>
      <c r="BS25" s="370">
        <f t="shared" si="3"/>
        <v>5.39</v>
      </c>
      <c r="BT25" s="178">
        <f t="shared" si="4"/>
        <v>6.47</v>
      </c>
      <c r="BU25" s="7">
        <f t="shared" si="13"/>
        <v>4.5289999999999999</v>
      </c>
      <c r="BV25" s="427">
        <v>5.8</v>
      </c>
      <c r="BW25" s="8">
        <f t="shared" si="14"/>
        <v>1.74</v>
      </c>
      <c r="BX25" s="201">
        <f t="shared" si="15"/>
        <v>6.2690000000000001</v>
      </c>
      <c r="BY25" s="163"/>
      <c r="BZ25" s="2"/>
      <c r="CA25" s="2"/>
      <c r="CB25" s="2"/>
      <c r="CC25" s="69"/>
      <c r="CD25" s="434" t="s">
        <v>168</v>
      </c>
    </row>
    <row r="26" spans="1:82" ht="15" customHeight="1" x14ac:dyDescent="0.2">
      <c r="A26" s="533" t="s">
        <v>207</v>
      </c>
      <c r="B26" s="539" t="s">
        <v>208</v>
      </c>
      <c r="C26" s="534">
        <v>964747980</v>
      </c>
      <c r="D26" s="99" t="s">
        <v>166</v>
      </c>
      <c r="E26" s="417" t="s">
        <v>167</v>
      </c>
      <c r="F26" s="108" t="s">
        <v>96</v>
      </c>
      <c r="G26" s="61"/>
      <c r="H26" s="93"/>
      <c r="I26" s="39"/>
      <c r="J26" s="26"/>
      <c r="K26" s="13" t="s">
        <v>28</v>
      </c>
      <c r="L26" s="13" t="s">
        <v>57</v>
      </c>
      <c r="M26" s="12"/>
      <c r="N26" s="12"/>
      <c r="O26" s="13" t="s">
        <v>28</v>
      </c>
      <c r="P26" s="13" t="s">
        <v>57</v>
      </c>
      <c r="Q26" s="12"/>
      <c r="R26" s="12"/>
      <c r="S26" s="13" t="s">
        <v>28</v>
      </c>
      <c r="T26" s="13" t="s">
        <v>57</v>
      </c>
      <c r="U26" s="12"/>
      <c r="V26" s="12"/>
      <c r="W26" s="13" t="s">
        <v>28</v>
      </c>
      <c r="X26" s="319" t="s">
        <v>57</v>
      </c>
      <c r="Y26" s="12"/>
      <c r="Z26" s="12"/>
      <c r="AA26" s="13" t="s">
        <v>28</v>
      </c>
      <c r="AB26" s="13" t="s">
        <v>57</v>
      </c>
      <c r="AC26" s="12"/>
      <c r="AD26" s="12"/>
      <c r="AE26" s="13" t="s">
        <v>28</v>
      </c>
      <c r="AF26" s="13" t="s">
        <v>57</v>
      </c>
      <c r="AG26" s="12"/>
      <c r="AH26" s="12"/>
      <c r="AI26" s="14" t="s">
        <v>28</v>
      </c>
      <c r="AJ26" s="296" t="s">
        <v>57</v>
      </c>
      <c r="AK26" s="297"/>
      <c r="AL26" s="297"/>
      <c r="AM26" s="14" t="s">
        <v>28</v>
      </c>
      <c r="AN26" s="14" t="s">
        <v>57</v>
      </c>
      <c r="AO26" s="39"/>
      <c r="AP26" s="38"/>
      <c r="AQ26" s="14" t="s">
        <v>28</v>
      </c>
      <c r="AR26" s="14" t="s">
        <v>57</v>
      </c>
      <c r="AS26" s="26"/>
      <c r="AT26" s="27"/>
      <c r="AU26" s="14" t="s">
        <v>28</v>
      </c>
      <c r="AV26" s="14" t="s">
        <v>57</v>
      </c>
      <c r="AW26" s="37"/>
      <c r="AX26" s="37"/>
      <c r="AY26" s="14" t="s">
        <v>28</v>
      </c>
      <c r="AZ26" s="14" t="s">
        <v>57</v>
      </c>
      <c r="BA26" s="26"/>
      <c r="BB26" s="27"/>
      <c r="BC26" s="14" t="s">
        <v>28</v>
      </c>
      <c r="BD26" s="14" t="s">
        <v>57</v>
      </c>
      <c r="BE26" s="39"/>
      <c r="BF26" s="38"/>
      <c r="BG26" s="14" t="s">
        <v>28</v>
      </c>
      <c r="BH26" s="14" t="s">
        <v>57</v>
      </c>
      <c r="BI26" s="37"/>
      <c r="BJ26" s="54"/>
      <c r="BK26" s="160" t="s">
        <v>28</v>
      </c>
      <c r="BL26" s="236">
        <v>3.9</v>
      </c>
      <c r="BM26" s="6">
        <f t="shared" si="12"/>
        <v>0.78</v>
      </c>
      <c r="BN26" s="430">
        <v>7</v>
      </c>
      <c r="BO26" s="430">
        <v>7</v>
      </c>
      <c r="BP26" s="178">
        <f t="shared" si="1"/>
        <v>3.5</v>
      </c>
      <c r="BQ26" s="428">
        <v>7</v>
      </c>
      <c r="BR26" s="178">
        <f t="shared" si="2"/>
        <v>2.1</v>
      </c>
      <c r="BS26" s="370">
        <f t="shared" si="3"/>
        <v>5.6</v>
      </c>
      <c r="BT26" s="178">
        <f t="shared" si="4"/>
        <v>6.38</v>
      </c>
      <c r="BU26" s="7">
        <f t="shared" si="13"/>
        <v>4.4659999999999993</v>
      </c>
      <c r="BV26" s="293"/>
      <c r="BW26" s="8">
        <f t="shared" si="14"/>
        <v>0</v>
      </c>
      <c r="BX26" s="201">
        <f t="shared" si="15"/>
        <v>4.4659999999999993</v>
      </c>
      <c r="BY26" s="163"/>
      <c r="BZ26" s="2"/>
      <c r="CA26" s="2"/>
      <c r="CB26" s="2"/>
      <c r="CC26" s="69"/>
      <c r="CD26" s="434" t="s">
        <v>168</v>
      </c>
    </row>
    <row r="27" spans="1:82" x14ac:dyDescent="0.2">
      <c r="A27" s="532" t="s">
        <v>209</v>
      </c>
      <c r="B27" s="137" t="s">
        <v>210</v>
      </c>
      <c r="C27" s="140">
        <v>938965043</v>
      </c>
      <c r="D27" s="99" t="s">
        <v>166</v>
      </c>
      <c r="E27" s="417" t="s">
        <v>167</v>
      </c>
      <c r="F27" s="108" t="s">
        <v>211</v>
      </c>
      <c r="G27" s="61"/>
      <c r="H27" s="304"/>
      <c r="J27" s="14" t="s">
        <v>28</v>
      </c>
      <c r="K27" s="14" t="s">
        <v>57</v>
      </c>
      <c r="L27" s="37"/>
      <c r="M27" s="37"/>
      <c r="N27" s="14" t="s">
        <v>28</v>
      </c>
      <c r="O27" s="14" t="s">
        <v>57</v>
      </c>
      <c r="P27" s="39"/>
      <c r="Q27" s="38"/>
      <c r="R27" s="14" t="s">
        <v>28</v>
      </c>
      <c r="S27" s="14" t="s">
        <v>57</v>
      </c>
      <c r="T27" s="26"/>
      <c r="U27" s="27"/>
      <c r="V27" s="14" t="s">
        <v>28</v>
      </c>
      <c r="W27" s="14" t="s">
        <v>57</v>
      </c>
      <c r="X27" s="315"/>
      <c r="Y27" s="37"/>
      <c r="Z27" s="14" t="s">
        <v>28</v>
      </c>
      <c r="AA27" s="14" t="s">
        <v>57</v>
      </c>
      <c r="AB27" s="26"/>
      <c r="AC27" s="27"/>
      <c r="AD27" s="14" t="s">
        <v>28</v>
      </c>
      <c r="AE27" s="14" t="s">
        <v>57</v>
      </c>
      <c r="AF27" s="39"/>
      <c r="AG27" s="38"/>
      <c r="AH27" s="14" t="s">
        <v>28</v>
      </c>
      <c r="AI27" s="291" t="s">
        <v>57</v>
      </c>
      <c r="AJ27" s="29"/>
      <c r="AK27" s="2"/>
      <c r="AL27" s="2"/>
      <c r="AM27" s="253" t="s">
        <v>28</v>
      </c>
      <c r="AN27" s="15" t="s">
        <v>57</v>
      </c>
      <c r="AO27" s="148"/>
      <c r="AP27" s="148"/>
      <c r="AQ27" s="15" t="s">
        <v>28</v>
      </c>
      <c r="AR27" s="15" t="s">
        <v>57</v>
      </c>
      <c r="AS27" s="148"/>
      <c r="AT27" s="148"/>
      <c r="AU27" s="15" t="s">
        <v>28</v>
      </c>
      <c r="AV27" s="15" t="s">
        <v>57</v>
      </c>
      <c r="AW27" s="148"/>
      <c r="AX27" s="148"/>
      <c r="AY27" s="15" t="s">
        <v>28</v>
      </c>
      <c r="AZ27" s="15" t="s">
        <v>57</v>
      </c>
      <c r="BA27" s="148"/>
      <c r="BB27" s="148"/>
      <c r="BC27" s="15" t="s">
        <v>28</v>
      </c>
      <c r="BD27" s="15" t="s">
        <v>57</v>
      </c>
      <c r="BE27" s="148"/>
      <c r="BF27" s="29"/>
      <c r="BG27" s="15" t="s">
        <v>28</v>
      </c>
      <c r="BH27" s="15" t="s">
        <v>57</v>
      </c>
      <c r="BJ27" s="54"/>
      <c r="BK27" s="160" t="s">
        <v>28</v>
      </c>
      <c r="BL27" s="236">
        <v>3.3</v>
      </c>
      <c r="BM27" s="6">
        <f t="shared" si="12"/>
        <v>0.66</v>
      </c>
      <c r="BN27" s="430">
        <v>6.1</v>
      </c>
      <c r="BO27" s="430">
        <v>6.6</v>
      </c>
      <c r="BP27" s="178">
        <f t="shared" si="1"/>
        <v>3.1749999999999998</v>
      </c>
      <c r="BQ27" s="427">
        <v>6.55</v>
      </c>
      <c r="BR27" s="178">
        <f t="shared" si="2"/>
        <v>1.9649999999999999</v>
      </c>
      <c r="BS27" s="370">
        <f t="shared" si="3"/>
        <v>5.14</v>
      </c>
      <c r="BT27" s="178">
        <f t="shared" si="4"/>
        <v>5.8</v>
      </c>
      <c r="BU27" s="7">
        <f t="shared" si="13"/>
        <v>4.0599999999999996</v>
      </c>
      <c r="BV27" s="427">
        <v>6.3</v>
      </c>
      <c r="BW27" s="8">
        <f t="shared" si="14"/>
        <v>1.89</v>
      </c>
      <c r="BX27" s="201">
        <f t="shared" si="15"/>
        <v>5.9499999999999993</v>
      </c>
      <c r="BY27" s="161"/>
      <c r="BZ27" s="2"/>
      <c r="CA27" s="2"/>
      <c r="CB27" s="2"/>
      <c r="CC27" s="69"/>
      <c r="CD27" s="434" t="s">
        <v>168</v>
      </c>
    </row>
    <row r="28" spans="1:82" ht="15" customHeight="1" x14ac:dyDescent="0.2">
      <c r="A28" s="230" t="s">
        <v>212</v>
      </c>
      <c r="B28" s="137" t="s">
        <v>213</v>
      </c>
      <c r="C28" s="124">
        <v>979534416</v>
      </c>
      <c r="D28" s="99" t="s">
        <v>166</v>
      </c>
      <c r="E28" s="417" t="s">
        <v>167</v>
      </c>
      <c r="F28" s="108" t="s">
        <v>211</v>
      </c>
      <c r="G28" s="212"/>
      <c r="H28" s="305"/>
      <c r="I28" s="15" t="s">
        <v>28</v>
      </c>
      <c r="J28" s="15" t="s">
        <v>57</v>
      </c>
      <c r="K28" s="148"/>
      <c r="L28" s="148"/>
      <c r="M28" s="15" t="s">
        <v>28</v>
      </c>
      <c r="N28" s="15" t="s">
        <v>57</v>
      </c>
      <c r="O28" s="148"/>
      <c r="P28" s="148"/>
      <c r="Q28" s="15" t="s">
        <v>28</v>
      </c>
      <c r="R28" s="15" t="s">
        <v>57</v>
      </c>
      <c r="S28" s="148"/>
      <c r="T28" s="148"/>
      <c r="U28" s="15" t="s">
        <v>28</v>
      </c>
      <c r="V28" s="15" t="s">
        <v>57</v>
      </c>
      <c r="W28" s="148"/>
      <c r="X28" s="316"/>
      <c r="Y28" s="15" t="s">
        <v>28</v>
      </c>
      <c r="Z28" s="15" t="s">
        <v>57</v>
      </c>
      <c r="AA28" s="148"/>
      <c r="AB28" s="148"/>
      <c r="AC28" s="188" t="s">
        <v>28</v>
      </c>
      <c r="AD28" s="188" t="s">
        <v>57</v>
      </c>
      <c r="AE28" s="148"/>
      <c r="AF28" s="148"/>
      <c r="AG28" s="15" t="s">
        <v>28</v>
      </c>
      <c r="AH28" s="15" t="s">
        <v>57</v>
      </c>
      <c r="AI28" s="221"/>
      <c r="AJ28" s="298"/>
      <c r="AK28" s="298"/>
      <c r="AL28" s="386" t="s">
        <v>28</v>
      </c>
      <c r="AM28" s="387" t="s">
        <v>57</v>
      </c>
      <c r="AN28" s="222"/>
      <c r="AO28" s="223"/>
      <c r="AP28" s="387" t="s">
        <v>28</v>
      </c>
      <c r="AQ28" s="220" t="s">
        <v>57</v>
      </c>
      <c r="AR28" s="224"/>
      <c r="AS28" s="225"/>
      <c r="AT28" s="220" t="s">
        <v>28</v>
      </c>
      <c r="AU28" s="220" t="s">
        <v>57</v>
      </c>
      <c r="AV28" s="221"/>
      <c r="AW28" s="221"/>
      <c r="AX28" s="296" t="s">
        <v>28</v>
      </c>
      <c r="AY28" s="296" t="s">
        <v>57</v>
      </c>
      <c r="AZ28" s="224"/>
      <c r="BA28" s="225"/>
      <c r="BB28" s="220" t="s">
        <v>28</v>
      </c>
      <c r="BC28" s="220" t="s">
        <v>57</v>
      </c>
      <c r="BD28" s="222"/>
      <c r="BE28" s="223"/>
      <c r="BF28" s="220" t="s">
        <v>28</v>
      </c>
      <c r="BG28" s="220" t="s">
        <v>57</v>
      </c>
      <c r="BH28" s="28"/>
      <c r="BI28" s="28"/>
      <c r="BJ28" s="250" t="s">
        <v>28</v>
      </c>
      <c r="BK28" s="299" t="s">
        <v>57</v>
      </c>
      <c r="BL28" s="236">
        <v>2.9</v>
      </c>
      <c r="BM28" s="6">
        <f t="shared" si="12"/>
        <v>0.57999999999999996</v>
      </c>
      <c r="BN28" s="370">
        <v>0</v>
      </c>
      <c r="BO28" s="370">
        <v>0</v>
      </c>
      <c r="BP28" s="178">
        <f t="shared" si="1"/>
        <v>0</v>
      </c>
      <c r="BQ28" s="28"/>
      <c r="BR28" s="178">
        <f t="shared" si="2"/>
        <v>0</v>
      </c>
      <c r="BS28" s="370">
        <f t="shared" si="3"/>
        <v>0</v>
      </c>
      <c r="BT28" s="178">
        <f t="shared" si="4"/>
        <v>0.57999999999999996</v>
      </c>
      <c r="BU28" s="7">
        <f t="shared" si="13"/>
        <v>0.40599999999999997</v>
      </c>
      <c r="BV28" s="436"/>
      <c r="BW28" s="8">
        <f t="shared" si="14"/>
        <v>0</v>
      </c>
      <c r="BX28" s="201">
        <f t="shared" si="15"/>
        <v>0.40599999999999997</v>
      </c>
      <c r="BY28" s="162"/>
      <c r="BZ28" s="2"/>
      <c r="CA28" s="2"/>
      <c r="CB28" s="2"/>
      <c r="CC28" s="69"/>
      <c r="CD28" s="434" t="s">
        <v>168</v>
      </c>
    </row>
    <row r="29" spans="1:82" ht="15" customHeight="1" x14ac:dyDescent="0.2">
      <c r="A29" s="247" t="s">
        <v>214</v>
      </c>
      <c r="B29" s="137" t="s">
        <v>215</v>
      </c>
      <c r="C29" s="246">
        <v>993079713</v>
      </c>
      <c r="D29" s="123" t="s">
        <v>112</v>
      </c>
      <c r="E29" s="128" t="s">
        <v>167</v>
      </c>
      <c r="F29" s="219" t="s">
        <v>113</v>
      </c>
      <c r="G29" s="49"/>
      <c r="H29" s="306"/>
      <c r="I29" s="48"/>
      <c r="J29" s="48"/>
      <c r="K29" s="48"/>
      <c r="L29" s="250" t="s">
        <v>28</v>
      </c>
      <c r="M29" s="250" t="s">
        <v>57</v>
      </c>
      <c r="N29" s="272"/>
      <c r="O29" s="272"/>
      <c r="P29" s="250" t="s">
        <v>28</v>
      </c>
      <c r="Q29" s="250" t="s">
        <v>57</v>
      </c>
      <c r="R29" s="48"/>
      <c r="S29" s="48"/>
      <c r="T29" s="250" t="s">
        <v>28</v>
      </c>
      <c r="U29" s="250" t="s">
        <v>57</v>
      </c>
      <c r="V29" s="272"/>
      <c r="W29" s="272"/>
      <c r="X29" s="336" t="s">
        <v>28</v>
      </c>
      <c r="Y29" s="250" t="s">
        <v>57</v>
      </c>
      <c r="Z29" s="48"/>
      <c r="AA29" s="48"/>
      <c r="AB29" s="250" t="s">
        <v>28</v>
      </c>
      <c r="AC29" s="250" t="s">
        <v>57</v>
      </c>
      <c r="AD29" s="48"/>
      <c r="AE29" s="48"/>
      <c r="AF29" s="250" t="s">
        <v>28</v>
      </c>
      <c r="AG29" s="250" t="s">
        <v>57</v>
      </c>
      <c r="AH29" s="272"/>
      <c r="AI29" s="272"/>
      <c r="AJ29" s="250" t="s">
        <v>28</v>
      </c>
      <c r="AK29" s="250" t="s">
        <v>57</v>
      </c>
      <c r="AL29" s="48"/>
      <c r="AM29" s="48"/>
      <c r="AN29" s="250" t="s">
        <v>28</v>
      </c>
      <c r="AO29" s="250" t="s">
        <v>57</v>
      </c>
      <c r="AP29" s="272"/>
      <c r="AQ29" s="272"/>
      <c r="AR29" s="250" t="s">
        <v>28</v>
      </c>
      <c r="AS29" s="250" t="s">
        <v>57</v>
      </c>
      <c r="AT29" s="48"/>
      <c r="AU29" s="48"/>
      <c r="AV29" s="250" t="s">
        <v>28</v>
      </c>
      <c r="AW29" s="299" t="s">
        <v>57</v>
      </c>
      <c r="AX29" s="272"/>
      <c r="AY29" s="272"/>
      <c r="AZ29" s="300" t="s">
        <v>28</v>
      </c>
      <c r="BA29" s="290" t="s">
        <v>57</v>
      </c>
      <c r="BB29" s="273"/>
      <c r="BC29" s="408"/>
      <c r="BD29" s="275"/>
      <c r="BE29" s="409"/>
      <c r="BF29" s="273"/>
      <c r="BG29" s="273"/>
      <c r="BH29" s="274"/>
      <c r="BI29" s="309"/>
      <c r="BJ29" s="188"/>
      <c r="BK29" s="206"/>
      <c r="BL29" s="236">
        <v>4.5999999999999996</v>
      </c>
      <c r="BM29" s="6">
        <f t="shared" ref="BM29:BM30" si="16">BL29*0.2</f>
        <v>0.91999999999999993</v>
      </c>
      <c r="BN29" s="430">
        <v>6.1</v>
      </c>
      <c r="BO29" s="430">
        <v>6.1</v>
      </c>
      <c r="BP29" s="178">
        <f t="shared" si="1"/>
        <v>3.05</v>
      </c>
      <c r="BQ29" s="427">
        <v>6.35</v>
      </c>
      <c r="BR29" s="178">
        <f t="shared" ref="BR29:BR30" si="17">(BQ29*0.3)</f>
        <v>1.9049999999999998</v>
      </c>
      <c r="BS29" s="370">
        <f t="shared" si="3"/>
        <v>4.9550000000000001</v>
      </c>
      <c r="BT29" s="178">
        <f t="shared" ref="BT29:BT30" si="18">(BM29+BS29)</f>
        <v>5.875</v>
      </c>
      <c r="BU29" s="7">
        <f t="shared" ref="BU29:BU30" si="19">(BT29*0.7)</f>
        <v>4.1124999999999998</v>
      </c>
      <c r="BV29" s="428">
        <v>5</v>
      </c>
      <c r="BW29" s="8">
        <f t="shared" ref="BW29:BW31" si="20">(BV29*0.3)</f>
        <v>1.5</v>
      </c>
      <c r="BX29" s="201">
        <f t="shared" ref="BX29:BX30" si="21">(BU29+BW29)</f>
        <v>5.6124999999999998</v>
      </c>
      <c r="BY29" s="162"/>
      <c r="BZ29" s="2"/>
      <c r="CA29" s="2"/>
      <c r="CB29" s="2"/>
      <c r="CC29" s="69"/>
      <c r="CD29" s="434" t="s">
        <v>168</v>
      </c>
    </row>
    <row r="30" spans="1:82" s="98" customFormat="1" x14ac:dyDescent="0.2">
      <c r="A30" s="216" t="s">
        <v>216</v>
      </c>
      <c r="B30" s="280" t="s">
        <v>217</v>
      </c>
      <c r="C30" s="281">
        <v>994348532</v>
      </c>
      <c r="D30" s="99" t="s">
        <v>166</v>
      </c>
      <c r="E30" s="417" t="s">
        <v>167</v>
      </c>
      <c r="F30" s="32" t="s">
        <v>113</v>
      </c>
      <c r="G30" s="139"/>
      <c r="H30" s="307"/>
      <c r="I30" s="188"/>
      <c r="J30" s="188"/>
      <c r="K30" s="188"/>
      <c r="L30" s="188"/>
      <c r="M30" s="188"/>
      <c r="N30" s="35"/>
      <c r="O30" s="35"/>
      <c r="P30" s="188"/>
      <c r="Q30" s="188"/>
      <c r="R30" s="188"/>
      <c r="S30" s="188"/>
      <c r="T30" s="188"/>
      <c r="U30" s="188"/>
      <c r="V30" s="35"/>
      <c r="W30" s="35"/>
      <c r="X30" s="317"/>
      <c r="Y30" s="188"/>
      <c r="Z30" s="188"/>
      <c r="AA30" s="188"/>
      <c r="AB30" s="188"/>
      <c r="AC30" s="188"/>
      <c r="AD30" s="35"/>
      <c r="AE30" s="35"/>
      <c r="AF30" s="188"/>
      <c r="AG30" s="188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10" t="s">
        <v>28</v>
      </c>
      <c r="AX30" s="16" t="s">
        <v>28</v>
      </c>
      <c r="AY30" s="28"/>
      <c r="AZ30" s="29"/>
      <c r="BA30" s="16" t="s">
        <v>28</v>
      </c>
      <c r="BB30" s="16" t="s">
        <v>28</v>
      </c>
      <c r="BC30" s="28"/>
      <c r="BD30" s="28"/>
      <c r="BE30" s="16" t="s">
        <v>28</v>
      </c>
      <c r="BF30" s="16" t="s">
        <v>28</v>
      </c>
      <c r="BG30" s="28"/>
      <c r="BH30" s="28"/>
      <c r="BI30" s="170" t="s">
        <v>28</v>
      </c>
      <c r="BJ30" s="16" t="s">
        <v>28</v>
      </c>
      <c r="BK30" s="206"/>
      <c r="BL30" s="236">
        <v>2.6</v>
      </c>
      <c r="BM30" s="6">
        <f t="shared" si="16"/>
        <v>0.52</v>
      </c>
      <c r="BN30" s="370">
        <v>0</v>
      </c>
      <c r="BO30" s="370">
        <v>0</v>
      </c>
      <c r="BP30" s="178">
        <f t="shared" si="1"/>
        <v>0</v>
      </c>
      <c r="BQ30" s="28"/>
      <c r="BR30" s="118">
        <f t="shared" si="17"/>
        <v>0</v>
      </c>
      <c r="BS30" s="370">
        <f t="shared" si="3"/>
        <v>0</v>
      </c>
      <c r="BT30" s="118">
        <f t="shared" si="18"/>
        <v>0.52</v>
      </c>
      <c r="BU30" s="7">
        <f t="shared" si="19"/>
        <v>0.36399999999999999</v>
      </c>
      <c r="BV30" s="436"/>
      <c r="BW30" s="8">
        <f t="shared" si="20"/>
        <v>0</v>
      </c>
      <c r="BX30" s="201">
        <f t="shared" si="21"/>
        <v>0.36399999999999999</v>
      </c>
      <c r="BY30" s="99"/>
      <c r="BZ30" s="28"/>
      <c r="CA30" s="28"/>
      <c r="CB30" s="28"/>
      <c r="CC30" s="256"/>
    </row>
    <row r="31" spans="1:82" ht="15" customHeight="1" x14ac:dyDescent="0.2">
      <c r="A31" s="271" t="s">
        <v>116</v>
      </c>
      <c r="B31" s="257" t="s">
        <v>117</v>
      </c>
      <c r="C31" s="154"/>
      <c r="D31" s="154" t="s">
        <v>54</v>
      </c>
      <c r="E31" s="154"/>
      <c r="F31" s="154" t="s">
        <v>118</v>
      </c>
      <c r="G31" s="308"/>
      <c r="H31" s="74"/>
      <c r="I31" s="71" t="s">
        <v>28</v>
      </c>
      <c r="J31" s="71" t="s">
        <v>57</v>
      </c>
      <c r="K31" s="109"/>
      <c r="L31" s="109"/>
      <c r="M31" s="71" t="s">
        <v>28</v>
      </c>
      <c r="N31" s="71" t="s">
        <v>57</v>
      </c>
      <c r="O31" s="109"/>
      <c r="P31" s="109"/>
      <c r="Q31" s="71" t="s">
        <v>28</v>
      </c>
      <c r="R31" s="73" t="s">
        <v>57</v>
      </c>
      <c r="S31" s="109"/>
      <c r="T31" s="109"/>
      <c r="U31" s="73" t="s">
        <v>28</v>
      </c>
      <c r="V31" s="73" t="s">
        <v>57</v>
      </c>
      <c r="W31" s="72"/>
      <c r="X31" s="318"/>
      <c r="Y31" s="73" t="s">
        <v>28</v>
      </c>
      <c r="Z31" s="73" t="s">
        <v>57</v>
      </c>
      <c r="AA31" s="72"/>
      <c r="AB31" s="72"/>
      <c r="AC31" s="73" t="s">
        <v>28</v>
      </c>
      <c r="AD31" s="73" t="s">
        <v>57</v>
      </c>
      <c r="AE31" s="72"/>
      <c r="AF31" s="72"/>
      <c r="AG31" s="73" t="s">
        <v>28</v>
      </c>
      <c r="AH31" s="270"/>
      <c r="AI31" s="270"/>
      <c r="AJ31" s="270"/>
      <c r="AK31" s="270"/>
      <c r="AL31" s="270"/>
      <c r="AM31" s="270"/>
      <c r="AN31" s="270"/>
      <c r="AO31" s="270"/>
      <c r="AP31" s="270"/>
      <c r="AQ31" s="270"/>
      <c r="AR31" s="270"/>
      <c r="AS31" s="270"/>
      <c r="AT31" s="270"/>
      <c r="AU31" s="270"/>
      <c r="AV31" s="270"/>
      <c r="AW31" s="270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2"/>
      <c r="BJ31" s="270"/>
      <c r="BK31" s="286"/>
      <c r="BL31" s="279"/>
      <c r="BM31" s="282">
        <f t="shared" ref="BM31" si="22">BL31*0.2</f>
        <v>0</v>
      </c>
      <c r="BN31" s="153">
        <v>6.8</v>
      </c>
      <c r="BO31" s="154"/>
      <c r="BP31" s="208">
        <f t="shared" si="1"/>
        <v>3.4</v>
      </c>
      <c r="BQ31" s="278"/>
      <c r="BR31" s="277">
        <f t="shared" ref="BR31" si="23">(BQ31*0.3)</f>
        <v>0</v>
      </c>
      <c r="BS31" s="278">
        <f t="shared" ref="BS31" si="24">(BP31+BR31)</f>
        <v>3.4</v>
      </c>
      <c r="BT31" s="277">
        <f t="shared" ref="BT31" si="25">(BM31+BS31)</f>
        <v>3.4</v>
      </c>
      <c r="BU31" s="283">
        <f t="shared" ref="BU31" si="26">(BT31*0.7)</f>
        <v>2.38</v>
      </c>
      <c r="BV31" s="437"/>
      <c r="BW31" s="77">
        <f t="shared" si="20"/>
        <v>0</v>
      </c>
      <c r="BX31" s="284">
        <f t="shared" ref="BX31" si="27">(BU31+BW31)</f>
        <v>2.38</v>
      </c>
      <c r="BY31" s="276"/>
      <c r="BZ31" s="278"/>
      <c r="CA31" s="278"/>
      <c r="CB31" s="278"/>
      <c r="CC31" s="285"/>
      <c r="CD31" s="434" t="s">
        <v>168</v>
      </c>
    </row>
    <row r="32" spans="1:82" ht="13" x14ac:dyDescent="0.15"/>
    <row r="33" spans="1:4" ht="13" x14ac:dyDescent="0.15"/>
    <row r="34" spans="1:4" ht="13" x14ac:dyDescent="0.15">
      <c r="A34" s="60" t="s">
        <v>119</v>
      </c>
      <c r="C34" s="748" t="s">
        <v>143</v>
      </c>
      <c r="D34" s="749"/>
    </row>
    <row r="35" spans="1:4" ht="39.75" customHeight="1" x14ac:dyDescent="0.15">
      <c r="A35" s="1" t="s">
        <v>55</v>
      </c>
      <c r="B35" s="1" t="s">
        <v>120</v>
      </c>
      <c r="C35" s="57" t="s">
        <v>144</v>
      </c>
      <c r="D35" s="56" t="s">
        <v>145</v>
      </c>
    </row>
    <row r="36" spans="1:4" ht="28" x14ac:dyDescent="0.15">
      <c r="A36" s="1" t="s">
        <v>77</v>
      </c>
      <c r="B36" s="1" t="s">
        <v>121</v>
      </c>
      <c r="C36" s="57" t="s">
        <v>218</v>
      </c>
      <c r="D36" s="56" t="s">
        <v>219</v>
      </c>
    </row>
    <row r="37" spans="1:4" ht="42" x14ac:dyDescent="0.15">
      <c r="A37" s="1" t="s">
        <v>96</v>
      </c>
      <c r="B37" s="1" t="s">
        <v>220</v>
      </c>
      <c r="C37" s="57" t="s">
        <v>148</v>
      </c>
      <c r="D37" s="56" t="s">
        <v>149</v>
      </c>
    </row>
    <row r="38" spans="1:4" ht="28" x14ac:dyDescent="0.15">
      <c r="A38" s="1" t="s">
        <v>123</v>
      </c>
      <c r="B38" s="1" t="s">
        <v>124</v>
      </c>
      <c r="C38" s="58" t="s">
        <v>221</v>
      </c>
      <c r="D38" s="100" t="s">
        <v>222</v>
      </c>
    </row>
    <row r="39" spans="1:4" ht="13" x14ac:dyDescent="0.15">
      <c r="A39" s="1" t="s">
        <v>113</v>
      </c>
      <c r="B39" s="1" t="s">
        <v>223</v>
      </c>
    </row>
    <row r="40" spans="1:4" ht="13" x14ac:dyDescent="0.15"/>
    <row r="41" spans="1:4" ht="13" x14ac:dyDescent="0.15"/>
    <row r="42" spans="1:4" ht="13" x14ac:dyDescent="0.15">
      <c r="A42" s="1" t="s">
        <v>39</v>
      </c>
      <c r="B42" s="1" t="s">
        <v>125</v>
      </c>
    </row>
    <row r="43" spans="1:4" ht="13" x14ac:dyDescent="0.15">
      <c r="A43" s="1" t="s">
        <v>126</v>
      </c>
      <c r="B43" s="1" t="s">
        <v>127</v>
      </c>
    </row>
    <row r="44" spans="1:4" ht="13" x14ac:dyDescent="0.15">
      <c r="A44" s="1" t="s">
        <v>128</v>
      </c>
      <c r="B44" s="1" t="s">
        <v>129</v>
      </c>
    </row>
    <row r="45" spans="1:4" ht="13" x14ac:dyDescent="0.15">
      <c r="A45" s="1" t="s">
        <v>43</v>
      </c>
      <c r="B45" s="1" t="s">
        <v>130</v>
      </c>
    </row>
    <row r="46" spans="1:4" ht="13" x14ac:dyDescent="0.15">
      <c r="A46" s="1" t="s">
        <v>131</v>
      </c>
      <c r="B46" s="1" t="s">
        <v>132</v>
      </c>
    </row>
    <row r="47" spans="1:4" ht="13" x14ac:dyDescent="0.15">
      <c r="A47" s="1" t="s">
        <v>47</v>
      </c>
      <c r="B47" s="1" t="s">
        <v>133</v>
      </c>
    </row>
    <row r="48" spans="1:4" ht="13" x14ac:dyDescent="0.15">
      <c r="A48" s="1" t="s">
        <v>48</v>
      </c>
      <c r="B48" s="1" t="s">
        <v>134</v>
      </c>
    </row>
    <row r="49" spans="1:2" ht="13" x14ac:dyDescent="0.15">
      <c r="A49" s="1" t="s">
        <v>49</v>
      </c>
      <c r="B49" s="1" t="s">
        <v>135</v>
      </c>
    </row>
    <row r="50" spans="1:2" ht="13" x14ac:dyDescent="0.15">
      <c r="A50" s="17" t="s">
        <v>136</v>
      </c>
    </row>
    <row r="51" spans="1:2" ht="13" x14ac:dyDescent="0.15">
      <c r="A51" s="18" t="s">
        <v>137</v>
      </c>
    </row>
    <row r="52" spans="1:2" ht="15" customHeight="1" x14ac:dyDescent="0.15">
      <c r="A52" s="19" t="s">
        <v>138</v>
      </c>
    </row>
    <row r="53" spans="1:2" ht="15" customHeight="1" x14ac:dyDescent="0.15">
      <c r="A53" s="20" t="s">
        <v>139</v>
      </c>
    </row>
    <row r="54" spans="1:2" ht="15" customHeight="1" x14ac:dyDescent="0.15">
      <c r="A54" s="21" t="s">
        <v>140</v>
      </c>
    </row>
    <row r="55" spans="1:2" ht="15" customHeight="1" x14ac:dyDescent="0.15">
      <c r="A55" s="22" t="s">
        <v>141</v>
      </c>
    </row>
    <row r="56" spans="1:2" ht="15" customHeight="1" x14ac:dyDescent="0.15">
      <c r="A56" s="23" t="s">
        <v>142</v>
      </c>
    </row>
  </sheetData>
  <autoFilter ref="A6:G31" xr:uid="{C03AEB01-57B4-491F-B49B-B140A284CDAE}"/>
  <mergeCells count="13">
    <mergeCell ref="BL3:BX5"/>
    <mergeCell ref="BY3:CC5"/>
    <mergeCell ref="C34:D34"/>
    <mergeCell ref="BE4:BK4"/>
    <mergeCell ref="H3:K3"/>
    <mergeCell ref="H4:N4"/>
    <mergeCell ref="O4:U4"/>
    <mergeCell ref="V4:AB4"/>
    <mergeCell ref="AC4:AI4"/>
    <mergeCell ref="AJ4:AP4"/>
    <mergeCell ref="AQ4:AW4"/>
    <mergeCell ref="AX4:BD4"/>
    <mergeCell ref="AH3:AL3"/>
  </mergeCells>
  <conditionalFormatting sqref="BL7:BL31">
    <cfRule type="cellIs" dxfId="0" priority="1" operator="lessThan">
      <formula>4</formula>
    </cfRule>
  </conditionalFormatting>
  <hyperlinks>
    <hyperlink ref="B17" r:id="rId1" xr:uid="{BEC0F5A4-16B4-4509-A3B5-EDDBDDDAF460}"/>
    <hyperlink ref="B26" r:id="rId2" xr:uid="{F3ABE8A1-CFEE-46F4-B006-FF9FE3DC8CA6}"/>
    <hyperlink ref="B24" r:id="rId3" xr:uid="{323ADD84-AC32-4A02-BE45-9C5DEA1DA604}"/>
    <hyperlink ref="B7" r:id="rId4" xr:uid="{74CA4EF8-FC1C-4A71-8432-5444D6FF5CF8}"/>
  </hyperlinks>
  <pageMargins left="0.7" right="0.7" top="0.75" bottom="0.75" header="0.3" footer="0.3"/>
  <pageSetup orientation="portrait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0EDEA-A1C1-4D2A-B76B-F494E8700132}">
  <dimension ref="A1:N51"/>
  <sheetViews>
    <sheetView workbookViewId="0">
      <selection activeCell="L17" sqref="L17"/>
    </sheetView>
  </sheetViews>
  <sheetFormatPr baseColWidth="10" defaultColWidth="8.83203125" defaultRowHeight="15" x14ac:dyDescent="0.2"/>
  <cols>
    <col min="1" max="1" width="19.83203125" bestFit="1" customWidth="1"/>
    <col min="2" max="2" width="20.83203125" bestFit="1" customWidth="1"/>
    <col min="3" max="3" width="9.33203125" bestFit="1" customWidth="1"/>
    <col min="4" max="4" width="8" bestFit="1" customWidth="1"/>
    <col min="5" max="5" width="9.5" bestFit="1" customWidth="1"/>
    <col min="6" max="6" width="9" bestFit="1" customWidth="1"/>
    <col min="7" max="7" width="9.5" bestFit="1" customWidth="1"/>
    <col min="8" max="8" width="7.33203125" bestFit="1" customWidth="1"/>
    <col min="9" max="9" width="15.1640625" bestFit="1" customWidth="1"/>
    <col min="10" max="10" width="25.5" bestFit="1" customWidth="1"/>
    <col min="12" max="12" width="11.83203125" bestFit="1" customWidth="1"/>
  </cols>
  <sheetData>
    <row r="1" spans="1:14" x14ac:dyDescent="0.2">
      <c r="A1" s="384" t="s">
        <v>224</v>
      </c>
      <c r="B1" s="384" t="s">
        <v>225</v>
      </c>
      <c r="C1" s="385" t="s">
        <v>226</v>
      </c>
      <c r="D1" s="384" t="s">
        <v>123</v>
      </c>
      <c r="E1" s="384" t="s">
        <v>77</v>
      </c>
      <c r="F1" s="384" t="s">
        <v>96</v>
      </c>
      <c r="G1" s="384" t="s">
        <v>113</v>
      </c>
      <c r="H1" s="384" t="s">
        <v>55</v>
      </c>
      <c r="I1" s="384" t="s">
        <v>227</v>
      </c>
      <c r="J1" s="384" t="s">
        <v>228</v>
      </c>
      <c r="M1" s="384" t="s">
        <v>229</v>
      </c>
      <c r="N1" s="384" t="s">
        <v>230</v>
      </c>
    </row>
    <row r="2" spans="1:14" x14ac:dyDescent="0.2">
      <c r="A2" t="s">
        <v>231</v>
      </c>
      <c r="B2" t="s">
        <v>232</v>
      </c>
      <c r="H2">
        <v>22</v>
      </c>
      <c r="I2">
        <v>22</v>
      </c>
      <c r="J2" t="s">
        <v>233</v>
      </c>
      <c r="L2" s="1" t="s">
        <v>234</v>
      </c>
      <c r="M2">
        <v>166</v>
      </c>
      <c r="N2" s="376">
        <v>73</v>
      </c>
    </row>
    <row r="3" spans="1:14" x14ac:dyDescent="0.2">
      <c r="A3" t="s">
        <v>235</v>
      </c>
      <c r="B3" t="s">
        <v>236</v>
      </c>
      <c r="E3">
        <v>2</v>
      </c>
      <c r="I3">
        <v>2</v>
      </c>
      <c r="J3" t="s">
        <v>237</v>
      </c>
      <c r="L3" s="1" t="s">
        <v>238</v>
      </c>
      <c r="M3">
        <v>188</v>
      </c>
      <c r="N3" s="1">
        <v>99</v>
      </c>
    </row>
    <row r="4" spans="1:14" x14ac:dyDescent="0.2">
      <c r="A4" t="s">
        <v>239</v>
      </c>
      <c r="B4" t="s">
        <v>240</v>
      </c>
      <c r="H4">
        <v>12</v>
      </c>
      <c r="I4">
        <v>12</v>
      </c>
      <c r="L4" s="1" t="s">
        <v>241</v>
      </c>
      <c r="M4">
        <v>102</v>
      </c>
      <c r="N4" s="1">
        <v>46</v>
      </c>
    </row>
    <row r="5" spans="1:14" x14ac:dyDescent="0.2">
      <c r="A5" t="s">
        <v>242</v>
      </c>
      <c r="B5" t="s">
        <v>243</v>
      </c>
      <c r="F5">
        <v>10</v>
      </c>
      <c r="I5">
        <v>10</v>
      </c>
      <c r="L5" s="1" t="s">
        <v>244</v>
      </c>
      <c r="M5">
        <v>28</v>
      </c>
      <c r="N5" s="1">
        <v>12</v>
      </c>
    </row>
    <row r="6" spans="1:14" x14ac:dyDescent="0.2">
      <c r="A6" t="s">
        <v>245</v>
      </c>
      <c r="B6" t="s">
        <v>246</v>
      </c>
      <c r="H6">
        <v>4</v>
      </c>
      <c r="I6">
        <v>4</v>
      </c>
      <c r="J6" t="s">
        <v>247</v>
      </c>
      <c r="L6" s="1" t="s">
        <v>248</v>
      </c>
      <c r="M6">
        <v>51</v>
      </c>
      <c r="N6" s="1">
        <v>21</v>
      </c>
    </row>
    <row r="7" spans="1:14" x14ac:dyDescent="0.2">
      <c r="A7" t="s">
        <v>249</v>
      </c>
      <c r="B7" t="s">
        <v>250</v>
      </c>
      <c r="H7">
        <v>24</v>
      </c>
      <c r="I7">
        <v>24</v>
      </c>
      <c r="J7" t="s">
        <v>233</v>
      </c>
      <c r="L7" t="s">
        <v>251</v>
      </c>
      <c r="M7">
        <v>5</v>
      </c>
      <c r="N7">
        <v>12</v>
      </c>
    </row>
    <row r="8" spans="1:14" x14ac:dyDescent="0.2">
      <c r="A8" t="s">
        <v>252</v>
      </c>
      <c r="B8" t="s">
        <v>253</v>
      </c>
      <c r="E8">
        <v>26</v>
      </c>
      <c r="I8">
        <v>26</v>
      </c>
      <c r="M8">
        <f>SUM(M2:M7)</f>
        <v>540</v>
      </c>
      <c r="N8" s="382">
        <f>SUM(N2:N7)</f>
        <v>263</v>
      </c>
    </row>
    <row r="9" spans="1:14" x14ac:dyDescent="0.2">
      <c r="A9" t="s">
        <v>254</v>
      </c>
      <c r="B9" t="s">
        <v>255</v>
      </c>
      <c r="H9">
        <v>4</v>
      </c>
      <c r="I9">
        <v>4</v>
      </c>
      <c r="J9" t="s">
        <v>247</v>
      </c>
    </row>
    <row r="10" spans="1:14" x14ac:dyDescent="0.2">
      <c r="A10" t="s">
        <v>256</v>
      </c>
      <c r="B10" t="s">
        <v>257</v>
      </c>
      <c r="D10">
        <v>13</v>
      </c>
      <c r="G10">
        <v>13</v>
      </c>
      <c r="I10">
        <v>26</v>
      </c>
    </row>
    <row r="11" spans="1:14" x14ac:dyDescent="0.2">
      <c r="A11" t="s">
        <v>258</v>
      </c>
      <c r="B11" t="s">
        <v>259</v>
      </c>
      <c r="E11">
        <v>11</v>
      </c>
      <c r="I11">
        <v>11</v>
      </c>
    </row>
    <row r="12" spans="1:14" x14ac:dyDescent="0.2">
      <c r="A12" t="s">
        <v>260</v>
      </c>
      <c r="B12" t="s">
        <v>261</v>
      </c>
      <c r="E12">
        <v>12</v>
      </c>
      <c r="I12">
        <v>12</v>
      </c>
    </row>
    <row r="13" spans="1:14" x14ac:dyDescent="0.2">
      <c r="A13" t="s">
        <v>262</v>
      </c>
      <c r="B13" t="s">
        <v>263</v>
      </c>
      <c r="H13">
        <v>20</v>
      </c>
      <c r="I13">
        <v>20</v>
      </c>
      <c r="J13" t="s">
        <v>233</v>
      </c>
    </row>
    <row r="14" spans="1:14" x14ac:dyDescent="0.2">
      <c r="A14" t="s">
        <v>264</v>
      </c>
      <c r="B14" t="s">
        <v>265</v>
      </c>
      <c r="H14">
        <v>21</v>
      </c>
      <c r="I14">
        <v>21</v>
      </c>
      <c r="J14" t="s">
        <v>233</v>
      </c>
    </row>
    <row r="15" spans="1:14" x14ac:dyDescent="0.2">
      <c r="A15" t="s">
        <v>266</v>
      </c>
      <c r="B15" s="383" t="s">
        <v>267</v>
      </c>
      <c r="G15">
        <v>12</v>
      </c>
      <c r="I15">
        <v>12</v>
      </c>
      <c r="J15" t="s">
        <v>268</v>
      </c>
    </row>
    <row r="16" spans="1:14" x14ac:dyDescent="0.2">
      <c r="A16" t="s">
        <v>269</v>
      </c>
      <c r="B16" t="s">
        <v>270</v>
      </c>
      <c r="D16">
        <v>14</v>
      </c>
      <c r="G16">
        <v>14</v>
      </c>
      <c r="I16">
        <v>27</v>
      </c>
    </row>
    <row r="17" spans="1:10" x14ac:dyDescent="0.2">
      <c r="A17" t="s">
        <v>271</v>
      </c>
      <c r="B17" t="s">
        <v>272</v>
      </c>
      <c r="E17">
        <v>12</v>
      </c>
      <c r="I17">
        <v>12</v>
      </c>
    </row>
    <row r="18" spans="1:10" x14ac:dyDescent="0.2">
      <c r="A18" t="s">
        <v>273</v>
      </c>
      <c r="B18" t="s">
        <v>274</v>
      </c>
      <c r="E18">
        <v>13</v>
      </c>
      <c r="I18">
        <v>13</v>
      </c>
    </row>
    <row r="19" spans="1:10" x14ac:dyDescent="0.2">
      <c r="A19" t="s">
        <v>275</v>
      </c>
      <c r="B19" t="s">
        <v>276</v>
      </c>
      <c r="E19">
        <v>26</v>
      </c>
      <c r="I19">
        <v>26</v>
      </c>
    </row>
    <row r="20" spans="1:10" x14ac:dyDescent="0.2">
      <c r="A20" t="s">
        <v>277</v>
      </c>
      <c r="B20" t="s">
        <v>278</v>
      </c>
      <c r="G20">
        <v>0</v>
      </c>
      <c r="I20">
        <v>0</v>
      </c>
    </row>
    <row r="21" spans="1:10" x14ac:dyDescent="0.2">
      <c r="A21" t="s">
        <v>279</v>
      </c>
      <c r="B21" t="s">
        <v>280</v>
      </c>
      <c r="H21">
        <v>11</v>
      </c>
      <c r="I21">
        <v>11</v>
      </c>
    </row>
    <row r="22" spans="1:10" x14ac:dyDescent="0.2">
      <c r="A22" t="s">
        <v>281</v>
      </c>
      <c r="B22" t="s">
        <v>282</v>
      </c>
      <c r="E22">
        <v>27</v>
      </c>
      <c r="I22">
        <v>27</v>
      </c>
    </row>
    <row r="23" spans="1:10" x14ac:dyDescent="0.2">
      <c r="A23" t="s">
        <v>283</v>
      </c>
      <c r="B23" t="s">
        <v>284</v>
      </c>
      <c r="E23">
        <v>26</v>
      </c>
      <c r="I23">
        <v>26</v>
      </c>
    </row>
    <row r="24" spans="1:10" x14ac:dyDescent="0.2">
      <c r="A24" t="s">
        <v>285</v>
      </c>
      <c r="B24" t="s">
        <v>286</v>
      </c>
      <c r="F24">
        <v>24</v>
      </c>
      <c r="I24">
        <v>24</v>
      </c>
    </row>
    <row r="25" spans="1:10" x14ac:dyDescent="0.2">
      <c r="A25" t="s">
        <v>287</v>
      </c>
      <c r="B25" t="s">
        <v>288</v>
      </c>
      <c r="G25">
        <v>14</v>
      </c>
      <c r="I25">
        <v>14</v>
      </c>
      <c r="J25" t="s">
        <v>268</v>
      </c>
    </row>
    <row r="26" spans="1:10" x14ac:dyDescent="0.2">
      <c r="A26" t="s">
        <v>289</v>
      </c>
      <c r="B26" t="s">
        <v>290</v>
      </c>
      <c r="H26">
        <v>16</v>
      </c>
      <c r="I26">
        <v>16</v>
      </c>
      <c r="J26" t="s">
        <v>291</v>
      </c>
    </row>
    <row r="27" spans="1:10" x14ac:dyDescent="0.2">
      <c r="A27" t="s">
        <v>292</v>
      </c>
      <c r="B27" t="s">
        <v>293</v>
      </c>
      <c r="E27">
        <v>12</v>
      </c>
      <c r="I27">
        <v>12</v>
      </c>
    </row>
    <row r="28" spans="1:10" x14ac:dyDescent="0.2">
      <c r="A28" t="s">
        <v>294</v>
      </c>
      <c r="B28" t="s">
        <v>295</v>
      </c>
      <c r="E28">
        <v>28</v>
      </c>
      <c r="I28">
        <v>28</v>
      </c>
    </row>
    <row r="29" spans="1:10" x14ac:dyDescent="0.2">
      <c r="A29" t="s">
        <v>296</v>
      </c>
      <c r="B29" t="s">
        <v>297</v>
      </c>
      <c r="H29">
        <v>12</v>
      </c>
      <c r="I29">
        <v>12</v>
      </c>
    </row>
    <row r="30" spans="1:10" x14ac:dyDescent="0.2">
      <c r="A30" t="s">
        <v>298</v>
      </c>
      <c r="B30" t="s">
        <v>299</v>
      </c>
      <c r="H30">
        <v>5</v>
      </c>
      <c r="I30">
        <v>5</v>
      </c>
      <c r="J30" t="s">
        <v>247</v>
      </c>
    </row>
    <row r="31" spans="1:10" x14ac:dyDescent="0.2">
      <c r="A31" t="s">
        <v>264</v>
      </c>
      <c r="B31" t="s">
        <v>300</v>
      </c>
      <c r="F31">
        <v>27</v>
      </c>
      <c r="I31">
        <v>27</v>
      </c>
    </row>
    <row r="32" spans="1:10" x14ac:dyDescent="0.2">
      <c r="A32" t="s">
        <v>301</v>
      </c>
      <c r="B32" t="s">
        <v>302</v>
      </c>
      <c r="F32">
        <v>13</v>
      </c>
      <c r="I32">
        <v>13</v>
      </c>
    </row>
    <row r="33" spans="1:10" x14ac:dyDescent="0.2">
      <c r="A33" t="s">
        <v>303</v>
      </c>
      <c r="B33" t="s">
        <v>304</v>
      </c>
      <c r="H33">
        <v>24</v>
      </c>
      <c r="I33">
        <v>24</v>
      </c>
      <c r="J33" t="s">
        <v>233</v>
      </c>
    </row>
    <row r="34" spans="1:10" x14ac:dyDescent="0.2">
      <c r="A34" t="s">
        <v>305</v>
      </c>
      <c r="B34" t="s">
        <v>306</v>
      </c>
      <c r="C34">
        <v>17</v>
      </c>
      <c r="I34">
        <v>17</v>
      </c>
    </row>
    <row r="35" spans="1:10" x14ac:dyDescent="0.2">
      <c r="A35" t="s">
        <v>285</v>
      </c>
      <c r="B35" t="s">
        <v>307</v>
      </c>
      <c r="E35">
        <v>27</v>
      </c>
      <c r="I35">
        <v>27</v>
      </c>
    </row>
    <row r="36" spans="1:10" x14ac:dyDescent="0.2">
      <c r="A36" t="s">
        <v>308</v>
      </c>
      <c r="B36" t="s">
        <v>309</v>
      </c>
      <c r="E36">
        <v>12</v>
      </c>
      <c r="I36">
        <v>12</v>
      </c>
    </row>
    <row r="37" spans="1:10" x14ac:dyDescent="0.2">
      <c r="A37" t="s">
        <v>310</v>
      </c>
      <c r="B37" t="s">
        <v>311</v>
      </c>
      <c r="H37">
        <v>13</v>
      </c>
      <c r="I37">
        <v>13</v>
      </c>
    </row>
    <row r="38" spans="1:10" x14ac:dyDescent="0.2">
      <c r="A38" t="s">
        <v>312</v>
      </c>
      <c r="B38" t="s">
        <v>313</v>
      </c>
      <c r="G38">
        <v>11</v>
      </c>
      <c r="I38">
        <v>11</v>
      </c>
      <c r="J38" t="s">
        <v>268</v>
      </c>
    </row>
    <row r="39" spans="1:10" x14ac:dyDescent="0.2">
      <c r="A39" t="s">
        <v>314</v>
      </c>
      <c r="B39" t="s">
        <v>315</v>
      </c>
      <c r="F39">
        <v>12</v>
      </c>
      <c r="I39">
        <v>12</v>
      </c>
    </row>
    <row r="40" spans="1:10" x14ac:dyDescent="0.2">
      <c r="A40" t="s">
        <v>316</v>
      </c>
      <c r="B40" t="s">
        <v>317</v>
      </c>
      <c r="F40">
        <v>25</v>
      </c>
      <c r="I40">
        <v>25</v>
      </c>
    </row>
    <row r="41" spans="1:10" x14ac:dyDescent="0.2">
      <c r="A41" t="s">
        <v>318</v>
      </c>
      <c r="B41" t="s">
        <v>319</v>
      </c>
      <c r="H41">
        <v>19</v>
      </c>
      <c r="I41">
        <v>19</v>
      </c>
      <c r="J41" t="s">
        <v>320</v>
      </c>
    </row>
    <row r="42" spans="1:10" x14ac:dyDescent="0.2">
      <c r="A42" t="s">
        <v>321</v>
      </c>
      <c r="B42" t="s">
        <v>322</v>
      </c>
      <c r="H42">
        <v>20</v>
      </c>
      <c r="I42">
        <v>20</v>
      </c>
      <c r="J42" t="s">
        <v>233</v>
      </c>
    </row>
    <row r="43" spans="1:10" x14ac:dyDescent="0.2">
      <c r="A43" t="s">
        <v>323</v>
      </c>
      <c r="B43" t="s">
        <v>324</v>
      </c>
      <c r="D43">
        <v>10</v>
      </c>
      <c r="I43">
        <v>10</v>
      </c>
    </row>
    <row r="44" spans="1:10" x14ac:dyDescent="0.2">
      <c r="A44" t="s">
        <v>325</v>
      </c>
      <c r="B44" t="s">
        <v>326</v>
      </c>
      <c r="E44">
        <v>26</v>
      </c>
      <c r="I44">
        <v>26</v>
      </c>
    </row>
    <row r="45" spans="1:10" x14ac:dyDescent="0.2">
      <c r="A45" t="s">
        <v>327</v>
      </c>
      <c r="B45" t="s">
        <v>328</v>
      </c>
      <c r="E45">
        <v>13</v>
      </c>
      <c r="I45">
        <v>13</v>
      </c>
    </row>
    <row r="46" spans="1:10" x14ac:dyDescent="0.2">
      <c r="A46" t="s">
        <v>329</v>
      </c>
      <c r="B46" t="s">
        <v>330</v>
      </c>
      <c r="F46">
        <v>26</v>
      </c>
      <c r="I46">
        <v>26</v>
      </c>
    </row>
    <row r="47" spans="1:10" x14ac:dyDescent="0.2">
      <c r="A47" t="s">
        <v>331</v>
      </c>
      <c r="B47" t="s">
        <v>332</v>
      </c>
      <c r="F47">
        <v>11</v>
      </c>
      <c r="I47">
        <v>11</v>
      </c>
    </row>
    <row r="48" spans="1:10" x14ac:dyDescent="0.2">
      <c r="A48" t="s">
        <v>333</v>
      </c>
      <c r="B48" t="s">
        <v>334</v>
      </c>
      <c r="D48">
        <v>12</v>
      </c>
      <c r="I48">
        <v>12</v>
      </c>
    </row>
    <row r="49" spans="1:9" x14ac:dyDescent="0.2">
      <c r="A49" t="s">
        <v>335</v>
      </c>
      <c r="B49" t="s">
        <v>336</v>
      </c>
      <c r="H49">
        <v>12</v>
      </c>
      <c r="I49">
        <v>12</v>
      </c>
    </row>
    <row r="50" spans="1:9" x14ac:dyDescent="0.2">
      <c r="A50" t="s">
        <v>333</v>
      </c>
      <c r="B50" t="s">
        <v>337</v>
      </c>
      <c r="E50">
        <v>14</v>
      </c>
      <c r="I50">
        <v>14</v>
      </c>
    </row>
    <row r="51" spans="1:9" x14ac:dyDescent="0.2">
      <c r="A51" s="787" t="s">
        <v>338</v>
      </c>
      <c r="B51" s="787"/>
      <c r="C51">
        <f>SUM(C2:C50)</f>
        <v>17</v>
      </c>
      <c r="D51">
        <f t="shared" ref="D51:F51" si="0">SUM(D2:D50)</f>
        <v>49</v>
      </c>
      <c r="E51">
        <f>SUM(E2:E50)</f>
        <v>287</v>
      </c>
      <c r="F51">
        <f t="shared" si="0"/>
        <v>148</v>
      </c>
      <c r="G51">
        <f>SUM(G2:G50)</f>
        <v>64</v>
      </c>
      <c r="H51">
        <f>SUM(H2:H50)</f>
        <v>239</v>
      </c>
      <c r="I51">
        <f>SUM(I2:I50)</f>
        <v>803</v>
      </c>
    </row>
  </sheetData>
  <autoFilter ref="A1:J1" xr:uid="{CA50EDEA-A1C1-4D2A-B76B-F494E8700132}"/>
  <sortState xmlns:xlrd2="http://schemas.microsoft.com/office/spreadsheetml/2017/richdata2" ref="A2:I50">
    <sortCondition ref="B2:B50"/>
  </sortState>
  <mergeCells count="1">
    <mergeCell ref="A51:B5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D01C5-A8F3-4BA8-8801-F19795C7E245}">
  <dimension ref="A1:CC44"/>
  <sheetViews>
    <sheetView topLeftCell="A4" zoomScaleNormal="100" workbookViewId="0">
      <pane xSplit="1" topLeftCell="K1" activePane="topRight" state="frozen"/>
      <selection activeCell="A4" sqref="A4"/>
      <selection pane="topRight" activeCell="K30" sqref="K30"/>
    </sheetView>
  </sheetViews>
  <sheetFormatPr baseColWidth="10" defaultColWidth="11.5" defaultRowHeight="15" customHeight="1" x14ac:dyDescent="0.15"/>
  <cols>
    <col min="1" max="1" width="55.33203125" style="1" bestFit="1" customWidth="1"/>
    <col min="2" max="2" width="12.1640625" style="1" customWidth="1"/>
    <col min="3" max="3" width="34.5" style="1" customWidth="1"/>
    <col min="4" max="4" width="11.83203125" style="1" customWidth="1"/>
    <col min="5" max="5" width="16.33203125" style="1" customWidth="1"/>
    <col min="6" max="6" width="11" style="1" customWidth="1"/>
    <col min="7" max="7" width="10.6640625" style="1" bestFit="1" customWidth="1"/>
    <col min="8" max="8" width="10.6640625" style="1" customWidth="1"/>
    <col min="9" max="9" width="8.6640625" style="1" customWidth="1"/>
    <col min="10" max="10" width="2.5" style="1" bestFit="1" customWidth="1"/>
    <col min="11" max="12" width="2.6640625" style="1" bestFit="1" customWidth="1"/>
    <col min="13" max="16" width="2.5" style="1" bestFit="1" customWidth="1"/>
    <col min="17" max="17" width="5.5" style="478" bestFit="1" customWidth="1"/>
    <col min="18" max="19" width="3.5" style="1" customWidth="1"/>
    <col min="20" max="20" width="4.5" style="1" bestFit="1" customWidth="1"/>
    <col min="21" max="21" width="4.33203125" style="1" bestFit="1" customWidth="1"/>
    <col min="22" max="37" width="3.5" style="1" customWidth="1"/>
    <col min="38" max="38" width="4.33203125" style="1" bestFit="1" customWidth="1"/>
    <col min="39" max="58" width="3.5" style="1" customWidth="1"/>
    <col min="59" max="59" width="4.6640625" style="1" customWidth="1"/>
    <col min="60" max="60" width="6.83203125" style="1" bestFit="1" customWidth="1"/>
    <col min="61" max="61" width="9.1640625" style="1" bestFit="1" customWidth="1"/>
    <col min="62" max="62" width="9.33203125" style="1" bestFit="1" customWidth="1"/>
    <col min="63" max="63" width="8.1640625" style="1" customWidth="1"/>
    <col min="64" max="64" width="8.83203125" style="1" bestFit="1" customWidth="1"/>
    <col min="65" max="65" width="6.83203125" style="1" bestFit="1" customWidth="1"/>
    <col min="66" max="66" width="9.5" style="1" bestFit="1" customWidth="1"/>
    <col min="67" max="67" width="6.83203125" style="1" bestFit="1" customWidth="1"/>
    <col min="68" max="68" width="6.5" style="1" bestFit="1" customWidth="1"/>
    <col min="69" max="69" width="8.1640625" style="1" customWidth="1"/>
    <col min="70" max="70" width="16.83203125" style="1" customWidth="1"/>
    <col min="71" max="71" width="10.1640625" style="1" bestFit="1" customWidth="1"/>
    <col min="72" max="72" width="12.1640625" style="1" bestFit="1" customWidth="1"/>
    <col min="73" max="16384" width="11.5" style="1"/>
  </cols>
  <sheetData>
    <row r="1" spans="1:72" ht="13" x14ac:dyDescent="0.15">
      <c r="A1" s="4" t="s">
        <v>12</v>
      </c>
      <c r="B1" s="4"/>
    </row>
    <row r="2" spans="1:72" ht="13" x14ac:dyDescent="0.15">
      <c r="A2" s="244" t="s">
        <v>339</v>
      </c>
      <c r="B2" s="4"/>
    </row>
    <row r="3" spans="1:72" ht="13" x14ac:dyDescent="0.15">
      <c r="A3" s="244" t="s">
        <v>340</v>
      </c>
      <c r="B3" s="4"/>
      <c r="J3" s="758" t="s">
        <v>341</v>
      </c>
      <c r="K3" s="759"/>
      <c r="L3" s="759"/>
      <c r="M3" s="760"/>
      <c r="AO3" s="758" t="s">
        <v>342</v>
      </c>
      <c r="AP3" s="759"/>
      <c r="AQ3" s="759"/>
      <c r="AR3" s="760"/>
      <c r="AS3" s="525"/>
      <c r="AT3" s="526"/>
      <c r="AU3" s="526"/>
      <c r="AV3" s="526"/>
      <c r="AW3" s="526"/>
      <c r="AX3" s="526"/>
      <c r="AY3" s="526"/>
      <c r="AZ3" s="792"/>
      <c r="BA3" s="792"/>
      <c r="BB3" s="792"/>
      <c r="BC3" s="792"/>
      <c r="BD3" s="191"/>
      <c r="BE3" s="191"/>
      <c r="BF3" s="191"/>
      <c r="BG3" s="798" t="s">
        <v>34</v>
      </c>
      <c r="BH3" s="778"/>
      <c r="BI3" s="778"/>
      <c r="BJ3" s="778"/>
      <c r="BK3" s="778"/>
      <c r="BL3" s="778"/>
      <c r="BM3" s="778"/>
      <c r="BN3" s="778"/>
      <c r="BO3" s="778"/>
      <c r="BP3" s="778"/>
      <c r="BQ3" s="778"/>
      <c r="BR3" s="778"/>
      <c r="BS3" s="779"/>
    </row>
    <row r="4" spans="1:72" ht="15" customHeight="1" x14ac:dyDescent="0.15">
      <c r="A4" s="244" t="s">
        <v>155</v>
      </c>
      <c r="B4" s="4"/>
      <c r="J4" s="793" t="s">
        <v>20</v>
      </c>
      <c r="K4" s="794"/>
      <c r="L4" s="794"/>
      <c r="M4" s="794"/>
      <c r="N4" s="794"/>
      <c r="O4" s="794"/>
      <c r="P4" s="795"/>
      <c r="Q4" s="789" t="s">
        <v>21</v>
      </c>
      <c r="R4" s="789"/>
      <c r="S4" s="789"/>
      <c r="T4" s="789"/>
      <c r="U4" s="789"/>
      <c r="V4" s="789"/>
      <c r="W4" s="790"/>
      <c r="X4" s="789" t="s">
        <v>22</v>
      </c>
      <c r="Y4" s="789"/>
      <c r="Z4" s="789"/>
      <c r="AA4" s="789"/>
      <c r="AB4" s="789"/>
      <c r="AC4" s="789"/>
      <c r="AD4" s="790"/>
      <c r="AE4" s="788" t="s">
        <v>23</v>
      </c>
      <c r="AF4" s="789"/>
      <c r="AG4" s="789"/>
      <c r="AH4" s="789"/>
      <c r="AI4" s="789"/>
      <c r="AJ4" s="789"/>
      <c r="AK4" s="790"/>
      <c r="AL4" s="788" t="s">
        <v>24</v>
      </c>
      <c r="AM4" s="789"/>
      <c r="AN4" s="789"/>
      <c r="AO4" s="789"/>
      <c r="AP4" s="789"/>
      <c r="AQ4" s="789"/>
      <c r="AR4" s="790"/>
      <c r="AS4" s="788" t="s">
        <v>25</v>
      </c>
      <c r="AT4" s="789"/>
      <c r="AU4" s="789"/>
      <c r="AV4" s="789"/>
      <c r="AW4" s="789"/>
      <c r="AX4" s="789"/>
      <c r="AY4" s="791"/>
      <c r="AZ4" s="763" t="s">
        <v>343</v>
      </c>
      <c r="BA4" s="750"/>
      <c r="BB4" s="750"/>
      <c r="BC4" s="750"/>
      <c r="BD4" s="750"/>
      <c r="BE4" s="750"/>
      <c r="BF4" s="750"/>
      <c r="BG4" s="799"/>
      <c r="BH4" s="780"/>
      <c r="BI4" s="780"/>
      <c r="BJ4" s="780"/>
      <c r="BK4" s="780"/>
      <c r="BL4" s="780"/>
      <c r="BM4" s="780"/>
      <c r="BN4" s="780"/>
      <c r="BO4" s="780"/>
      <c r="BP4" s="780"/>
      <c r="BQ4" s="780"/>
      <c r="BR4" s="780"/>
      <c r="BS4" s="781"/>
    </row>
    <row r="5" spans="1:72" ht="15" customHeight="1" x14ac:dyDescent="0.15">
      <c r="A5" s="245"/>
      <c r="J5" s="522" t="s">
        <v>28</v>
      </c>
      <c r="K5" s="509" t="s">
        <v>29</v>
      </c>
      <c r="L5" s="509" t="s">
        <v>29</v>
      </c>
      <c r="M5" s="509" t="s">
        <v>30</v>
      </c>
      <c r="N5" s="509" t="s">
        <v>31</v>
      </c>
      <c r="O5" s="509" t="s">
        <v>32</v>
      </c>
      <c r="P5" s="527" t="s">
        <v>33</v>
      </c>
      <c r="Q5" s="552" t="s">
        <v>28</v>
      </c>
      <c r="R5" s="552" t="s">
        <v>29</v>
      </c>
      <c r="S5" s="552" t="s">
        <v>29</v>
      </c>
      <c r="T5" s="552" t="s">
        <v>30</v>
      </c>
      <c r="U5" s="552" t="s">
        <v>31</v>
      </c>
      <c r="V5" s="552" t="s">
        <v>32</v>
      </c>
      <c r="W5" s="552" t="s">
        <v>33</v>
      </c>
      <c r="X5" s="552" t="s">
        <v>28</v>
      </c>
      <c r="Y5" s="552" t="s">
        <v>29</v>
      </c>
      <c r="Z5" s="553" t="s">
        <v>29</v>
      </c>
      <c r="AA5" s="552" t="s">
        <v>30</v>
      </c>
      <c r="AB5" s="552" t="s">
        <v>31</v>
      </c>
      <c r="AC5" s="552" t="s">
        <v>32</v>
      </c>
      <c r="AD5" s="552" t="s">
        <v>33</v>
      </c>
      <c r="AE5" s="552" t="s">
        <v>28</v>
      </c>
      <c r="AF5" s="552" t="s">
        <v>29</v>
      </c>
      <c r="AG5" s="552" t="s">
        <v>29</v>
      </c>
      <c r="AH5" s="552" t="s">
        <v>30</v>
      </c>
      <c r="AI5" s="552" t="s">
        <v>31</v>
      </c>
      <c r="AJ5" s="552" t="s">
        <v>32</v>
      </c>
      <c r="AK5" s="496" t="s">
        <v>33</v>
      </c>
      <c r="AL5" s="554" t="s">
        <v>28</v>
      </c>
      <c r="AM5" s="552" t="s">
        <v>29</v>
      </c>
      <c r="AN5" s="552" t="s">
        <v>29</v>
      </c>
      <c r="AO5" s="552" t="s">
        <v>30</v>
      </c>
      <c r="AP5" s="552" t="s">
        <v>31</v>
      </c>
      <c r="AQ5" s="552" t="s">
        <v>32</v>
      </c>
      <c r="AR5" s="496" t="s">
        <v>33</v>
      </c>
      <c r="AS5" s="554" t="s">
        <v>28</v>
      </c>
      <c r="AT5" s="552" t="s">
        <v>29</v>
      </c>
      <c r="AU5" s="552" t="s">
        <v>29</v>
      </c>
      <c r="AV5" s="552" t="s">
        <v>30</v>
      </c>
      <c r="AW5" s="552" t="s">
        <v>31</v>
      </c>
      <c r="AX5" s="552" t="s">
        <v>32</v>
      </c>
      <c r="AY5" s="555" t="s">
        <v>33</v>
      </c>
      <c r="AZ5" s="556" t="s">
        <v>28</v>
      </c>
      <c r="BA5" s="556" t="s">
        <v>29</v>
      </c>
      <c r="BB5" s="556" t="s">
        <v>29</v>
      </c>
      <c r="BC5" s="556" t="s">
        <v>30</v>
      </c>
      <c r="BD5" s="556" t="s">
        <v>31</v>
      </c>
      <c r="BE5" s="556" t="s">
        <v>32</v>
      </c>
      <c r="BF5" s="556" t="s">
        <v>33</v>
      </c>
      <c r="BG5" s="800"/>
      <c r="BH5" s="782"/>
      <c r="BI5" s="782"/>
      <c r="BJ5" s="782"/>
      <c r="BK5" s="782"/>
      <c r="BL5" s="782"/>
      <c r="BM5" s="782"/>
      <c r="BN5" s="782"/>
      <c r="BO5" s="782"/>
      <c r="BP5" s="782"/>
      <c r="BQ5" s="782"/>
      <c r="BR5" s="782"/>
      <c r="BS5" s="783"/>
    </row>
    <row r="6" spans="1:72" ht="15" customHeight="1" x14ac:dyDescent="0.15">
      <c r="A6" s="338" t="s">
        <v>344</v>
      </c>
      <c r="B6" s="214" t="s">
        <v>345</v>
      </c>
      <c r="C6" s="215" t="s">
        <v>36</v>
      </c>
      <c r="D6" s="215" t="s">
        <v>37</v>
      </c>
      <c r="E6" s="215" t="s">
        <v>346</v>
      </c>
      <c r="F6" s="112" t="s">
        <v>39</v>
      </c>
      <c r="G6" s="112" t="s">
        <v>40</v>
      </c>
      <c r="H6" s="111" t="s">
        <v>41</v>
      </c>
      <c r="I6" s="510" t="s">
        <v>42</v>
      </c>
      <c r="J6" s="522">
        <v>1</v>
      </c>
      <c r="K6" s="509">
        <v>2</v>
      </c>
      <c r="L6" s="509">
        <v>3</v>
      </c>
      <c r="M6" s="509">
        <v>4</v>
      </c>
      <c r="N6" s="509">
        <v>5</v>
      </c>
      <c r="O6" s="509">
        <v>6</v>
      </c>
      <c r="P6" s="527">
        <v>7</v>
      </c>
      <c r="Q6" s="557">
        <v>8</v>
      </c>
      <c r="R6" s="557">
        <v>9</v>
      </c>
      <c r="S6" s="557">
        <v>10</v>
      </c>
      <c r="T6" s="557">
        <v>11</v>
      </c>
      <c r="U6" s="557">
        <v>12</v>
      </c>
      <c r="V6" s="557">
        <v>13</v>
      </c>
      <c r="W6" s="557">
        <v>14</v>
      </c>
      <c r="X6" s="557">
        <v>15</v>
      </c>
      <c r="Y6" s="558">
        <v>16</v>
      </c>
      <c r="Z6" s="559">
        <v>17</v>
      </c>
      <c r="AA6" s="557">
        <v>18</v>
      </c>
      <c r="AB6" s="557">
        <v>19</v>
      </c>
      <c r="AC6" s="557">
        <v>20</v>
      </c>
      <c r="AD6" s="557">
        <v>21</v>
      </c>
      <c r="AE6" s="557">
        <v>22</v>
      </c>
      <c r="AF6" s="557">
        <v>23</v>
      </c>
      <c r="AG6" s="557">
        <v>24</v>
      </c>
      <c r="AH6" s="557">
        <v>25</v>
      </c>
      <c r="AI6" s="557">
        <v>26</v>
      </c>
      <c r="AJ6" s="560">
        <v>27</v>
      </c>
      <c r="AK6" s="561">
        <v>28</v>
      </c>
      <c r="AL6" s="557">
        <v>29</v>
      </c>
      <c r="AM6" s="557">
        <v>30</v>
      </c>
      <c r="AN6" s="557">
        <v>31</v>
      </c>
      <c r="AO6" s="557">
        <v>1</v>
      </c>
      <c r="AP6" s="557">
        <v>2</v>
      </c>
      <c r="AQ6" s="557">
        <v>3</v>
      </c>
      <c r="AR6" s="560">
        <v>4</v>
      </c>
      <c r="AS6" s="561">
        <v>5</v>
      </c>
      <c r="AT6" s="557">
        <v>6</v>
      </c>
      <c r="AU6" s="557">
        <v>7</v>
      </c>
      <c r="AV6" s="557">
        <v>8</v>
      </c>
      <c r="AW6" s="557">
        <v>9</v>
      </c>
      <c r="AX6" s="557">
        <v>10</v>
      </c>
      <c r="AY6" s="562">
        <v>11</v>
      </c>
      <c r="AZ6" s="211">
        <v>12</v>
      </c>
      <c r="BA6" s="211">
        <v>13</v>
      </c>
      <c r="BB6" s="211">
        <v>14</v>
      </c>
      <c r="BC6" s="563">
        <v>15</v>
      </c>
      <c r="BD6" s="564">
        <v>16</v>
      </c>
      <c r="BE6" s="211">
        <v>17</v>
      </c>
      <c r="BF6" s="211">
        <v>18</v>
      </c>
      <c r="BG6" s="545" t="s">
        <v>43</v>
      </c>
      <c r="BH6" s="403">
        <v>0.2</v>
      </c>
      <c r="BI6" s="546" t="s">
        <v>158</v>
      </c>
      <c r="BJ6" s="405" t="s">
        <v>44</v>
      </c>
      <c r="BK6" s="404">
        <v>0.5</v>
      </c>
      <c r="BL6" s="405" t="s">
        <v>46</v>
      </c>
      <c r="BM6" s="404">
        <v>0.3</v>
      </c>
      <c r="BN6" s="405" t="s">
        <v>47</v>
      </c>
      <c r="BO6" s="405" t="s">
        <v>48</v>
      </c>
      <c r="BP6" s="406">
        <v>0.7</v>
      </c>
      <c r="BQ6" s="405" t="s">
        <v>49</v>
      </c>
      <c r="BR6" s="406">
        <v>0.3</v>
      </c>
      <c r="BS6" s="547" t="s">
        <v>50</v>
      </c>
    </row>
    <row r="7" spans="1:72" ht="15" hidden="1" customHeight="1" x14ac:dyDescent="0.2">
      <c r="A7" s="511" t="s">
        <v>347</v>
      </c>
      <c r="B7" s="481" t="s">
        <v>348</v>
      </c>
      <c r="C7" s="246" t="s">
        <v>170</v>
      </c>
      <c r="D7" s="482">
        <v>954387502</v>
      </c>
      <c r="E7" s="482" t="s">
        <v>166</v>
      </c>
      <c r="F7" s="482" t="s">
        <v>349</v>
      </c>
      <c r="G7" s="483" t="s">
        <v>55</v>
      </c>
      <c r="H7" s="483" t="s">
        <v>349</v>
      </c>
      <c r="I7" s="481" t="s">
        <v>349</v>
      </c>
      <c r="J7" s="522" t="s">
        <v>28</v>
      </c>
      <c r="K7" s="509" t="s">
        <v>57</v>
      </c>
      <c r="L7" s="509" t="s">
        <v>349</v>
      </c>
      <c r="M7" s="509" t="s">
        <v>349</v>
      </c>
      <c r="N7" s="509" t="s">
        <v>28</v>
      </c>
      <c r="O7" s="509" t="s">
        <v>57</v>
      </c>
      <c r="P7" s="527" t="s">
        <v>349</v>
      </c>
      <c r="Q7" s="483" t="s">
        <v>349</v>
      </c>
      <c r="R7" s="565" t="s">
        <v>28</v>
      </c>
      <c r="S7" s="565" t="s">
        <v>57</v>
      </c>
      <c r="T7" s="483" t="s">
        <v>349</v>
      </c>
      <c r="U7" s="482" t="s">
        <v>349</v>
      </c>
      <c r="V7" s="565" t="s">
        <v>28</v>
      </c>
      <c r="W7" s="565" t="s">
        <v>57</v>
      </c>
      <c r="X7" s="483" t="s">
        <v>349</v>
      </c>
      <c r="Y7" s="483" t="s">
        <v>349</v>
      </c>
      <c r="Z7" s="483" t="s">
        <v>349</v>
      </c>
      <c r="AA7" s="483" t="s">
        <v>349</v>
      </c>
      <c r="AB7" s="567" t="s">
        <v>349</v>
      </c>
      <c r="AC7" s="567" t="s">
        <v>349</v>
      </c>
      <c r="AD7" s="567" t="s">
        <v>349</v>
      </c>
      <c r="AE7" s="567" t="s">
        <v>349</v>
      </c>
      <c r="AF7" s="566" t="s">
        <v>350</v>
      </c>
      <c r="AG7" s="567" t="s">
        <v>349</v>
      </c>
      <c r="AH7" s="567" t="s">
        <v>349</v>
      </c>
      <c r="AI7" s="567" t="s">
        <v>349</v>
      </c>
      <c r="AJ7" s="567" t="s">
        <v>349</v>
      </c>
      <c r="AK7" s="567" t="s">
        <v>349</v>
      </c>
      <c r="AL7" s="567" t="s">
        <v>349</v>
      </c>
      <c r="AM7" s="567" t="s">
        <v>349</v>
      </c>
      <c r="AN7" s="567" t="s">
        <v>349</v>
      </c>
      <c r="AO7" s="567" t="s">
        <v>349</v>
      </c>
      <c r="AP7" s="567" t="s">
        <v>349</v>
      </c>
      <c r="AQ7" s="567" t="s">
        <v>349</v>
      </c>
      <c r="AR7" s="567" t="s">
        <v>349</v>
      </c>
      <c r="AS7" s="567" t="s">
        <v>349</v>
      </c>
      <c r="AT7" s="567" t="s">
        <v>349</v>
      </c>
      <c r="AU7" s="567" t="s">
        <v>349</v>
      </c>
      <c r="AV7" s="567" t="s">
        <v>349</v>
      </c>
      <c r="AW7" s="567" t="s">
        <v>349</v>
      </c>
      <c r="AX7" s="567" t="s">
        <v>349</v>
      </c>
      <c r="AY7" s="568" t="s">
        <v>349</v>
      </c>
      <c r="AZ7" s="569" t="s">
        <v>349</v>
      </c>
      <c r="BA7" s="569" t="s">
        <v>349</v>
      </c>
      <c r="BB7" s="569" t="s">
        <v>349</v>
      </c>
      <c r="BC7" s="569" t="s">
        <v>349</v>
      </c>
      <c r="BD7" s="569" t="s">
        <v>349</v>
      </c>
      <c r="BE7" s="569" t="s">
        <v>349</v>
      </c>
      <c r="BF7" s="569" t="s">
        <v>349</v>
      </c>
      <c r="BG7" s="548">
        <v>4.2</v>
      </c>
      <c r="BH7" s="150">
        <f t="shared" ref="BH7:BH23" si="0">BG7*0.2</f>
        <v>0.84000000000000008</v>
      </c>
      <c r="BI7" s="537">
        <v>5.9</v>
      </c>
      <c r="BJ7" s="431">
        <v>6.3</v>
      </c>
      <c r="BK7" s="83">
        <f t="shared" ref="BK7:BK23" si="1">(((BI7+BJ7)/2)*0.5)</f>
        <v>3.05</v>
      </c>
      <c r="BL7" s="427">
        <v>6.15</v>
      </c>
      <c r="BM7" s="83">
        <f t="shared" ref="BM7:BM23" si="2">(BL7*0.3)</f>
        <v>1.845</v>
      </c>
      <c r="BN7" s="83">
        <f t="shared" ref="BN7:BN23" si="3">(BK7+BM7)</f>
        <v>4.8949999999999996</v>
      </c>
      <c r="BO7" s="83">
        <f t="shared" ref="BO7:BO23" si="4">(BH7+BN7)</f>
        <v>5.7349999999999994</v>
      </c>
      <c r="BP7" s="84">
        <f t="shared" ref="BP7:BP23" si="5">(BO7*0.7)</f>
        <v>4.0144999999999991</v>
      </c>
      <c r="BQ7" s="428">
        <v>5</v>
      </c>
      <c r="BR7" s="85">
        <f t="shared" ref="BR7:BR23" si="6">(BQ7*0.3)</f>
        <v>1.5</v>
      </c>
      <c r="BS7" s="164">
        <f t="shared" ref="BS7:BS23" si="7">(BP7+BR7)</f>
        <v>5.5144999999999991</v>
      </c>
      <c r="BT7" s="434" t="s">
        <v>351</v>
      </c>
    </row>
    <row r="8" spans="1:72" ht="15" hidden="1" customHeight="1" x14ac:dyDescent="0.15">
      <c r="A8" s="514" t="s">
        <v>352</v>
      </c>
      <c r="B8" s="484" t="s">
        <v>353</v>
      </c>
      <c r="C8" s="485" t="s">
        <v>354</v>
      </c>
      <c r="D8" s="486">
        <v>996734862</v>
      </c>
      <c r="E8" s="487" t="s">
        <v>112</v>
      </c>
      <c r="F8" s="487" t="s">
        <v>349</v>
      </c>
      <c r="G8" s="487" t="s">
        <v>55</v>
      </c>
      <c r="H8" s="487" t="s">
        <v>349</v>
      </c>
      <c r="I8" s="484" t="s">
        <v>349</v>
      </c>
      <c r="J8" s="522" t="s">
        <v>349</v>
      </c>
      <c r="K8" s="509" t="s">
        <v>28</v>
      </c>
      <c r="L8" s="509" t="s">
        <v>57</v>
      </c>
      <c r="M8" s="509" t="s">
        <v>349</v>
      </c>
      <c r="N8" s="509" t="s">
        <v>349</v>
      </c>
      <c r="O8" s="509" t="s">
        <v>28</v>
      </c>
      <c r="P8" s="527" t="s">
        <v>57</v>
      </c>
      <c r="Q8" s="570" t="s">
        <v>355</v>
      </c>
      <c r="R8" s="487" t="s">
        <v>349</v>
      </c>
      <c r="S8" s="571" t="s">
        <v>28</v>
      </c>
      <c r="T8" s="571" t="s">
        <v>57</v>
      </c>
      <c r="U8" s="487" t="s">
        <v>349</v>
      </c>
      <c r="V8" s="572" t="s">
        <v>43</v>
      </c>
      <c r="W8" s="571" t="s">
        <v>28</v>
      </c>
      <c r="X8" s="571" t="s">
        <v>57</v>
      </c>
      <c r="Y8" s="487" t="s">
        <v>349</v>
      </c>
      <c r="Z8" s="573" t="s">
        <v>356</v>
      </c>
      <c r="AA8" s="571" t="s">
        <v>28</v>
      </c>
      <c r="AB8" s="571" t="s">
        <v>57</v>
      </c>
      <c r="AC8" s="487" t="s">
        <v>349</v>
      </c>
      <c r="AD8" s="487" t="s">
        <v>349</v>
      </c>
      <c r="AE8" s="571" t="s">
        <v>28</v>
      </c>
      <c r="AF8" s="571" t="s">
        <v>57</v>
      </c>
      <c r="AG8" s="487" t="s">
        <v>349</v>
      </c>
      <c r="AH8" s="487" t="s">
        <v>349</v>
      </c>
      <c r="AI8" s="571" t="s">
        <v>28</v>
      </c>
      <c r="AJ8" s="571" t="s">
        <v>57</v>
      </c>
      <c r="AK8" s="487" t="s">
        <v>349</v>
      </c>
      <c r="AL8" s="487" t="s">
        <v>349</v>
      </c>
      <c r="AM8" s="574" t="s">
        <v>28</v>
      </c>
      <c r="AN8" s="574" t="s">
        <v>57</v>
      </c>
      <c r="AO8" s="487" t="s">
        <v>349</v>
      </c>
      <c r="AP8" s="487" t="s">
        <v>349</v>
      </c>
      <c r="AQ8" s="574" t="s">
        <v>28</v>
      </c>
      <c r="AR8" s="574" t="s">
        <v>57</v>
      </c>
      <c r="AS8" s="487" t="s">
        <v>349</v>
      </c>
      <c r="AT8" s="487" t="s">
        <v>349</v>
      </c>
      <c r="AU8" s="574" t="s">
        <v>28</v>
      </c>
      <c r="AV8" s="574" t="s">
        <v>57</v>
      </c>
      <c r="AW8" s="575" t="s">
        <v>349</v>
      </c>
      <c r="AX8" s="575" t="s">
        <v>349</v>
      </c>
      <c r="AY8" s="574" t="s">
        <v>28</v>
      </c>
      <c r="AZ8" s="576" t="s">
        <v>57</v>
      </c>
      <c r="BA8" s="569" t="s">
        <v>349</v>
      </c>
      <c r="BB8" s="577" t="s">
        <v>350</v>
      </c>
      <c r="BC8" s="578" t="s">
        <v>349</v>
      </c>
      <c r="BD8" s="578" t="s">
        <v>349</v>
      </c>
      <c r="BE8" s="569" t="s">
        <v>349</v>
      </c>
      <c r="BF8" s="569" t="s">
        <v>349</v>
      </c>
      <c r="BG8" s="604">
        <v>4.9000000000000004</v>
      </c>
      <c r="BH8" s="150">
        <f t="shared" si="0"/>
        <v>0.98000000000000009</v>
      </c>
      <c r="BI8" s="264"/>
      <c r="BJ8" s="265"/>
      <c r="BK8" s="83">
        <f t="shared" si="1"/>
        <v>0</v>
      </c>
      <c r="BL8" s="440">
        <v>6.9</v>
      </c>
      <c r="BM8" s="83">
        <f t="shared" si="2"/>
        <v>2.0699999999999998</v>
      </c>
      <c r="BN8" s="83">
        <f t="shared" si="3"/>
        <v>2.0699999999999998</v>
      </c>
      <c r="BO8" s="83">
        <f t="shared" si="4"/>
        <v>3.05</v>
      </c>
      <c r="BP8" s="84">
        <f t="shared" si="5"/>
        <v>2.1349999999999998</v>
      </c>
      <c r="BQ8" s="2">
        <v>0</v>
      </c>
      <c r="BR8" s="85">
        <f t="shared" si="6"/>
        <v>0</v>
      </c>
      <c r="BS8" s="164">
        <f t="shared" si="7"/>
        <v>2.1349999999999998</v>
      </c>
    </row>
    <row r="9" spans="1:72" ht="15" hidden="1" customHeight="1" x14ac:dyDescent="0.2">
      <c r="A9" s="512" t="s">
        <v>357</v>
      </c>
      <c r="B9" s="488" t="s">
        <v>358</v>
      </c>
      <c r="C9" s="489" t="s">
        <v>174</v>
      </c>
      <c r="D9" s="490">
        <v>989730857</v>
      </c>
      <c r="E9" s="490" t="s">
        <v>166</v>
      </c>
      <c r="F9" s="490" t="s">
        <v>349</v>
      </c>
      <c r="G9" s="487" t="s">
        <v>55</v>
      </c>
      <c r="H9" s="487" t="s">
        <v>349</v>
      </c>
      <c r="I9" s="484" t="s">
        <v>349</v>
      </c>
      <c r="J9" s="522" t="s">
        <v>349</v>
      </c>
      <c r="K9" s="509" t="s">
        <v>28</v>
      </c>
      <c r="L9" s="509" t="s">
        <v>57</v>
      </c>
      <c r="M9" s="509" t="s">
        <v>349</v>
      </c>
      <c r="N9" s="509" t="s">
        <v>349</v>
      </c>
      <c r="O9" s="509" t="s">
        <v>28</v>
      </c>
      <c r="P9" s="527" t="s">
        <v>57</v>
      </c>
      <c r="Q9" s="487" t="s">
        <v>349</v>
      </c>
      <c r="R9" s="487" t="s">
        <v>349</v>
      </c>
      <c r="S9" s="574" t="s">
        <v>28</v>
      </c>
      <c r="T9" s="574" t="s">
        <v>57</v>
      </c>
      <c r="U9" s="487" t="s">
        <v>349</v>
      </c>
      <c r="V9" s="487" t="s">
        <v>349</v>
      </c>
      <c r="W9" s="574" t="s">
        <v>28</v>
      </c>
      <c r="X9" s="574" t="s">
        <v>57</v>
      </c>
      <c r="Y9" s="487" t="s">
        <v>349</v>
      </c>
      <c r="Z9" s="577" t="s">
        <v>350</v>
      </c>
      <c r="AA9" s="575" t="s">
        <v>349</v>
      </c>
      <c r="AB9" s="575" t="s">
        <v>349</v>
      </c>
      <c r="AC9" s="575" t="s">
        <v>349</v>
      </c>
      <c r="AD9" s="575" t="s">
        <v>349</v>
      </c>
      <c r="AE9" s="575" t="s">
        <v>349</v>
      </c>
      <c r="AF9" s="575" t="s">
        <v>349</v>
      </c>
      <c r="AG9" s="575" t="s">
        <v>349</v>
      </c>
      <c r="AH9" s="575" t="s">
        <v>349</v>
      </c>
      <c r="AI9" s="575" t="s">
        <v>349</v>
      </c>
      <c r="AJ9" s="575" t="s">
        <v>349</v>
      </c>
      <c r="AK9" s="575" t="s">
        <v>349</v>
      </c>
      <c r="AL9" s="575" t="s">
        <v>349</v>
      </c>
      <c r="AM9" s="575" t="s">
        <v>349</v>
      </c>
      <c r="AN9" s="575" t="s">
        <v>349</v>
      </c>
      <c r="AO9" s="575" t="s">
        <v>349</v>
      </c>
      <c r="AP9" s="575" t="s">
        <v>349</v>
      </c>
      <c r="AQ9" s="575" t="s">
        <v>349</v>
      </c>
      <c r="AR9" s="575" t="s">
        <v>349</v>
      </c>
      <c r="AS9" s="575" t="s">
        <v>349</v>
      </c>
      <c r="AT9" s="575" t="s">
        <v>349</v>
      </c>
      <c r="AU9" s="575" t="s">
        <v>349</v>
      </c>
      <c r="AV9" s="575" t="s">
        <v>349</v>
      </c>
      <c r="AW9" s="575" t="s">
        <v>349</v>
      </c>
      <c r="AX9" s="575" t="s">
        <v>349</v>
      </c>
      <c r="AY9" s="579" t="s">
        <v>349</v>
      </c>
      <c r="AZ9" s="569" t="s">
        <v>349</v>
      </c>
      <c r="BA9" s="569" t="s">
        <v>349</v>
      </c>
      <c r="BB9" s="569" t="s">
        <v>349</v>
      </c>
      <c r="BC9" s="569" t="s">
        <v>349</v>
      </c>
      <c r="BD9" s="569" t="s">
        <v>349</v>
      </c>
      <c r="BE9" s="569" t="s">
        <v>349</v>
      </c>
      <c r="BF9" s="569" t="s">
        <v>349</v>
      </c>
      <c r="BG9" s="538">
        <v>3.6</v>
      </c>
      <c r="BH9" s="150">
        <f t="shared" si="0"/>
        <v>0.72000000000000008</v>
      </c>
      <c r="BI9" s="537">
        <v>6.1</v>
      </c>
      <c r="BJ9" s="431">
        <v>6.8</v>
      </c>
      <c r="BK9" s="83">
        <f t="shared" si="1"/>
        <v>3.2249999999999996</v>
      </c>
      <c r="BL9" s="427">
        <v>6.2</v>
      </c>
      <c r="BM9" s="83">
        <f t="shared" si="2"/>
        <v>1.8599999999999999</v>
      </c>
      <c r="BN9" s="83">
        <f t="shared" si="3"/>
        <v>5.0849999999999991</v>
      </c>
      <c r="BO9" s="83">
        <f t="shared" si="4"/>
        <v>5.8049999999999988</v>
      </c>
      <c r="BP9" s="84">
        <f t="shared" si="5"/>
        <v>4.0634999999999986</v>
      </c>
      <c r="BQ9" s="428">
        <v>6</v>
      </c>
      <c r="BR9" s="85">
        <f t="shared" si="6"/>
        <v>1.7999999999999998</v>
      </c>
      <c r="BS9" s="164">
        <f>(BP9+BR9)</f>
        <v>5.8634999999999984</v>
      </c>
      <c r="BT9" s="434" t="s">
        <v>351</v>
      </c>
    </row>
    <row r="10" spans="1:72" ht="15" hidden="1" customHeight="1" x14ac:dyDescent="0.2">
      <c r="A10" s="513" t="s">
        <v>359</v>
      </c>
      <c r="B10" s="488" t="s">
        <v>360</v>
      </c>
      <c r="C10" s="489" t="s">
        <v>361</v>
      </c>
      <c r="D10" s="486">
        <v>995902380</v>
      </c>
      <c r="E10" s="487" t="s">
        <v>362</v>
      </c>
      <c r="F10" s="491" t="s">
        <v>349</v>
      </c>
      <c r="G10" s="487" t="s">
        <v>55</v>
      </c>
      <c r="H10" s="487" t="s">
        <v>349</v>
      </c>
      <c r="I10" s="484" t="s">
        <v>349</v>
      </c>
      <c r="J10" s="522" t="s">
        <v>349</v>
      </c>
      <c r="K10" s="509" t="s">
        <v>349</v>
      </c>
      <c r="L10" s="509" t="s">
        <v>28</v>
      </c>
      <c r="M10" s="509" t="s">
        <v>57</v>
      </c>
      <c r="N10" s="509" t="s">
        <v>349</v>
      </c>
      <c r="O10" s="509" t="s">
        <v>349</v>
      </c>
      <c r="P10" s="527" t="s">
        <v>28</v>
      </c>
      <c r="Q10" s="580" t="s">
        <v>57</v>
      </c>
      <c r="R10" s="487" t="s">
        <v>349</v>
      </c>
      <c r="S10" s="487" t="s">
        <v>349</v>
      </c>
      <c r="T10" s="571" t="s">
        <v>28</v>
      </c>
      <c r="U10" s="571" t="s">
        <v>57</v>
      </c>
      <c r="V10" s="490" t="s">
        <v>349</v>
      </c>
      <c r="W10" s="581" t="s">
        <v>349</v>
      </c>
      <c r="X10" s="571" t="s">
        <v>28</v>
      </c>
      <c r="Y10" s="571" t="s">
        <v>57</v>
      </c>
      <c r="Z10" s="490" t="s">
        <v>349</v>
      </c>
      <c r="AA10" s="581" t="s">
        <v>349</v>
      </c>
      <c r="AB10" s="571" t="s">
        <v>28</v>
      </c>
      <c r="AC10" s="571" t="s">
        <v>57</v>
      </c>
      <c r="AD10" s="490" t="s">
        <v>349</v>
      </c>
      <c r="AE10" s="581" t="s">
        <v>349</v>
      </c>
      <c r="AF10" s="571" t="s">
        <v>28</v>
      </c>
      <c r="AG10" s="571" t="s">
        <v>57</v>
      </c>
      <c r="AH10" s="490" t="s">
        <v>349</v>
      </c>
      <c r="AI10" s="581" t="s">
        <v>349</v>
      </c>
      <c r="AJ10" s="571" t="s">
        <v>28</v>
      </c>
      <c r="AK10" s="571" t="s">
        <v>57</v>
      </c>
      <c r="AM10" s="566" t="s">
        <v>350</v>
      </c>
      <c r="AN10" s="582" t="s">
        <v>349</v>
      </c>
      <c r="AO10" s="582" t="s">
        <v>349</v>
      </c>
      <c r="AP10" s="582" t="s">
        <v>349</v>
      </c>
      <c r="AQ10" s="582" t="s">
        <v>349</v>
      </c>
      <c r="AR10" s="582" t="s">
        <v>349</v>
      </c>
      <c r="AS10" s="582" t="s">
        <v>349</v>
      </c>
      <c r="AT10" s="582" t="s">
        <v>349</v>
      </c>
      <c r="AU10" s="582" t="s">
        <v>349</v>
      </c>
      <c r="AV10" s="582" t="s">
        <v>349</v>
      </c>
      <c r="AW10" s="582" t="s">
        <v>349</v>
      </c>
      <c r="AX10" s="582" t="s">
        <v>349</v>
      </c>
      <c r="AY10" s="583" t="s">
        <v>349</v>
      </c>
      <c r="AZ10" s="569" t="s">
        <v>349</v>
      </c>
      <c r="BA10" s="569" t="s">
        <v>349</v>
      </c>
      <c r="BB10" s="569" t="s">
        <v>349</v>
      </c>
      <c r="BC10" s="569" t="s">
        <v>349</v>
      </c>
      <c r="BD10" s="569" t="s">
        <v>349</v>
      </c>
      <c r="BE10" s="569" t="s">
        <v>349</v>
      </c>
      <c r="BF10" s="569" t="s">
        <v>349</v>
      </c>
      <c r="BG10" s="538">
        <v>4.4000000000000004</v>
      </c>
      <c r="BH10" s="150">
        <f t="shared" si="0"/>
        <v>0.88000000000000012</v>
      </c>
      <c r="BI10" s="537">
        <v>6.3</v>
      </c>
      <c r="BJ10" s="431">
        <v>5.9</v>
      </c>
      <c r="BK10" s="83">
        <f t="shared" si="1"/>
        <v>3.05</v>
      </c>
      <c r="BL10" s="427">
        <v>6.6</v>
      </c>
      <c r="BM10" s="83">
        <f t="shared" si="2"/>
        <v>1.9799999999999998</v>
      </c>
      <c r="BN10" s="83">
        <f t="shared" si="3"/>
        <v>5.0299999999999994</v>
      </c>
      <c r="BO10" s="83">
        <f t="shared" si="4"/>
        <v>5.9099999999999993</v>
      </c>
      <c r="BP10" s="84">
        <f t="shared" si="5"/>
        <v>4.1369999999999996</v>
      </c>
      <c r="BQ10" s="427">
        <v>6.5</v>
      </c>
      <c r="BR10" s="85">
        <f t="shared" si="6"/>
        <v>1.95</v>
      </c>
      <c r="BS10" s="164">
        <f t="shared" si="7"/>
        <v>6.0869999999999997</v>
      </c>
      <c r="BT10" s="434" t="s">
        <v>363</v>
      </c>
    </row>
    <row r="11" spans="1:72" ht="15" hidden="1" customHeight="1" x14ac:dyDescent="0.15">
      <c r="A11" s="521" t="s">
        <v>364</v>
      </c>
      <c r="B11" s="492" t="s">
        <v>365</v>
      </c>
      <c r="C11" s="485" t="s">
        <v>366</v>
      </c>
      <c r="D11" s="486">
        <v>85518210</v>
      </c>
      <c r="E11" s="487" t="s">
        <v>349</v>
      </c>
      <c r="F11" s="482" t="s">
        <v>349</v>
      </c>
      <c r="G11" s="487" t="s">
        <v>55</v>
      </c>
      <c r="H11" s="487" t="s">
        <v>349</v>
      </c>
      <c r="I11" s="484" t="s">
        <v>349</v>
      </c>
      <c r="J11" s="522" t="s">
        <v>57</v>
      </c>
      <c r="K11" s="509" t="s">
        <v>349</v>
      </c>
      <c r="L11" s="509" t="s">
        <v>349</v>
      </c>
      <c r="M11" s="509" t="s">
        <v>28</v>
      </c>
      <c r="N11" s="509" t="s">
        <v>57</v>
      </c>
      <c r="O11" s="509" t="s">
        <v>349</v>
      </c>
      <c r="P11" s="527" t="s">
        <v>349</v>
      </c>
      <c r="Q11" s="571" t="s">
        <v>28</v>
      </c>
      <c r="R11" s="571" t="s">
        <v>57</v>
      </c>
      <c r="S11" s="487" t="s">
        <v>349</v>
      </c>
      <c r="T11" s="487" t="s">
        <v>349</v>
      </c>
      <c r="U11" s="571" t="s">
        <v>28</v>
      </c>
      <c r="V11" s="571" t="s">
        <v>57</v>
      </c>
      <c r="W11" s="487" t="s">
        <v>349</v>
      </c>
      <c r="X11" s="487" t="s">
        <v>349</v>
      </c>
      <c r="Y11" s="571" t="s">
        <v>28</v>
      </c>
      <c r="Z11" s="571" t="s">
        <v>57</v>
      </c>
      <c r="AA11" s="581" t="s">
        <v>349</v>
      </c>
      <c r="AB11" s="490" t="s">
        <v>349</v>
      </c>
      <c r="AC11" s="571" t="s">
        <v>28</v>
      </c>
      <c r="AD11" s="571" t="s">
        <v>57</v>
      </c>
      <c r="AE11" s="490" t="s">
        <v>349</v>
      </c>
      <c r="AF11" s="581" t="s">
        <v>349</v>
      </c>
      <c r="AG11" s="571" t="s">
        <v>28</v>
      </c>
      <c r="AH11" s="571" t="s">
        <v>57</v>
      </c>
      <c r="AI11" s="490" t="s">
        <v>349</v>
      </c>
      <c r="AJ11" s="581" t="s">
        <v>349</v>
      </c>
      <c r="AK11" s="571" t="s">
        <v>28</v>
      </c>
      <c r="AL11" s="566" t="s">
        <v>367</v>
      </c>
      <c r="AM11" s="582" t="s">
        <v>349</v>
      </c>
      <c r="AN11" s="582" t="s">
        <v>349</v>
      </c>
      <c r="AO11" s="582"/>
      <c r="AP11" s="582"/>
      <c r="AQ11" s="582"/>
      <c r="AR11" s="582"/>
      <c r="AS11" s="582"/>
      <c r="AT11" s="582"/>
      <c r="AU11" s="582"/>
      <c r="AV11" s="582"/>
      <c r="AW11" s="582"/>
      <c r="AX11" s="582"/>
      <c r="AY11" s="583"/>
      <c r="AZ11" s="569"/>
      <c r="BA11" s="569"/>
      <c r="BB11" s="569"/>
      <c r="BC11" s="569"/>
      <c r="BD11" s="569"/>
      <c r="BE11" s="569"/>
      <c r="BF11" s="569"/>
      <c r="BG11" s="549">
        <v>3</v>
      </c>
      <c r="BH11" s="150">
        <f t="shared" si="0"/>
        <v>0.60000000000000009</v>
      </c>
      <c r="BI11" s="537">
        <v>6.8</v>
      </c>
      <c r="BJ11" s="431">
        <v>5.9</v>
      </c>
      <c r="BK11" s="83">
        <f t="shared" si="1"/>
        <v>3.1749999999999998</v>
      </c>
      <c r="BL11" s="432">
        <v>6.6</v>
      </c>
      <c r="BM11" s="83">
        <f t="shared" si="2"/>
        <v>1.9799999999999998</v>
      </c>
      <c r="BN11" s="83">
        <f t="shared" si="3"/>
        <v>5.1549999999999994</v>
      </c>
      <c r="BO11" s="83">
        <f t="shared" si="4"/>
        <v>5.754999999999999</v>
      </c>
      <c r="BP11" s="84">
        <f t="shared" si="5"/>
        <v>4.0284999999999993</v>
      </c>
      <c r="BQ11" s="427">
        <v>5.5</v>
      </c>
      <c r="BR11" s="85">
        <f t="shared" si="6"/>
        <v>1.65</v>
      </c>
      <c r="BS11" s="164">
        <f t="shared" si="7"/>
        <v>5.6784999999999997</v>
      </c>
      <c r="BT11" s="434" t="s">
        <v>363</v>
      </c>
    </row>
    <row r="12" spans="1:72" ht="15" hidden="1" customHeight="1" x14ac:dyDescent="0.2">
      <c r="A12" s="513" t="s">
        <v>368</v>
      </c>
      <c r="B12" s="493" t="s">
        <v>369</v>
      </c>
      <c r="C12" s="494" t="s">
        <v>182</v>
      </c>
      <c r="D12" s="490">
        <v>956140120</v>
      </c>
      <c r="E12" s="490" t="s">
        <v>166</v>
      </c>
      <c r="F12" s="490" t="s">
        <v>349</v>
      </c>
      <c r="G12" s="487" t="s">
        <v>55</v>
      </c>
      <c r="H12" s="487" t="s">
        <v>349</v>
      </c>
      <c r="I12" s="484" t="s">
        <v>349</v>
      </c>
      <c r="J12" s="522" t="s">
        <v>57</v>
      </c>
      <c r="K12" s="509" t="s">
        <v>349</v>
      </c>
      <c r="L12" s="509" t="s">
        <v>349</v>
      </c>
      <c r="M12" s="509" t="s">
        <v>28</v>
      </c>
      <c r="N12" s="509" t="s">
        <v>57</v>
      </c>
      <c r="O12" s="509" t="s">
        <v>349</v>
      </c>
      <c r="P12" s="527" t="s">
        <v>349</v>
      </c>
      <c r="Q12" s="574" t="s">
        <v>28</v>
      </c>
      <c r="R12" s="574" t="s">
        <v>57</v>
      </c>
      <c r="S12" s="487" t="s">
        <v>349</v>
      </c>
      <c r="T12" s="487" t="s">
        <v>349</v>
      </c>
      <c r="U12" s="574" t="s">
        <v>28</v>
      </c>
      <c r="V12" s="574" t="s">
        <v>57</v>
      </c>
      <c r="W12" s="487" t="s">
        <v>349</v>
      </c>
      <c r="X12" s="490" t="s">
        <v>349</v>
      </c>
      <c r="Y12" s="574" t="s">
        <v>28</v>
      </c>
      <c r="Z12" s="574" t="s">
        <v>57</v>
      </c>
      <c r="AA12" s="581" t="s">
        <v>349</v>
      </c>
      <c r="AC12" s="575" t="s">
        <v>349</v>
      </c>
      <c r="AD12" s="575" t="s">
        <v>349</v>
      </c>
      <c r="AE12" s="575" t="s">
        <v>349</v>
      </c>
      <c r="AF12" s="577" t="s">
        <v>350</v>
      </c>
      <c r="AG12" s="575" t="s">
        <v>349</v>
      </c>
      <c r="AH12" s="575" t="s">
        <v>349</v>
      </c>
      <c r="AI12" s="575" t="s">
        <v>349</v>
      </c>
      <c r="AJ12" s="575" t="s">
        <v>349</v>
      </c>
      <c r="AK12" s="575" t="s">
        <v>349</v>
      </c>
      <c r="AL12" s="575" t="s">
        <v>349</v>
      </c>
      <c r="AM12" s="582" t="s">
        <v>349</v>
      </c>
      <c r="AN12" s="582" t="s">
        <v>349</v>
      </c>
      <c r="AO12" s="582" t="s">
        <v>349</v>
      </c>
      <c r="AP12" s="582" t="s">
        <v>349</v>
      </c>
      <c r="AQ12" s="582" t="s">
        <v>349</v>
      </c>
      <c r="AR12" s="582" t="s">
        <v>349</v>
      </c>
      <c r="AS12" s="582" t="s">
        <v>349</v>
      </c>
      <c r="AT12" s="582" t="s">
        <v>349</v>
      </c>
      <c r="AU12" s="582" t="s">
        <v>349</v>
      </c>
      <c r="AV12" s="582" t="s">
        <v>349</v>
      </c>
      <c r="AW12" s="582" t="s">
        <v>349</v>
      </c>
      <c r="AX12" s="582" t="s">
        <v>349</v>
      </c>
      <c r="AY12" s="583" t="s">
        <v>349</v>
      </c>
      <c r="AZ12" s="569" t="s">
        <v>349</v>
      </c>
      <c r="BA12" s="569" t="s">
        <v>349</v>
      </c>
      <c r="BB12" s="569" t="s">
        <v>349</v>
      </c>
      <c r="BC12" s="569" t="s">
        <v>349</v>
      </c>
      <c r="BD12" s="569" t="s">
        <v>349</v>
      </c>
      <c r="BE12" s="569" t="s">
        <v>349</v>
      </c>
      <c r="BF12" s="569" t="s">
        <v>349</v>
      </c>
      <c r="BG12" s="549">
        <v>4</v>
      </c>
      <c r="BH12" s="150">
        <f t="shared" si="0"/>
        <v>0.8</v>
      </c>
      <c r="BI12" s="537">
        <v>6.4</v>
      </c>
      <c r="BJ12" s="431">
        <v>5.9</v>
      </c>
      <c r="BK12" s="83">
        <f t="shared" si="1"/>
        <v>3.0750000000000002</v>
      </c>
      <c r="BL12" s="427">
        <v>6.3</v>
      </c>
      <c r="BM12" s="83">
        <f t="shared" si="2"/>
        <v>1.89</v>
      </c>
      <c r="BN12" s="83">
        <f t="shared" si="3"/>
        <v>4.9649999999999999</v>
      </c>
      <c r="BO12" s="83">
        <f t="shared" si="4"/>
        <v>5.7649999999999997</v>
      </c>
      <c r="BP12" s="84">
        <f t="shared" si="5"/>
        <v>4.0354999999999999</v>
      </c>
      <c r="BQ12" s="427">
        <v>6.8</v>
      </c>
      <c r="BR12" s="85">
        <f t="shared" si="6"/>
        <v>2.04</v>
      </c>
      <c r="BS12" s="164">
        <f t="shared" si="7"/>
        <v>6.0754999999999999</v>
      </c>
      <c r="BT12" s="434" t="s">
        <v>351</v>
      </c>
    </row>
    <row r="13" spans="1:72" ht="15" hidden="1" customHeight="1" x14ac:dyDescent="0.15">
      <c r="A13" s="517" t="s">
        <v>370</v>
      </c>
      <c r="B13" s="486" t="s">
        <v>371</v>
      </c>
      <c r="C13" s="486" t="s">
        <v>187</v>
      </c>
      <c r="D13" s="486">
        <v>66272734</v>
      </c>
      <c r="E13" s="490" t="s">
        <v>372</v>
      </c>
      <c r="F13" s="490" t="s">
        <v>349</v>
      </c>
      <c r="G13" s="487" t="s">
        <v>77</v>
      </c>
      <c r="H13" s="487" t="s">
        <v>349</v>
      </c>
      <c r="I13" s="484" t="s">
        <v>349</v>
      </c>
      <c r="J13" s="522" t="s">
        <v>28</v>
      </c>
      <c r="K13" s="509" t="s">
        <v>57</v>
      </c>
      <c r="L13" s="509" t="s">
        <v>349</v>
      </c>
      <c r="M13" s="509" t="s">
        <v>349</v>
      </c>
      <c r="N13" s="509" t="s">
        <v>28</v>
      </c>
      <c r="O13" s="509" t="s">
        <v>57</v>
      </c>
      <c r="P13" s="527" t="s">
        <v>349</v>
      </c>
      <c r="Q13" s="584" t="s">
        <v>373</v>
      </c>
      <c r="R13" s="571" t="s">
        <v>28</v>
      </c>
      <c r="S13" s="571" t="s">
        <v>57</v>
      </c>
      <c r="T13" s="487" t="s">
        <v>349</v>
      </c>
      <c r="U13" s="487" t="s">
        <v>349</v>
      </c>
      <c r="V13" s="571" t="s">
        <v>28</v>
      </c>
      <c r="W13" s="571" t="s">
        <v>57</v>
      </c>
      <c r="X13" s="487" t="s">
        <v>349</v>
      </c>
      <c r="Y13" s="487" t="s">
        <v>349</v>
      </c>
      <c r="Z13" s="571" t="s">
        <v>28</v>
      </c>
      <c r="AA13" s="571" t="s">
        <v>57</v>
      </c>
      <c r="AB13" s="487" t="s">
        <v>349</v>
      </c>
      <c r="AC13" s="487" t="s">
        <v>349</v>
      </c>
      <c r="AD13" s="571" t="s">
        <v>28</v>
      </c>
      <c r="AE13" s="571" t="s">
        <v>57</v>
      </c>
      <c r="AF13" s="487" t="s">
        <v>349</v>
      </c>
      <c r="AG13" s="487" t="s">
        <v>349</v>
      </c>
      <c r="AH13" s="571" t="s">
        <v>28</v>
      </c>
      <c r="AI13" s="571" t="s">
        <v>57</v>
      </c>
      <c r="AJ13" s="575" t="s">
        <v>349</v>
      </c>
      <c r="AK13" s="575" t="s">
        <v>349</v>
      </c>
      <c r="AL13" s="571" t="s">
        <v>28</v>
      </c>
      <c r="AM13" s="571" t="s">
        <v>57</v>
      </c>
      <c r="AN13" s="487" t="s">
        <v>349</v>
      </c>
      <c r="AO13" s="487" t="s">
        <v>349</v>
      </c>
      <c r="AP13" s="571" t="s">
        <v>28</v>
      </c>
      <c r="AQ13" s="585" t="s">
        <v>57</v>
      </c>
      <c r="AR13" s="575" t="s">
        <v>349</v>
      </c>
      <c r="AS13" s="575" t="s">
        <v>349</v>
      </c>
      <c r="AT13" s="573" t="s">
        <v>374</v>
      </c>
      <c r="AU13" s="575" t="s">
        <v>349</v>
      </c>
      <c r="AV13" s="575" t="s">
        <v>349</v>
      </c>
      <c r="AW13" s="575" t="s">
        <v>349</v>
      </c>
      <c r="AX13" s="575" t="s">
        <v>349</v>
      </c>
      <c r="AY13" s="579" t="s">
        <v>349</v>
      </c>
      <c r="AZ13" s="569" t="s">
        <v>349</v>
      </c>
      <c r="BA13" s="569" t="s">
        <v>349</v>
      </c>
      <c r="BB13" s="569" t="s">
        <v>349</v>
      </c>
      <c r="BC13" s="569" t="s">
        <v>349</v>
      </c>
      <c r="BD13" s="569" t="s">
        <v>349</v>
      </c>
      <c r="BE13" s="569" t="s">
        <v>349</v>
      </c>
      <c r="BF13" s="569" t="s">
        <v>349</v>
      </c>
      <c r="BG13" s="550"/>
      <c r="BH13" s="150">
        <f t="shared" si="0"/>
        <v>0</v>
      </c>
      <c r="BI13" s="264"/>
      <c r="BJ13" s="118"/>
      <c r="BK13" s="83">
        <f t="shared" si="1"/>
        <v>0</v>
      </c>
      <c r="BL13" s="2"/>
      <c r="BM13" s="83">
        <f t="shared" si="2"/>
        <v>0</v>
      </c>
      <c r="BN13" s="83">
        <f t="shared" si="3"/>
        <v>0</v>
      </c>
      <c r="BO13" s="83">
        <f t="shared" si="4"/>
        <v>0</v>
      </c>
      <c r="BP13" s="84">
        <f t="shared" si="5"/>
        <v>0</v>
      </c>
      <c r="BQ13" s="2">
        <v>0</v>
      </c>
      <c r="BR13" s="85">
        <f t="shared" si="6"/>
        <v>0</v>
      </c>
      <c r="BS13" s="164">
        <f t="shared" si="7"/>
        <v>0</v>
      </c>
    </row>
    <row r="14" spans="1:72" ht="15" hidden="1" customHeight="1" x14ac:dyDescent="0.2">
      <c r="A14" s="517" t="s">
        <v>375</v>
      </c>
      <c r="B14" s="486" t="s">
        <v>376</v>
      </c>
      <c r="C14" s="494" t="s">
        <v>165</v>
      </c>
      <c r="D14" s="486">
        <v>986898860</v>
      </c>
      <c r="E14" s="495" t="s">
        <v>372</v>
      </c>
      <c r="F14" s="490" t="s">
        <v>349</v>
      </c>
      <c r="G14" s="487" t="s">
        <v>77</v>
      </c>
      <c r="H14" s="487" t="s">
        <v>349</v>
      </c>
      <c r="I14" s="484" t="s">
        <v>349</v>
      </c>
      <c r="J14" s="522" t="s">
        <v>349</v>
      </c>
      <c r="K14" s="509" t="s">
        <v>28</v>
      </c>
      <c r="L14" s="509" t="s">
        <v>57</v>
      </c>
      <c r="M14" s="509" t="s">
        <v>349</v>
      </c>
      <c r="N14" s="509" t="s">
        <v>349</v>
      </c>
      <c r="O14" s="509" t="s">
        <v>28</v>
      </c>
      <c r="P14" s="527" t="s">
        <v>57</v>
      </c>
      <c r="Q14" s="584" t="s">
        <v>373</v>
      </c>
      <c r="R14" s="487" t="s">
        <v>349</v>
      </c>
      <c r="S14" s="571" t="s">
        <v>28</v>
      </c>
      <c r="T14" s="571" t="s">
        <v>57</v>
      </c>
      <c r="U14" s="487" t="s">
        <v>349</v>
      </c>
      <c r="V14" s="487" t="s">
        <v>349</v>
      </c>
      <c r="W14" s="571" t="s">
        <v>28</v>
      </c>
      <c r="X14" s="571" t="s">
        <v>57</v>
      </c>
      <c r="Y14" s="487" t="s">
        <v>349</v>
      </c>
      <c r="Z14" s="487" t="s">
        <v>349</v>
      </c>
      <c r="AA14" s="571" t="s">
        <v>28</v>
      </c>
      <c r="AB14" s="571" t="s">
        <v>57</v>
      </c>
      <c r="AC14" s="487" t="s">
        <v>349</v>
      </c>
      <c r="AD14" s="487" t="s">
        <v>349</v>
      </c>
      <c r="AE14" s="571" t="s">
        <v>28</v>
      </c>
      <c r="AF14" s="571" t="s">
        <v>57</v>
      </c>
      <c r="AG14" s="487" t="s">
        <v>349</v>
      </c>
      <c r="AH14" s="487" t="s">
        <v>349</v>
      </c>
      <c r="AI14" s="571" t="s">
        <v>28</v>
      </c>
      <c r="AJ14" s="571" t="s">
        <v>57</v>
      </c>
      <c r="AK14" s="487" t="s">
        <v>349</v>
      </c>
      <c r="AL14" s="487" t="s">
        <v>349</v>
      </c>
      <c r="AM14" s="571" t="s">
        <v>28</v>
      </c>
      <c r="AN14" s="571" t="s">
        <v>57</v>
      </c>
      <c r="AO14" s="575" t="s">
        <v>349</v>
      </c>
      <c r="AP14" s="575" t="s">
        <v>349</v>
      </c>
      <c r="AQ14" s="582" t="s">
        <v>349</v>
      </c>
      <c r="AR14" s="582" t="s">
        <v>349</v>
      </c>
      <c r="AS14" s="575" t="s">
        <v>349</v>
      </c>
      <c r="AT14" s="573" t="s">
        <v>374</v>
      </c>
      <c r="AU14" s="582" t="s">
        <v>349</v>
      </c>
      <c r="AV14" s="582" t="s">
        <v>349</v>
      </c>
      <c r="AW14" s="575" t="s">
        <v>349</v>
      </c>
      <c r="AX14" s="575" t="s">
        <v>349</v>
      </c>
      <c r="AY14" s="583" t="s">
        <v>349</v>
      </c>
      <c r="AZ14" s="569" t="s">
        <v>349</v>
      </c>
      <c r="BA14" s="569" t="s">
        <v>349</v>
      </c>
      <c r="BB14" s="569" t="s">
        <v>349</v>
      </c>
      <c r="BC14" s="569" t="s">
        <v>349</v>
      </c>
      <c r="BD14" s="569" t="s">
        <v>349</v>
      </c>
      <c r="BE14" s="569" t="s">
        <v>349</v>
      </c>
      <c r="BF14" s="569" t="s">
        <v>349</v>
      </c>
      <c r="BG14" s="550"/>
      <c r="BH14" s="150">
        <f t="shared" si="0"/>
        <v>0</v>
      </c>
      <c r="BI14" s="264"/>
      <c r="BJ14" s="118"/>
      <c r="BK14" s="83">
        <f t="shared" si="1"/>
        <v>0</v>
      </c>
      <c r="BL14" s="2"/>
      <c r="BM14" s="83">
        <f t="shared" si="2"/>
        <v>0</v>
      </c>
      <c r="BN14" s="83">
        <f t="shared" si="3"/>
        <v>0</v>
      </c>
      <c r="BO14" s="83">
        <f t="shared" si="4"/>
        <v>0</v>
      </c>
      <c r="BP14" s="84">
        <f t="shared" si="5"/>
        <v>0</v>
      </c>
      <c r="BQ14" s="2">
        <v>0</v>
      </c>
      <c r="BR14" s="85">
        <f t="shared" si="6"/>
        <v>0</v>
      </c>
      <c r="BS14" s="164">
        <f t="shared" si="7"/>
        <v>0</v>
      </c>
    </row>
    <row r="15" spans="1:72" ht="15" hidden="1" customHeight="1" x14ac:dyDescent="0.2">
      <c r="A15" s="518" t="s">
        <v>377</v>
      </c>
      <c r="B15" s="485" t="s">
        <v>376</v>
      </c>
      <c r="C15" s="486" t="s">
        <v>165</v>
      </c>
      <c r="D15" s="486">
        <v>986898860</v>
      </c>
      <c r="E15" s="490" t="s">
        <v>372</v>
      </c>
      <c r="F15" s="490" t="s">
        <v>349</v>
      </c>
      <c r="G15" s="487" t="s">
        <v>77</v>
      </c>
      <c r="H15" s="487" t="s">
        <v>349</v>
      </c>
      <c r="I15" s="484" t="s">
        <v>349</v>
      </c>
      <c r="J15" s="522" t="s">
        <v>349</v>
      </c>
      <c r="K15" s="509" t="s">
        <v>349</v>
      </c>
      <c r="L15" s="509" t="s">
        <v>28</v>
      </c>
      <c r="M15" s="509" t="s">
        <v>57</v>
      </c>
      <c r="N15" s="509" t="s">
        <v>349</v>
      </c>
      <c r="O15" s="509" t="s">
        <v>349</v>
      </c>
      <c r="P15" s="527" t="s">
        <v>28</v>
      </c>
      <c r="Q15" s="580" t="s">
        <v>378</v>
      </c>
      <c r="R15" s="487" t="s">
        <v>349</v>
      </c>
      <c r="S15" s="487" t="s">
        <v>349</v>
      </c>
      <c r="T15" s="571" t="s">
        <v>28</v>
      </c>
      <c r="U15" s="571" t="s">
        <v>57</v>
      </c>
      <c r="V15" s="487" t="s">
        <v>349</v>
      </c>
      <c r="W15" s="487" t="s">
        <v>349</v>
      </c>
      <c r="X15" s="571" t="s">
        <v>28</v>
      </c>
      <c r="Y15" s="571" t="s">
        <v>57</v>
      </c>
      <c r="Z15" s="586" t="s">
        <v>349</v>
      </c>
      <c r="AA15" s="587" t="s">
        <v>349</v>
      </c>
      <c r="AB15" s="571" t="s">
        <v>28</v>
      </c>
      <c r="AC15" s="571" t="s">
        <v>57</v>
      </c>
      <c r="AD15" s="490" t="s">
        <v>349</v>
      </c>
      <c r="AE15" s="581" t="s">
        <v>349</v>
      </c>
      <c r="AF15" s="571" t="s">
        <v>28</v>
      </c>
      <c r="AG15" s="571" t="s">
        <v>57</v>
      </c>
      <c r="AH15" s="487" t="s">
        <v>349</v>
      </c>
      <c r="AI15" s="487" t="s">
        <v>349</v>
      </c>
      <c r="AJ15" s="571" t="s">
        <v>28</v>
      </c>
      <c r="AK15" s="571" t="s">
        <v>57</v>
      </c>
      <c r="AL15" s="487" t="s">
        <v>349</v>
      </c>
      <c r="AM15" s="487" t="s">
        <v>349</v>
      </c>
      <c r="AN15" s="571" t="s">
        <v>28</v>
      </c>
      <c r="AO15" s="582" t="s">
        <v>349</v>
      </c>
      <c r="AP15" s="582" t="s">
        <v>349</v>
      </c>
      <c r="AQ15" s="582" t="s">
        <v>349</v>
      </c>
      <c r="AR15" s="582" t="s">
        <v>349</v>
      </c>
      <c r="AS15" s="582" t="s">
        <v>349</v>
      </c>
      <c r="AT15" s="573" t="s">
        <v>374</v>
      </c>
      <c r="AU15" s="582" t="s">
        <v>349</v>
      </c>
      <c r="AV15" s="582" t="s">
        <v>349</v>
      </c>
      <c r="AW15" s="582" t="s">
        <v>349</v>
      </c>
      <c r="AX15" s="582" t="s">
        <v>349</v>
      </c>
      <c r="AY15" s="583" t="s">
        <v>349</v>
      </c>
      <c r="AZ15" s="569" t="s">
        <v>349</v>
      </c>
      <c r="BA15" s="569" t="s">
        <v>349</v>
      </c>
      <c r="BB15" s="569" t="s">
        <v>349</v>
      </c>
      <c r="BC15" s="569" t="s">
        <v>349</v>
      </c>
      <c r="BD15" s="569" t="s">
        <v>349</v>
      </c>
      <c r="BE15" s="569" t="s">
        <v>349</v>
      </c>
      <c r="BF15" s="569" t="s">
        <v>349</v>
      </c>
      <c r="BG15" s="550"/>
      <c r="BH15" s="150">
        <f t="shared" si="0"/>
        <v>0</v>
      </c>
      <c r="BI15" s="264"/>
      <c r="BJ15" s="118"/>
      <c r="BK15" s="83">
        <f t="shared" si="1"/>
        <v>0</v>
      </c>
      <c r="BL15" s="2"/>
      <c r="BM15" s="83">
        <f t="shared" si="2"/>
        <v>0</v>
      </c>
      <c r="BN15" s="83">
        <f t="shared" si="3"/>
        <v>0</v>
      </c>
      <c r="BO15" s="83">
        <f t="shared" si="4"/>
        <v>0</v>
      </c>
      <c r="BP15" s="84">
        <f t="shared" si="5"/>
        <v>0</v>
      </c>
      <c r="BQ15" s="2">
        <v>0</v>
      </c>
      <c r="BR15" s="85">
        <f t="shared" si="6"/>
        <v>0</v>
      </c>
      <c r="BS15" s="164">
        <f t="shared" si="7"/>
        <v>0</v>
      </c>
    </row>
    <row r="16" spans="1:72" s="423" customFormat="1" ht="15" hidden="1" customHeight="1" x14ac:dyDescent="0.2">
      <c r="A16" s="519" t="s">
        <v>379</v>
      </c>
      <c r="B16" s="492" t="s">
        <v>380</v>
      </c>
      <c r="C16" s="489" t="s">
        <v>86</v>
      </c>
      <c r="D16" s="487">
        <v>955127181</v>
      </c>
      <c r="E16" s="490" t="s">
        <v>372</v>
      </c>
      <c r="F16" s="491" t="s">
        <v>349</v>
      </c>
      <c r="G16" s="487" t="s">
        <v>77</v>
      </c>
      <c r="H16" s="487" t="s">
        <v>349</v>
      </c>
      <c r="I16" s="484" t="s">
        <v>349</v>
      </c>
      <c r="J16" s="522" t="s">
        <v>349</v>
      </c>
      <c r="K16" s="509" t="s">
        <v>349</v>
      </c>
      <c r="L16" s="509" t="s">
        <v>349</v>
      </c>
      <c r="M16" s="509" t="s">
        <v>28</v>
      </c>
      <c r="N16" s="509" t="s">
        <v>57</v>
      </c>
      <c r="O16" s="509" t="s">
        <v>349</v>
      </c>
      <c r="P16" s="527" t="s">
        <v>349</v>
      </c>
      <c r="Q16" s="584" t="s">
        <v>381</v>
      </c>
      <c r="R16" s="571" t="s">
        <v>57</v>
      </c>
      <c r="S16" s="586" t="s">
        <v>349</v>
      </c>
      <c r="T16" s="587" t="s">
        <v>349</v>
      </c>
      <c r="U16" s="571" t="s">
        <v>28</v>
      </c>
      <c r="V16" s="571" t="s">
        <v>57</v>
      </c>
      <c r="W16" s="490" t="s">
        <v>349</v>
      </c>
      <c r="X16" s="581" t="s">
        <v>349</v>
      </c>
      <c r="Y16" s="571" t="s">
        <v>28</v>
      </c>
      <c r="Z16" s="571" t="s">
        <v>57</v>
      </c>
      <c r="AA16" s="487" t="s">
        <v>349</v>
      </c>
      <c r="AB16" s="487" t="s">
        <v>349</v>
      </c>
      <c r="AC16" s="571" t="s">
        <v>28</v>
      </c>
      <c r="AD16" s="571" t="s">
        <v>57</v>
      </c>
      <c r="AE16" s="490" t="s">
        <v>349</v>
      </c>
      <c r="AF16" s="581" t="s">
        <v>349</v>
      </c>
      <c r="AG16" s="571" t="s">
        <v>28</v>
      </c>
      <c r="AH16" s="571" t="s">
        <v>57</v>
      </c>
      <c r="AI16" s="490" t="s">
        <v>349</v>
      </c>
      <c r="AJ16" s="581" t="s">
        <v>349</v>
      </c>
      <c r="AK16" s="571" t="s">
        <v>28</v>
      </c>
      <c r="AL16" s="571" t="s">
        <v>57</v>
      </c>
      <c r="AM16" s="490" t="s">
        <v>349</v>
      </c>
      <c r="AN16" s="581" t="s">
        <v>349</v>
      </c>
      <c r="AO16" s="571" t="s">
        <v>28</v>
      </c>
      <c r="AP16" s="571" t="s">
        <v>57</v>
      </c>
      <c r="AQ16" s="582" t="s">
        <v>349</v>
      </c>
      <c r="AR16" s="582" t="s">
        <v>349</v>
      </c>
      <c r="AS16" s="582" t="s">
        <v>349</v>
      </c>
      <c r="AT16" s="573" t="s">
        <v>374</v>
      </c>
      <c r="AU16" s="582" t="s">
        <v>349</v>
      </c>
      <c r="AV16" s="582" t="s">
        <v>349</v>
      </c>
      <c r="AW16" s="582" t="s">
        <v>349</v>
      </c>
      <c r="AX16" s="582" t="s">
        <v>349</v>
      </c>
      <c r="AY16" s="583" t="s">
        <v>349</v>
      </c>
      <c r="AZ16" s="569" t="s">
        <v>349</v>
      </c>
      <c r="BA16" s="569" t="s">
        <v>349</v>
      </c>
      <c r="BB16" s="569" t="s">
        <v>349</v>
      </c>
      <c r="BC16" s="569" t="s">
        <v>349</v>
      </c>
      <c r="BD16" s="569" t="s">
        <v>349</v>
      </c>
      <c r="BE16" s="569" t="s">
        <v>349</v>
      </c>
      <c r="BF16" s="569" t="s">
        <v>349</v>
      </c>
      <c r="BG16" s="551"/>
      <c r="BH16" s="150">
        <f t="shared" si="0"/>
        <v>0</v>
      </c>
      <c r="BI16" s="425"/>
      <c r="BJ16" s="426"/>
      <c r="BK16" s="83">
        <f t="shared" si="1"/>
        <v>0</v>
      </c>
      <c r="BL16" s="424"/>
      <c r="BM16" s="83">
        <f t="shared" si="2"/>
        <v>0</v>
      </c>
      <c r="BN16" s="83">
        <f t="shared" si="3"/>
        <v>0</v>
      </c>
      <c r="BO16" s="83">
        <f t="shared" si="4"/>
        <v>0</v>
      </c>
      <c r="BP16" s="84">
        <f t="shared" si="5"/>
        <v>0</v>
      </c>
      <c r="BQ16" s="2">
        <v>0</v>
      </c>
      <c r="BR16" s="85">
        <f t="shared" si="6"/>
        <v>0</v>
      </c>
      <c r="BS16" s="164">
        <f t="shared" si="7"/>
        <v>0</v>
      </c>
    </row>
    <row r="17" spans="1:81" s="98" customFormat="1" ht="15" hidden="1" customHeight="1" x14ac:dyDescent="0.2">
      <c r="A17" s="513" t="s">
        <v>382</v>
      </c>
      <c r="B17" s="493" t="s">
        <v>383</v>
      </c>
      <c r="C17" s="494" t="s">
        <v>202</v>
      </c>
      <c r="D17" s="495">
        <v>996109599</v>
      </c>
      <c r="E17" s="494" t="s">
        <v>54</v>
      </c>
      <c r="F17" s="498" t="s">
        <v>349</v>
      </c>
      <c r="G17" s="487" t="s">
        <v>96</v>
      </c>
      <c r="H17" s="487" t="s">
        <v>349</v>
      </c>
      <c r="I17" s="484" t="s">
        <v>349</v>
      </c>
      <c r="J17" s="522" t="s">
        <v>28</v>
      </c>
      <c r="K17" s="509" t="s">
        <v>57</v>
      </c>
      <c r="L17" s="509" t="s">
        <v>349</v>
      </c>
      <c r="M17" s="509" t="s">
        <v>349</v>
      </c>
      <c r="N17" s="509" t="s">
        <v>28</v>
      </c>
      <c r="O17" s="509" t="s">
        <v>57</v>
      </c>
      <c r="P17" s="527" t="s">
        <v>349</v>
      </c>
      <c r="Q17" s="588" t="s">
        <v>349</v>
      </c>
      <c r="R17" s="574" t="s">
        <v>28</v>
      </c>
      <c r="S17" s="574" t="s">
        <v>57</v>
      </c>
      <c r="T17" s="588" t="s">
        <v>349</v>
      </c>
      <c r="U17" s="588" t="s">
        <v>349</v>
      </c>
      <c r="V17" s="574" t="s">
        <v>28</v>
      </c>
      <c r="W17" s="574" t="s">
        <v>57</v>
      </c>
      <c r="X17" s="588" t="s">
        <v>349</v>
      </c>
      <c r="Y17" s="588" t="s">
        <v>349</v>
      </c>
      <c r="Z17" s="574" t="s">
        <v>28</v>
      </c>
      <c r="AA17" s="574" t="s">
        <v>57</v>
      </c>
      <c r="AB17" s="589" t="s">
        <v>349</v>
      </c>
      <c r="AC17" s="589" t="s">
        <v>349</v>
      </c>
      <c r="AD17" s="574" t="s">
        <v>28</v>
      </c>
      <c r="AE17" s="574" t="s">
        <v>57</v>
      </c>
      <c r="AF17" s="588" t="s">
        <v>349</v>
      </c>
      <c r="AG17" s="588" t="s">
        <v>349</v>
      </c>
      <c r="AH17" s="574" t="s">
        <v>28</v>
      </c>
      <c r="AI17" s="574" t="s">
        <v>57</v>
      </c>
      <c r="AJ17" s="582" t="s">
        <v>349</v>
      </c>
      <c r="AK17" s="582" t="s">
        <v>349</v>
      </c>
      <c r="AL17" s="577" t="s">
        <v>350</v>
      </c>
      <c r="AM17" s="582" t="s">
        <v>349</v>
      </c>
      <c r="AN17" s="582" t="s">
        <v>349</v>
      </c>
      <c r="AO17" s="582" t="s">
        <v>349</v>
      </c>
      <c r="AP17" s="582" t="s">
        <v>349</v>
      </c>
      <c r="AQ17" s="582" t="s">
        <v>349</v>
      </c>
      <c r="AR17" s="582" t="s">
        <v>349</v>
      </c>
      <c r="AS17" s="582" t="s">
        <v>349</v>
      </c>
      <c r="AT17" s="582" t="s">
        <v>349</v>
      </c>
      <c r="AU17" s="582" t="s">
        <v>349</v>
      </c>
      <c r="AV17" s="582" t="s">
        <v>349</v>
      </c>
      <c r="AW17" s="582" t="s">
        <v>349</v>
      </c>
      <c r="AX17" s="582" t="s">
        <v>349</v>
      </c>
      <c r="AY17" s="583" t="s">
        <v>349</v>
      </c>
      <c r="AZ17" s="569" t="s">
        <v>349</v>
      </c>
      <c r="BA17" s="569" t="s">
        <v>349</v>
      </c>
      <c r="BB17" s="569" t="s">
        <v>349</v>
      </c>
      <c r="BC17" s="569" t="s">
        <v>349</v>
      </c>
      <c r="BD17" s="569" t="s">
        <v>349</v>
      </c>
      <c r="BE17" s="569" t="s">
        <v>349</v>
      </c>
      <c r="BF17" s="569" t="s">
        <v>349</v>
      </c>
      <c r="BG17" s="538">
        <v>4.2</v>
      </c>
      <c r="BH17" s="150">
        <f t="shared" si="0"/>
        <v>0.84000000000000008</v>
      </c>
      <c r="BI17" s="537">
        <v>6.2</v>
      </c>
      <c r="BJ17" s="431">
        <v>7</v>
      </c>
      <c r="BK17" s="83">
        <f t="shared" si="1"/>
        <v>3.3</v>
      </c>
      <c r="BL17" s="427">
        <v>6.6</v>
      </c>
      <c r="BM17" s="83">
        <f t="shared" si="2"/>
        <v>1.9799999999999998</v>
      </c>
      <c r="BN17" s="83">
        <f t="shared" si="3"/>
        <v>5.2799999999999994</v>
      </c>
      <c r="BO17" s="83">
        <f t="shared" si="4"/>
        <v>6.1199999999999992</v>
      </c>
      <c r="BP17" s="84">
        <f t="shared" si="5"/>
        <v>4.2839999999999989</v>
      </c>
      <c r="BQ17" s="427">
        <v>6.5</v>
      </c>
      <c r="BR17" s="85">
        <f t="shared" si="6"/>
        <v>1.95</v>
      </c>
      <c r="BS17" s="164">
        <f t="shared" si="7"/>
        <v>6.2339999999999991</v>
      </c>
      <c r="BT17" s="434" t="s">
        <v>351</v>
      </c>
    </row>
    <row r="18" spans="1:81" ht="15" hidden="1" customHeight="1" x14ac:dyDescent="0.2">
      <c r="A18" s="513" t="s">
        <v>384</v>
      </c>
      <c r="B18" s="486" t="s">
        <v>385</v>
      </c>
      <c r="C18" s="494" t="s">
        <v>386</v>
      </c>
      <c r="D18" s="486">
        <v>97174380</v>
      </c>
      <c r="E18" s="494" t="s">
        <v>54</v>
      </c>
      <c r="F18" s="499" t="s">
        <v>349</v>
      </c>
      <c r="G18" s="497" t="s">
        <v>96</v>
      </c>
      <c r="H18" s="497" t="s">
        <v>349</v>
      </c>
      <c r="I18" s="496" t="s">
        <v>349</v>
      </c>
      <c r="J18" s="522" t="s">
        <v>349</v>
      </c>
      <c r="K18" s="509" t="s">
        <v>28</v>
      </c>
      <c r="L18" s="509" t="s">
        <v>57</v>
      </c>
      <c r="M18" s="509" t="s">
        <v>349</v>
      </c>
      <c r="N18" s="509" t="s">
        <v>349</v>
      </c>
      <c r="O18" s="509" t="s">
        <v>28</v>
      </c>
      <c r="P18" s="527" t="s">
        <v>57</v>
      </c>
      <c r="Q18" s="581" t="s">
        <v>349</v>
      </c>
      <c r="R18" s="581" t="s">
        <v>349</v>
      </c>
      <c r="S18" s="574" t="s">
        <v>28</v>
      </c>
      <c r="T18" s="574" t="s">
        <v>57</v>
      </c>
      <c r="U18" s="581" t="s">
        <v>349</v>
      </c>
      <c r="V18" s="581" t="s">
        <v>349</v>
      </c>
      <c r="W18" s="574" t="s">
        <v>28</v>
      </c>
      <c r="X18" s="574" t="s">
        <v>57</v>
      </c>
      <c r="Y18" s="581" t="s">
        <v>349</v>
      </c>
      <c r="Z18" s="490" t="s">
        <v>349</v>
      </c>
      <c r="AA18" s="574" t="s">
        <v>28</v>
      </c>
      <c r="AB18" s="574" t="s">
        <v>57</v>
      </c>
      <c r="AC18" s="581" t="s">
        <v>349</v>
      </c>
      <c r="AD18" s="490" t="s">
        <v>349</v>
      </c>
      <c r="AE18" s="574" t="s">
        <v>28</v>
      </c>
      <c r="AF18" s="574" t="s">
        <v>57</v>
      </c>
      <c r="AG18" s="581" t="s">
        <v>349</v>
      </c>
      <c r="AH18" s="490" t="s">
        <v>349</v>
      </c>
      <c r="AI18" s="574" t="s">
        <v>28</v>
      </c>
      <c r="AJ18" s="582" t="s">
        <v>57</v>
      </c>
      <c r="AK18" s="582" t="s">
        <v>349</v>
      </c>
      <c r="AL18" s="577" t="s">
        <v>350</v>
      </c>
      <c r="AM18" s="582" t="s">
        <v>349</v>
      </c>
      <c r="AN18" s="582" t="s">
        <v>349</v>
      </c>
      <c r="AO18" s="582" t="s">
        <v>349</v>
      </c>
      <c r="AP18" s="582" t="s">
        <v>349</v>
      </c>
      <c r="AQ18" s="582" t="s">
        <v>349</v>
      </c>
      <c r="AR18" s="582" t="s">
        <v>349</v>
      </c>
      <c r="AS18" s="582" t="s">
        <v>349</v>
      </c>
      <c r="AT18" s="582" t="s">
        <v>349</v>
      </c>
      <c r="AU18" s="582" t="s">
        <v>349</v>
      </c>
      <c r="AV18" s="582" t="s">
        <v>349</v>
      </c>
      <c r="AW18" s="582" t="s">
        <v>349</v>
      </c>
      <c r="AX18" s="582" t="s">
        <v>349</v>
      </c>
      <c r="AY18" s="583" t="s">
        <v>349</v>
      </c>
      <c r="AZ18" s="569" t="s">
        <v>349</v>
      </c>
      <c r="BA18" s="569" t="s">
        <v>349</v>
      </c>
      <c r="BB18" s="569" t="s">
        <v>349</v>
      </c>
      <c r="BC18" s="569" t="s">
        <v>349</v>
      </c>
      <c r="BD18" s="569" t="s">
        <v>349</v>
      </c>
      <c r="BE18" s="569" t="s">
        <v>349</v>
      </c>
      <c r="BF18" s="569" t="s">
        <v>349</v>
      </c>
      <c r="BG18" s="538">
        <v>4.2</v>
      </c>
      <c r="BH18" s="150">
        <f t="shared" si="0"/>
        <v>0.84000000000000008</v>
      </c>
      <c r="BI18" s="537">
        <v>5.45</v>
      </c>
      <c r="BJ18" s="431">
        <v>7</v>
      </c>
      <c r="BK18" s="83">
        <f t="shared" si="1"/>
        <v>3.1124999999999998</v>
      </c>
      <c r="BL18" s="427">
        <v>5.6</v>
      </c>
      <c r="BM18" s="83">
        <f t="shared" si="2"/>
        <v>1.68</v>
      </c>
      <c r="BN18" s="83">
        <f t="shared" si="3"/>
        <v>4.7924999999999995</v>
      </c>
      <c r="BO18" s="83">
        <f t="shared" si="4"/>
        <v>5.6324999999999994</v>
      </c>
      <c r="BP18" s="84">
        <f t="shared" si="5"/>
        <v>3.9427499999999993</v>
      </c>
      <c r="BQ18" s="427">
        <v>4.7</v>
      </c>
      <c r="BR18" s="85">
        <f t="shared" si="6"/>
        <v>1.41</v>
      </c>
      <c r="BS18" s="164">
        <f t="shared" si="7"/>
        <v>5.3527499999999995</v>
      </c>
      <c r="BT18" s="434" t="s">
        <v>351</v>
      </c>
    </row>
    <row r="19" spans="1:81" ht="15" customHeight="1" x14ac:dyDescent="0.2">
      <c r="A19" s="514" t="s">
        <v>387</v>
      </c>
      <c r="B19" s="500" t="s">
        <v>388</v>
      </c>
      <c r="C19" s="501" t="s">
        <v>92</v>
      </c>
      <c r="D19" s="490">
        <v>957222570</v>
      </c>
      <c r="E19" s="502" t="s">
        <v>54</v>
      </c>
      <c r="F19" s="490" t="s">
        <v>349</v>
      </c>
      <c r="G19" s="503" t="s">
        <v>96</v>
      </c>
      <c r="H19" s="483" t="s">
        <v>349</v>
      </c>
      <c r="I19" s="481" t="s">
        <v>349</v>
      </c>
      <c r="J19" s="522" t="s">
        <v>349</v>
      </c>
      <c r="K19" s="509" t="s">
        <v>349</v>
      </c>
      <c r="L19" s="509" t="s">
        <v>28</v>
      </c>
      <c r="M19" s="509" t="s">
        <v>57</v>
      </c>
      <c r="N19" s="509" t="s">
        <v>349</v>
      </c>
      <c r="O19" s="509" t="s">
        <v>349</v>
      </c>
      <c r="P19" s="527" t="s">
        <v>28</v>
      </c>
      <c r="Q19" s="570" t="s">
        <v>389</v>
      </c>
      <c r="R19" s="588" t="s">
        <v>349</v>
      </c>
      <c r="S19" s="588" t="s">
        <v>349</v>
      </c>
      <c r="T19" s="574" t="s">
        <v>28</v>
      </c>
      <c r="U19" s="574" t="s">
        <v>57</v>
      </c>
      <c r="V19" s="588" t="s">
        <v>349</v>
      </c>
      <c r="W19" s="572" t="s">
        <v>349</v>
      </c>
      <c r="X19" s="574" t="s">
        <v>28</v>
      </c>
      <c r="Y19" s="574" t="s">
        <v>57</v>
      </c>
      <c r="Z19" s="573" t="s">
        <v>356</v>
      </c>
      <c r="AA19" s="588" t="s">
        <v>349</v>
      </c>
      <c r="AB19" s="574" t="s">
        <v>28</v>
      </c>
      <c r="AC19" s="574" t="s">
        <v>57</v>
      </c>
      <c r="AD19" s="588" t="s">
        <v>349</v>
      </c>
      <c r="AE19" s="588" t="s">
        <v>349</v>
      </c>
      <c r="AF19" s="571" t="s">
        <v>28</v>
      </c>
      <c r="AG19" s="571" t="s">
        <v>57</v>
      </c>
      <c r="AH19" s="487" t="s">
        <v>349</v>
      </c>
      <c r="AI19" s="487" t="s">
        <v>349</v>
      </c>
      <c r="AJ19" s="571" t="s">
        <v>28</v>
      </c>
      <c r="AK19" s="571" t="s">
        <v>57</v>
      </c>
      <c r="AL19" s="487" t="s">
        <v>349</v>
      </c>
      <c r="AM19" s="487" t="s">
        <v>349</v>
      </c>
      <c r="AN19" s="571" t="s">
        <v>28</v>
      </c>
      <c r="AO19" s="571" t="s">
        <v>57</v>
      </c>
      <c r="AP19" s="487" t="s">
        <v>349</v>
      </c>
      <c r="AQ19" s="487" t="s">
        <v>349</v>
      </c>
      <c r="AR19" s="571" t="s">
        <v>28</v>
      </c>
      <c r="AS19" s="571" t="s">
        <v>57</v>
      </c>
      <c r="AT19" s="487" t="s">
        <v>349</v>
      </c>
      <c r="AU19" s="487" t="s">
        <v>349</v>
      </c>
      <c r="AV19" s="571" t="s">
        <v>28</v>
      </c>
      <c r="AW19" s="571" t="s">
        <v>57</v>
      </c>
      <c r="AX19" s="490" t="s">
        <v>349</v>
      </c>
      <c r="AY19" s="590" t="s">
        <v>349</v>
      </c>
      <c r="AZ19" s="582" t="s">
        <v>349</v>
      </c>
      <c r="BA19" s="658" t="s">
        <v>350</v>
      </c>
      <c r="BB19" s="569" t="s">
        <v>349</v>
      </c>
      <c r="BC19" s="569" t="s">
        <v>349</v>
      </c>
      <c r="BD19" s="578" t="s">
        <v>349</v>
      </c>
      <c r="BE19" s="578" t="s">
        <v>349</v>
      </c>
      <c r="BF19" s="569" t="s">
        <v>349</v>
      </c>
      <c r="BG19" s="538">
        <v>3.3</v>
      </c>
      <c r="BH19" s="150">
        <f t="shared" si="0"/>
        <v>0.66</v>
      </c>
      <c r="BI19" s="264"/>
      <c r="BJ19" s="118"/>
      <c r="BK19" s="83">
        <f t="shared" si="1"/>
        <v>0</v>
      </c>
      <c r="BL19" s="2"/>
      <c r="BM19" s="83">
        <f t="shared" si="2"/>
        <v>0</v>
      </c>
      <c r="BN19" s="83">
        <f t="shared" si="3"/>
        <v>0</v>
      </c>
      <c r="BO19" s="83">
        <f t="shared" si="4"/>
        <v>0.66</v>
      </c>
      <c r="BP19" s="84">
        <f t="shared" si="5"/>
        <v>0.46199999999999997</v>
      </c>
      <c r="BQ19" s="2">
        <v>0</v>
      </c>
      <c r="BR19" s="85">
        <f t="shared" si="6"/>
        <v>0</v>
      </c>
      <c r="BS19" s="164">
        <f t="shared" si="7"/>
        <v>0.46199999999999997</v>
      </c>
    </row>
    <row r="20" spans="1:81" ht="15" customHeight="1" x14ac:dyDescent="0.15">
      <c r="A20" s="515" t="s">
        <v>390</v>
      </c>
      <c r="B20" s="475" t="s">
        <v>391</v>
      </c>
      <c r="C20" s="497" t="s">
        <v>392</v>
      </c>
      <c r="D20" s="504">
        <v>951195713</v>
      </c>
      <c r="E20" s="491" t="s">
        <v>112</v>
      </c>
      <c r="F20" s="487" t="s">
        <v>349</v>
      </c>
      <c r="G20" s="483" t="s">
        <v>96</v>
      </c>
      <c r="H20" s="487" t="s">
        <v>349</v>
      </c>
      <c r="I20" s="484" t="s">
        <v>349</v>
      </c>
      <c r="J20" s="522" t="s">
        <v>349</v>
      </c>
      <c r="K20" s="509" t="s">
        <v>349</v>
      </c>
      <c r="L20" s="509" t="s">
        <v>349</v>
      </c>
      <c r="M20" s="509" t="s">
        <v>28</v>
      </c>
      <c r="N20" s="509" t="s">
        <v>57</v>
      </c>
      <c r="O20" s="509" t="s">
        <v>349</v>
      </c>
      <c r="P20" s="527" t="s">
        <v>349</v>
      </c>
      <c r="Q20" s="570" t="s">
        <v>393</v>
      </c>
      <c r="R20" s="574" t="s">
        <v>57</v>
      </c>
      <c r="S20" s="588" t="s">
        <v>349</v>
      </c>
      <c r="T20" s="588" t="s">
        <v>349</v>
      </c>
      <c r="U20" s="574" t="s">
        <v>28</v>
      </c>
      <c r="V20" s="574" t="s">
        <v>57</v>
      </c>
      <c r="W20" s="588" t="s">
        <v>349</v>
      </c>
      <c r="X20" s="572" t="s">
        <v>43</v>
      </c>
      <c r="Y20" s="574" t="s">
        <v>28</v>
      </c>
      <c r="Z20" s="573" t="s">
        <v>394</v>
      </c>
      <c r="AA20" s="588" t="s">
        <v>349</v>
      </c>
      <c r="AB20" s="588" t="s">
        <v>349</v>
      </c>
      <c r="AC20" s="574" t="s">
        <v>28</v>
      </c>
      <c r="AD20" s="574" t="s">
        <v>57</v>
      </c>
      <c r="AE20" s="588" t="s">
        <v>349</v>
      </c>
      <c r="AF20" s="588" t="s">
        <v>349</v>
      </c>
      <c r="AG20" s="571" t="s">
        <v>28</v>
      </c>
      <c r="AH20" s="571" t="s">
        <v>57</v>
      </c>
      <c r="AI20" s="487" t="s">
        <v>349</v>
      </c>
      <c r="AJ20" s="487" t="s">
        <v>349</v>
      </c>
      <c r="AK20" s="571" t="s">
        <v>28</v>
      </c>
      <c r="AL20" s="571" t="s">
        <v>57</v>
      </c>
      <c r="AM20" s="487" t="s">
        <v>349</v>
      </c>
      <c r="AN20" s="487" t="s">
        <v>349</v>
      </c>
      <c r="AO20" s="571" t="s">
        <v>28</v>
      </c>
      <c r="AP20" s="571" t="s">
        <v>57</v>
      </c>
      <c r="AQ20" s="487" t="s">
        <v>349</v>
      </c>
      <c r="AR20" s="487" t="s">
        <v>349</v>
      </c>
      <c r="AS20" s="571" t="s">
        <v>28</v>
      </c>
      <c r="AT20" s="571" t="s">
        <v>57</v>
      </c>
      <c r="AU20" s="487" t="s">
        <v>349</v>
      </c>
      <c r="AV20" s="487" t="s">
        <v>349</v>
      </c>
      <c r="AW20" s="571" t="s">
        <v>28</v>
      </c>
      <c r="AX20" s="582" t="s">
        <v>57</v>
      </c>
      <c r="AY20" s="583" t="s">
        <v>349</v>
      </c>
      <c r="AZ20" s="569" t="s">
        <v>349</v>
      </c>
      <c r="BA20" s="658" t="s">
        <v>350</v>
      </c>
      <c r="BB20" s="578" t="s">
        <v>349</v>
      </c>
      <c r="BC20" s="569" t="s">
        <v>349</v>
      </c>
      <c r="BD20" s="569" t="s">
        <v>349</v>
      </c>
      <c r="BE20" s="578" t="s">
        <v>349</v>
      </c>
      <c r="BF20" s="578" t="s">
        <v>349</v>
      </c>
      <c r="BG20" s="549">
        <v>3</v>
      </c>
      <c r="BH20" s="150">
        <f t="shared" si="0"/>
        <v>0.60000000000000009</v>
      </c>
      <c r="BI20" s="264"/>
      <c r="BJ20" s="118"/>
      <c r="BK20" s="83">
        <f t="shared" si="1"/>
        <v>0</v>
      </c>
      <c r="BL20" s="2"/>
      <c r="BM20" s="83">
        <f t="shared" si="2"/>
        <v>0</v>
      </c>
      <c r="BN20" s="83">
        <f t="shared" si="3"/>
        <v>0</v>
      </c>
      <c r="BO20" s="83">
        <f t="shared" si="4"/>
        <v>0.60000000000000009</v>
      </c>
      <c r="BP20" s="84">
        <f t="shared" si="5"/>
        <v>0.42000000000000004</v>
      </c>
      <c r="BQ20" s="2">
        <v>0</v>
      </c>
      <c r="BR20" s="85">
        <f t="shared" si="6"/>
        <v>0</v>
      </c>
      <c r="BS20" s="164">
        <f t="shared" si="7"/>
        <v>0.42000000000000004</v>
      </c>
    </row>
    <row r="21" spans="1:81" ht="15" hidden="1" customHeight="1" x14ac:dyDescent="0.2">
      <c r="A21" s="536" t="s">
        <v>212</v>
      </c>
      <c r="B21" s="485" t="s">
        <v>395</v>
      </c>
      <c r="C21" s="505" t="s">
        <v>213</v>
      </c>
      <c r="D21" s="499">
        <v>979534416</v>
      </c>
      <c r="E21" s="482" t="s">
        <v>166</v>
      </c>
      <c r="F21" s="491" t="s">
        <v>349</v>
      </c>
      <c r="G21" s="497" t="s">
        <v>123</v>
      </c>
      <c r="H21" s="497" t="s">
        <v>349</v>
      </c>
      <c r="I21" s="496" t="s">
        <v>349</v>
      </c>
      <c r="J21" s="522" t="s">
        <v>349</v>
      </c>
      <c r="K21" s="509" t="s">
        <v>349</v>
      </c>
      <c r="L21" s="509" t="s">
        <v>28</v>
      </c>
      <c r="M21" s="509" t="s">
        <v>57</v>
      </c>
      <c r="N21" s="509" t="s">
        <v>349</v>
      </c>
      <c r="O21" s="509" t="s">
        <v>349</v>
      </c>
      <c r="P21" s="527" t="s">
        <v>28</v>
      </c>
      <c r="Q21" s="571" t="s">
        <v>57</v>
      </c>
      <c r="R21" s="487" t="s">
        <v>349</v>
      </c>
      <c r="S21" s="591"/>
      <c r="T21" s="592" t="s">
        <v>28</v>
      </c>
      <c r="U21" s="577" t="s">
        <v>367</v>
      </c>
      <c r="V21" s="582" t="s">
        <v>349</v>
      </c>
      <c r="W21" s="582" t="s">
        <v>349</v>
      </c>
      <c r="X21" s="582" t="s">
        <v>349</v>
      </c>
      <c r="Y21" s="582" t="s">
        <v>349</v>
      </c>
      <c r="Z21" s="573" t="s">
        <v>349</v>
      </c>
      <c r="AA21" s="582" t="s">
        <v>349</v>
      </c>
      <c r="AB21" s="582" t="s">
        <v>349</v>
      </c>
      <c r="AC21" s="582" t="s">
        <v>349</v>
      </c>
      <c r="AD21" s="582" t="s">
        <v>349</v>
      </c>
      <c r="AE21" s="582" t="s">
        <v>349</v>
      </c>
      <c r="AF21" s="582" t="s">
        <v>349</v>
      </c>
      <c r="AG21" s="582" t="s">
        <v>349</v>
      </c>
      <c r="AH21" s="582" t="s">
        <v>349</v>
      </c>
      <c r="AI21" s="582" t="s">
        <v>349</v>
      </c>
      <c r="AJ21" s="582" t="s">
        <v>349</v>
      </c>
      <c r="AK21" s="582" t="s">
        <v>349</v>
      </c>
      <c r="AL21" s="582" t="s">
        <v>349</v>
      </c>
      <c r="AM21" s="582" t="s">
        <v>349</v>
      </c>
      <c r="AN21" s="582" t="s">
        <v>349</v>
      </c>
      <c r="AO21" s="582" t="s">
        <v>349</v>
      </c>
      <c r="AP21" s="582" t="s">
        <v>349</v>
      </c>
      <c r="AQ21" s="582" t="s">
        <v>349</v>
      </c>
      <c r="AR21" s="582" t="s">
        <v>349</v>
      </c>
      <c r="AS21" s="582" t="s">
        <v>349</v>
      </c>
      <c r="AT21" s="582" t="s">
        <v>349</v>
      </c>
      <c r="AU21" s="582" t="s">
        <v>349</v>
      </c>
      <c r="AV21" s="582" t="s">
        <v>349</v>
      </c>
      <c r="AW21" s="582" t="s">
        <v>349</v>
      </c>
      <c r="AX21" s="582" t="s">
        <v>349</v>
      </c>
      <c r="AY21" s="583" t="s">
        <v>349</v>
      </c>
      <c r="AZ21" s="569" t="s">
        <v>349</v>
      </c>
      <c r="BA21" s="569" t="s">
        <v>349</v>
      </c>
      <c r="BB21" s="569" t="s">
        <v>349</v>
      </c>
      <c r="BC21" s="569" t="s">
        <v>349</v>
      </c>
      <c r="BD21" s="569" t="s">
        <v>349</v>
      </c>
      <c r="BE21" s="569" t="s">
        <v>349</v>
      </c>
      <c r="BF21" s="569" t="s">
        <v>349</v>
      </c>
      <c r="BG21" s="541">
        <v>2.9</v>
      </c>
      <c r="BH21" s="150">
        <f t="shared" si="0"/>
        <v>0.57999999999999996</v>
      </c>
      <c r="BI21" s="544">
        <v>6.3</v>
      </c>
      <c r="BJ21" s="543">
        <v>5.8</v>
      </c>
      <c r="BK21" s="83">
        <f t="shared" si="1"/>
        <v>3.0249999999999999</v>
      </c>
      <c r="BL21" s="542">
        <v>6.6</v>
      </c>
      <c r="BM21" s="83">
        <f t="shared" si="2"/>
        <v>1.9799999999999998</v>
      </c>
      <c r="BN21" s="83">
        <f t="shared" si="3"/>
        <v>5.0049999999999999</v>
      </c>
      <c r="BO21" s="83">
        <f t="shared" si="4"/>
        <v>5.585</v>
      </c>
      <c r="BP21" s="84">
        <f t="shared" si="5"/>
        <v>3.9094999999999995</v>
      </c>
      <c r="BQ21" s="427">
        <v>6</v>
      </c>
      <c r="BR21" s="85">
        <f t="shared" si="6"/>
        <v>1.7999999999999998</v>
      </c>
      <c r="BS21" s="164">
        <f t="shared" si="7"/>
        <v>5.7094999999999994</v>
      </c>
      <c r="BT21" s="434" t="s">
        <v>351</v>
      </c>
    </row>
    <row r="22" spans="1:81" s="2" customFormat="1" ht="15" customHeight="1" x14ac:dyDescent="0.2">
      <c r="A22" s="515" t="s">
        <v>396</v>
      </c>
      <c r="B22" s="485" t="s">
        <v>397</v>
      </c>
      <c r="C22" s="506" t="s">
        <v>217</v>
      </c>
      <c r="D22" s="506">
        <v>994348532</v>
      </c>
      <c r="E22" s="490" t="s">
        <v>349</v>
      </c>
      <c r="F22" s="507" t="s">
        <v>349</v>
      </c>
      <c r="G22" s="503" t="s">
        <v>398</v>
      </c>
      <c r="H22" s="503" t="s">
        <v>349</v>
      </c>
      <c r="I22" s="508" t="s">
        <v>349</v>
      </c>
      <c r="J22" s="522" t="s">
        <v>349</v>
      </c>
      <c r="K22" s="509" t="s">
        <v>28</v>
      </c>
      <c r="L22" s="509" t="s">
        <v>28</v>
      </c>
      <c r="M22" s="509" t="s">
        <v>349</v>
      </c>
      <c r="N22" s="509" t="s">
        <v>349</v>
      </c>
      <c r="O22" s="509" t="s">
        <v>28</v>
      </c>
      <c r="P22" s="527" t="s">
        <v>28</v>
      </c>
      <c r="Q22" s="588" t="s">
        <v>349</v>
      </c>
      <c r="R22" s="588" t="s">
        <v>349</v>
      </c>
      <c r="S22" s="593" t="s">
        <v>28</v>
      </c>
      <c r="T22" s="571" t="s">
        <v>28</v>
      </c>
      <c r="U22" s="581" t="s">
        <v>349</v>
      </c>
      <c r="V22" s="581" t="s">
        <v>349</v>
      </c>
      <c r="W22" s="571" t="s">
        <v>28</v>
      </c>
      <c r="X22" s="571" t="s">
        <v>28</v>
      </c>
      <c r="Y22" s="581" t="s">
        <v>349</v>
      </c>
      <c r="Z22" s="581" t="s">
        <v>349</v>
      </c>
      <c r="AA22" s="571" t="s">
        <v>28</v>
      </c>
      <c r="AB22" s="574" t="s">
        <v>28</v>
      </c>
      <c r="AC22" s="581" t="s">
        <v>349</v>
      </c>
      <c r="AD22" s="581" t="s">
        <v>349</v>
      </c>
      <c r="AE22" s="574" t="s">
        <v>28</v>
      </c>
      <c r="AF22" s="574" t="s">
        <v>28</v>
      </c>
      <c r="AG22" s="581" t="s">
        <v>349</v>
      </c>
      <c r="AH22" s="581" t="s">
        <v>349</v>
      </c>
      <c r="AI22" s="574" t="s">
        <v>28</v>
      </c>
      <c r="AJ22" s="574" t="s">
        <v>28</v>
      </c>
      <c r="AK22" s="581" t="s">
        <v>349</v>
      </c>
      <c r="AL22" s="581" t="s">
        <v>349</v>
      </c>
      <c r="AM22" s="574" t="s">
        <v>28</v>
      </c>
      <c r="AN22" s="574" t="s">
        <v>28</v>
      </c>
      <c r="AO22" s="581" t="s">
        <v>349</v>
      </c>
      <c r="AP22" s="581" t="s">
        <v>349</v>
      </c>
      <c r="AQ22" s="574" t="s">
        <v>28</v>
      </c>
      <c r="AR22" s="574" t="s">
        <v>28</v>
      </c>
      <c r="AS22" s="581" t="s">
        <v>349</v>
      </c>
      <c r="AT22" s="581" t="s">
        <v>349</v>
      </c>
      <c r="AU22" s="574" t="s">
        <v>28</v>
      </c>
      <c r="AV22" s="574" t="s">
        <v>28</v>
      </c>
      <c r="AW22" s="487" t="s">
        <v>349</v>
      </c>
      <c r="AX22" s="594" t="s">
        <v>349</v>
      </c>
      <c r="AY22" s="595" t="s">
        <v>349</v>
      </c>
      <c r="AZ22" s="569" t="s">
        <v>349</v>
      </c>
      <c r="BA22" s="658" t="s">
        <v>350</v>
      </c>
      <c r="BB22" s="596" t="s">
        <v>349</v>
      </c>
      <c r="BC22" s="596" t="s">
        <v>349</v>
      </c>
      <c r="BD22" s="596" t="s">
        <v>349</v>
      </c>
      <c r="BE22" s="596" t="s">
        <v>349</v>
      </c>
      <c r="BF22" s="596" t="s">
        <v>349</v>
      </c>
      <c r="BG22" s="541">
        <v>2.6</v>
      </c>
      <c r="BH22" s="150">
        <f t="shared" si="0"/>
        <v>0.52</v>
      </c>
      <c r="BI22" s="266"/>
      <c r="BJ22" s="266"/>
      <c r="BK22" s="83">
        <f t="shared" si="1"/>
        <v>0</v>
      </c>
      <c r="BL22" s="248"/>
      <c r="BM22" s="83">
        <f t="shared" si="2"/>
        <v>0</v>
      </c>
      <c r="BN22" s="83">
        <f t="shared" si="3"/>
        <v>0</v>
      </c>
      <c r="BO22" s="83">
        <f t="shared" si="4"/>
        <v>0.52</v>
      </c>
      <c r="BP22" s="84">
        <f t="shared" si="5"/>
        <v>0.36399999999999999</v>
      </c>
      <c r="BQ22" s="2">
        <v>0</v>
      </c>
      <c r="BR22" s="85">
        <f t="shared" si="6"/>
        <v>0</v>
      </c>
      <c r="BS22" s="164">
        <f t="shared" si="7"/>
        <v>0.36399999999999999</v>
      </c>
      <c r="BT22" s="1"/>
      <c r="BU22" s="1"/>
      <c r="BV22" s="1"/>
      <c r="BW22" s="1"/>
      <c r="BX22" s="1"/>
      <c r="BY22" s="1"/>
      <c r="BZ22" s="1"/>
      <c r="CA22" s="1"/>
      <c r="CB22" s="1"/>
      <c r="CC22" s="3"/>
    </row>
    <row r="23" spans="1:81" ht="15" customHeight="1" x14ac:dyDescent="0.2">
      <c r="A23" s="516" t="s">
        <v>399</v>
      </c>
      <c r="B23" s="388" t="s">
        <v>400</v>
      </c>
      <c r="C23" s="389" t="s">
        <v>95</v>
      </c>
      <c r="D23" s="390">
        <v>966119923</v>
      </c>
      <c r="E23" s="418" t="s">
        <v>54</v>
      </c>
      <c r="F23" s="394"/>
      <c r="G23" s="72" t="s">
        <v>398</v>
      </c>
      <c r="H23" s="72"/>
      <c r="I23" s="171"/>
      <c r="J23" s="523"/>
      <c r="K23" s="524"/>
      <c r="L23" s="524"/>
      <c r="M23" s="524"/>
      <c r="N23" s="524"/>
      <c r="O23" s="524"/>
      <c r="P23" s="528"/>
      <c r="Q23" s="570" t="s">
        <v>355</v>
      </c>
      <c r="R23" s="597" t="s">
        <v>349</v>
      </c>
      <c r="S23" s="597" t="s">
        <v>349</v>
      </c>
      <c r="T23" s="597" t="s">
        <v>349</v>
      </c>
      <c r="U23" s="574" t="s">
        <v>28</v>
      </c>
      <c r="V23" s="598" t="s">
        <v>57</v>
      </c>
      <c r="W23" s="597" t="s">
        <v>349</v>
      </c>
      <c r="X23" s="572" t="s">
        <v>43</v>
      </c>
      <c r="Y23" s="598" t="s">
        <v>28</v>
      </c>
      <c r="Z23" s="573" t="s">
        <v>394</v>
      </c>
      <c r="AA23" s="597" t="s">
        <v>349</v>
      </c>
      <c r="AB23" s="597" t="s">
        <v>349</v>
      </c>
      <c r="AC23" s="598" t="s">
        <v>28</v>
      </c>
      <c r="AD23" s="598" t="s">
        <v>57</v>
      </c>
      <c r="AE23" s="597" t="s">
        <v>349</v>
      </c>
      <c r="AF23" s="597" t="s">
        <v>349</v>
      </c>
      <c r="AG23" s="598" t="s">
        <v>28</v>
      </c>
      <c r="AH23" s="598" t="s">
        <v>57</v>
      </c>
      <c r="AI23" s="597" t="s">
        <v>349</v>
      </c>
      <c r="AJ23" s="597" t="s">
        <v>349</v>
      </c>
      <c r="AK23" s="598" t="s">
        <v>28</v>
      </c>
      <c r="AL23" s="598" t="s">
        <v>57</v>
      </c>
      <c r="AM23" s="597" t="s">
        <v>349</v>
      </c>
      <c r="AN23" s="597" t="s">
        <v>349</v>
      </c>
      <c r="AO23" s="598" t="s">
        <v>28</v>
      </c>
      <c r="AP23" s="598" t="s">
        <v>57</v>
      </c>
      <c r="AQ23" s="597" t="s">
        <v>349</v>
      </c>
      <c r="AR23" s="597" t="s">
        <v>349</v>
      </c>
      <c r="AS23" s="598" t="s">
        <v>28</v>
      </c>
      <c r="AT23" s="598" t="s">
        <v>57</v>
      </c>
      <c r="AU23" s="597" t="s">
        <v>349</v>
      </c>
      <c r="AV23" s="597" t="s">
        <v>349</v>
      </c>
      <c r="AW23" s="598" t="s">
        <v>28</v>
      </c>
      <c r="AX23" s="598" t="s">
        <v>57</v>
      </c>
      <c r="AY23" s="599" t="s">
        <v>349</v>
      </c>
      <c r="AZ23" s="600" t="s">
        <v>349</v>
      </c>
      <c r="BA23" s="601" t="s">
        <v>28</v>
      </c>
      <c r="BB23" s="601" t="s">
        <v>57</v>
      </c>
      <c r="BC23" s="602" t="s">
        <v>349</v>
      </c>
      <c r="BD23" s="603" t="s">
        <v>350</v>
      </c>
      <c r="BE23" s="601" t="s">
        <v>28</v>
      </c>
      <c r="BF23" s="601" t="s">
        <v>57</v>
      </c>
      <c r="BG23" s="605">
        <v>4.5</v>
      </c>
      <c r="BH23" s="150">
        <f t="shared" si="0"/>
        <v>0.9</v>
      </c>
      <c r="BI23" s="395"/>
      <c r="BJ23" s="395"/>
      <c r="BK23" s="83">
        <f t="shared" si="1"/>
        <v>0</v>
      </c>
      <c r="BL23" s="72"/>
      <c r="BM23" s="83">
        <f t="shared" si="2"/>
        <v>0</v>
      </c>
      <c r="BN23" s="83">
        <f t="shared" si="3"/>
        <v>0</v>
      </c>
      <c r="BO23" s="83">
        <f t="shared" si="4"/>
        <v>0.9</v>
      </c>
      <c r="BP23" s="84">
        <f t="shared" si="5"/>
        <v>0.63</v>
      </c>
      <c r="BQ23" s="2">
        <v>0</v>
      </c>
      <c r="BR23" s="85">
        <f t="shared" si="6"/>
        <v>0</v>
      </c>
      <c r="BS23" s="164">
        <f t="shared" si="7"/>
        <v>0.63</v>
      </c>
    </row>
    <row r="24" spans="1:81" ht="15" customHeight="1" x14ac:dyDescent="0.15">
      <c r="A24" s="17" t="s">
        <v>136</v>
      </c>
      <c r="Q24" s="531" t="s">
        <v>355</v>
      </c>
      <c r="R24" s="529" t="s">
        <v>401</v>
      </c>
      <c r="S24" s="529"/>
      <c r="T24" s="529"/>
      <c r="U24" s="529"/>
      <c r="V24" s="529"/>
    </row>
    <row r="25" spans="1:81" ht="13" x14ac:dyDescent="0.15">
      <c r="A25" s="18" t="s">
        <v>137</v>
      </c>
      <c r="B25" s="4"/>
      <c r="D25" s="748" t="s">
        <v>143</v>
      </c>
      <c r="E25" s="749"/>
      <c r="Q25" s="520" t="s">
        <v>373</v>
      </c>
      <c r="R25" s="796" t="s">
        <v>402</v>
      </c>
      <c r="S25" s="797"/>
      <c r="T25" s="797"/>
      <c r="U25" s="797"/>
      <c r="V25" s="797"/>
    </row>
    <row r="26" spans="1:81" ht="28" x14ac:dyDescent="0.15">
      <c r="A26" s="19" t="s">
        <v>138</v>
      </c>
      <c r="D26" s="57" t="s">
        <v>144</v>
      </c>
      <c r="E26" s="56" t="s">
        <v>145</v>
      </c>
      <c r="Q26" s="530" t="s">
        <v>43</v>
      </c>
      <c r="R26" s="796" t="s">
        <v>403</v>
      </c>
      <c r="S26" s="797"/>
      <c r="T26" s="797"/>
      <c r="U26" s="797"/>
      <c r="V26" s="797"/>
    </row>
    <row r="27" spans="1:81" ht="28" x14ac:dyDescent="0.15">
      <c r="A27" s="20" t="s">
        <v>139</v>
      </c>
      <c r="D27" s="57" t="s">
        <v>146</v>
      </c>
      <c r="E27" s="56" t="s">
        <v>147</v>
      </c>
      <c r="Q27" s="479" t="s">
        <v>350</v>
      </c>
      <c r="R27" s="796" t="s">
        <v>404</v>
      </c>
      <c r="S27" s="797"/>
      <c r="T27" s="797"/>
      <c r="U27" s="797"/>
      <c r="V27" s="797"/>
    </row>
    <row r="28" spans="1:81" ht="28" x14ac:dyDescent="0.15">
      <c r="A28" s="21" t="s">
        <v>140</v>
      </c>
      <c r="D28" s="57" t="s">
        <v>148</v>
      </c>
      <c r="E28" s="56" t="s">
        <v>149</v>
      </c>
      <c r="Q28" s="480" t="s">
        <v>374</v>
      </c>
      <c r="R28" s="796" t="s">
        <v>405</v>
      </c>
      <c r="S28" s="797"/>
      <c r="T28" s="797"/>
      <c r="U28" s="797"/>
      <c r="V28" s="797"/>
    </row>
    <row r="29" spans="1:81" ht="28" x14ac:dyDescent="0.15">
      <c r="A29" s="22" t="s">
        <v>141</v>
      </c>
      <c r="D29" s="58" t="s">
        <v>150</v>
      </c>
      <c r="E29" s="59"/>
    </row>
    <row r="30" spans="1:81" ht="13" x14ac:dyDescent="0.15">
      <c r="A30" s="23" t="s">
        <v>142</v>
      </c>
    </row>
    <row r="31" spans="1:81" ht="13" x14ac:dyDescent="0.15">
      <c r="AZ31" s="98"/>
      <c r="BA31" s="98"/>
      <c r="BB31" s="98"/>
      <c r="BC31" s="98"/>
      <c r="BD31" s="98"/>
      <c r="BE31" s="98"/>
      <c r="BF31" s="98"/>
    </row>
    <row r="32" spans="1:81" ht="13" x14ac:dyDescent="0.15">
      <c r="AZ32" s="98"/>
      <c r="BA32" s="98"/>
      <c r="BB32" s="98"/>
      <c r="BC32" s="98"/>
      <c r="BD32" s="98"/>
      <c r="BE32" s="98"/>
      <c r="BF32" s="98"/>
    </row>
    <row r="33" spans="2:2" ht="13" x14ac:dyDescent="0.15"/>
    <row r="34" spans="2:2" ht="13" x14ac:dyDescent="0.15"/>
    <row r="35" spans="2:2" ht="13" x14ac:dyDescent="0.15"/>
    <row r="36" spans="2:2" ht="13" x14ac:dyDescent="0.15"/>
    <row r="37" spans="2:2" ht="13" x14ac:dyDescent="0.15"/>
    <row r="38" spans="2:2" ht="13" x14ac:dyDescent="0.15">
      <c r="B38" s="17"/>
    </row>
    <row r="39" spans="2:2" ht="13" x14ac:dyDescent="0.15">
      <c r="B39" s="18"/>
    </row>
    <row r="40" spans="2:2" ht="13" x14ac:dyDescent="0.15">
      <c r="B40" s="19"/>
    </row>
    <row r="41" spans="2:2" ht="13" x14ac:dyDescent="0.15">
      <c r="B41" s="20"/>
    </row>
    <row r="42" spans="2:2" ht="13" x14ac:dyDescent="0.15">
      <c r="B42" s="21"/>
    </row>
    <row r="43" spans="2:2" ht="13" x14ac:dyDescent="0.15">
      <c r="B43" s="22"/>
    </row>
    <row r="44" spans="2:2" ht="13" x14ac:dyDescent="0.15">
      <c r="B44" s="23"/>
    </row>
  </sheetData>
  <autoFilter ref="A6:I30" xr:uid="{C03AEB01-57B4-491F-B49B-B140A284CDAE}"/>
  <mergeCells count="16">
    <mergeCell ref="R26:V26"/>
    <mergeCell ref="R27:V27"/>
    <mergeCell ref="R28:V28"/>
    <mergeCell ref="R25:V25"/>
    <mergeCell ref="BG3:BS5"/>
    <mergeCell ref="D25:E25"/>
    <mergeCell ref="J4:P4"/>
    <mergeCell ref="Q4:W4"/>
    <mergeCell ref="X4:AD4"/>
    <mergeCell ref="AE4:AK4"/>
    <mergeCell ref="J3:M3"/>
    <mergeCell ref="AL4:AR4"/>
    <mergeCell ref="AS4:AY4"/>
    <mergeCell ref="AZ3:BC3"/>
    <mergeCell ref="AZ4:BF4"/>
    <mergeCell ref="AO3:AR3"/>
  </mergeCells>
  <pageMargins left="0.7" right="0.7" top="0.75" bottom="0.75" header="0.3" footer="0.3"/>
  <pageSetup paperSize="5" fitToWidth="0" fitToHeight="0" orientation="landscape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3847E-C283-473B-9444-DBC2425C657F}">
  <sheetPr>
    <pageSetUpPr fitToPage="1"/>
  </sheetPr>
  <dimension ref="A1:BL51"/>
  <sheetViews>
    <sheetView zoomScaleNormal="100" workbookViewId="0">
      <pane xSplit="1" topLeftCell="B1" activePane="topRight" state="frozen"/>
      <selection pane="topRight" activeCell="BA25" sqref="BA25"/>
    </sheetView>
  </sheetViews>
  <sheetFormatPr baseColWidth="10" defaultColWidth="11.5" defaultRowHeight="15" customHeight="1" x14ac:dyDescent="0.15"/>
  <cols>
    <col min="1" max="1" width="38.6640625" style="1" customWidth="1"/>
    <col min="2" max="2" width="11.5" style="1" customWidth="1"/>
    <col min="3" max="3" width="31.33203125" style="1" bestFit="1" customWidth="1"/>
    <col min="4" max="4" width="15.5" style="1" customWidth="1"/>
    <col min="5" max="5" width="12" style="1" customWidth="1"/>
    <col min="6" max="6" width="11" style="1" customWidth="1"/>
    <col min="7" max="7" width="11.5" style="1" customWidth="1"/>
    <col min="8" max="8" width="10.6640625" style="1" customWidth="1"/>
    <col min="9" max="29" width="3.5" style="1" customWidth="1"/>
    <col min="30" max="30" width="2.5" style="1" bestFit="1" customWidth="1"/>
    <col min="31" max="32" width="2.6640625" style="1" bestFit="1" customWidth="1"/>
    <col min="33" max="37" width="2.5" style="1" bestFit="1" customWidth="1"/>
    <col min="38" max="38" width="3.1640625" style="1" bestFit="1" customWidth="1"/>
    <col min="39" max="39" width="3.5" style="1" customWidth="1"/>
    <col min="40" max="42" width="4.33203125" style="1" bestFit="1" customWidth="1"/>
    <col min="43" max="43" width="3.5" style="1" customWidth="1"/>
    <col min="44" max="45" width="4.33203125" style="1" bestFit="1" customWidth="1"/>
    <col min="46" max="50" width="3.5" style="1" customWidth="1"/>
    <col min="51" max="51" width="4.6640625" style="1" customWidth="1"/>
    <col min="52" max="52" width="4.83203125" style="1" bestFit="1" customWidth="1"/>
    <col min="53" max="53" width="4.83203125" style="1" customWidth="1"/>
    <col min="54" max="54" width="6.83203125" style="1" bestFit="1" customWidth="1"/>
    <col min="55" max="55" width="4.83203125" style="1" bestFit="1" customWidth="1"/>
    <col min="56" max="56" width="9.1640625" style="1" bestFit="1" customWidth="1"/>
    <col min="57" max="57" width="4.83203125" style="1" bestFit="1" customWidth="1"/>
    <col min="58" max="58" width="6.83203125" style="1" bestFit="1" customWidth="1"/>
    <col min="59" max="59" width="4.83203125" style="1" bestFit="1" customWidth="1"/>
    <col min="60" max="60" width="6.83203125" style="1" bestFit="1" customWidth="1"/>
    <col min="61" max="61" width="4.83203125" style="1" bestFit="1" customWidth="1"/>
    <col min="62" max="62" width="9.5" style="1" bestFit="1" customWidth="1"/>
    <col min="63" max="63" width="10.1640625" style="1" bestFit="1" customWidth="1"/>
    <col min="64" max="64" width="14.5" style="1" bestFit="1" customWidth="1"/>
    <col min="65" max="16384" width="11.5" style="1"/>
  </cols>
  <sheetData>
    <row r="1" spans="1:64" ht="13" x14ac:dyDescent="0.15">
      <c r="A1" s="4" t="s">
        <v>12</v>
      </c>
      <c r="B1" s="4"/>
    </row>
    <row r="2" spans="1:64" ht="13" x14ac:dyDescent="0.15">
      <c r="A2" s="4" t="s">
        <v>406</v>
      </c>
      <c r="B2" s="4"/>
    </row>
    <row r="3" spans="1:64" ht="15" customHeight="1" x14ac:dyDescent="0.15">
      <c r="A3" s="4" t="s">
        <v>407</v>
      </c>
      <c r="B3" s="4"/>
      <c r="I3" s="764" t="s">
        <v>342</v>
      </c>
      <c r="J3" s="765"/>
      <c r="K3" s="765"/>
      <c r="L3" s="7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768" t="s">
        <v>408</v>
      </c>
      <c r="AD3" s="765"/>
      <c r="AE3" s="765"/>
      <c r="AF3" s="765"/>
      <c r="AG3" s="7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7"/>
      <c r="AY3" s="770" t="s">
        <v>34</v>
      </c>
      <c r="AZ3" s="770"/>
      <c r="BA3" s="770"/>
      <c r="BB3" s="770"/>
      <c r="BC3" s="770"/>
      <c r="BD3" s="770"/>
      <c r="BE3" s="770"/>
      <c r="BF3" s="770"/>
      <c r="BG3" s="770"/>
      <c r="BH3" s="770"/>
      <c r="BI3" s="770"/>
      <c r="BJ3" s="770"/>
      <c r="BK3" s="771"/>
    </row>
    <row r="4" spans="1:64" ht="15" customHeight="1" x14ac:dyDescent="0.15">
      <c r="A4" s="4" t="s">
        <v>409</v>
      </c>
      <c r="B4" s="4"/>
      <c r="I4" s="761" t="s">
        <v>20</v>
      </c>
      <c r="J4" s="762"/>
      <c r="K4" s="762"/>
      <c r="L4" s="762"/>
      <c r="M4" s="762"/>
      <c r="N4" s="762"/>
      <c r="O4" s="763"/>
      <c r="P4" s="751" t="s">
        <v>21</v>
      </c>
      <c r="Q4" s="762"/>
      <c r="R4" s="762"/>
      <c r="S4" s="762"/>
      <c r="T4" s="762"/>
      <c r="U4" s="762"/>
      <c r="V4" s="763"/>
      <c r="W4" s="751" t="s">
        <v>22</v>
      </c>
      <c r="X4" s="762"/>
      <c r="Y4" s="762"/>
      <c r="Z4" s="762"/>
      <c r="AA4" s="762"/>
      <c r="AB4" s="762"/>
      <c r="AC4" s="763"/>
      <c r="AD4" s="751" t="s">
        <v>23</v>
      </c>
      <c r="AE4" s="762"/>
      <c r="AF4" s="762"/>
      <c r="AG4" s="762"/>
      <c r="AH4" s="762"/>
      <c r="AI4" s="762"/>
      <c r="AJ4" s="763"/>
      <c r="AK4" s="801" t="s">
        <v>24</v>
      </c>
      <c r="AL4" s="784"/>
      <c r="AM4" s="784"/>
      <c r="AN4" s="784"/>
      <c r="AO4" s="784"/>
      <c r="AP4" s="784"/>
      <c r="AQ4" s="785"/>
      <c r="AR4" s="750" t="s">
        <v>25</v>
      </c>
      <c r="AS4" s="750"/>
      <c r="AT4" s="750"/>
      <c r="AU4" s="750"/>
      <c r="AV4" s="750"/>
      <c r="AW4" s="750"/>
      <c r="AX4" s="802"/>
      <c r="AY4" s="773"/>
      <c r="AZ4" s="773"/>
      <c r="BA4" s="773"/>
      <c r="BB4" s="773"/>
      <c r="BC4" s="773"/>
      <c r="BD4" s="773"/>
      <c r="BE4" s="773"/>
      <c r="BF4" s="773"/>
      <c r="BG4" s="773"/>
      <c r="BH4" s="773"/>
      <c r="BI4" s="773"/>
      <c r="BJ4" s="773"/>
      <c r="BK4" s="774"/>
    </row>
    <row r="5" spans="1:64" ht="15" customHeight="1" x14ac:dyDescent="0.15">
      <c r="I5" s="628" t="s">
        <v>28</v>
      </c>
      <c r="J5" s="5" t="s">
        <v>29</v>
      </c>
      <c r="K5" s="5" t="s">
        <v>29</v>
      </c>
      <c r="L5" s="5" t="s">
        <v>30</v>
      </c>
      <c r="M5" s="622" t="s">
        <v>31</v>
      </c>
      <c r="N5" s="5" t="s">
        <v>32</v>
      </c>
      <c r="O5" s="5" t="s">
        <v>33</v>
      </c>
      <c r="P5" s="5" t="s">
        <v>28</v>
      </c>
      <c r="Q5" s="5" t="s">
        <v>29</v>
      </c>
      <c r="R5" s="5" t="s">
        <v>29</v>
      </c>
      <c r="S5" s="5" t="s">
        <v>30</v>
      </c>
      <c r="T5" s="5" t="s">
        <v>31</v>
      </c>
      <c r="U5" s="5" t="s">
        <v>32</v>
      </c>
      <c r="V5" s="5" t="s">
        <v>33</v>
      </c>
      <c r="W5" s="5" t="s">
        <v>28</v>
      </c>
      <c r="X5" s="5" t="s">
        <v>29</v>
      </c>
      <c r="Y5" s="5" t="s">
        <v>29</v>
      </c>
      <c r="Z5" s="5" t="s">
        <v>30</v>
      </c>
      <c r="AA5" s="5" t="s">
        <v>31</v>
      </c>
      <c r="AB5" s="5" t="s">
        <v>32</v>
      </c>
      <c r="AC5" s="5" t="s">
        <v>33</v>
      </c>
      <c r="AD5" s="5" t="s">
        <v>28</v>
      </c>
      <c r="AE5" s="5" t="s">
        <v>29</v>
      </c>
      <c r="AF5" s="5" t="s">
        <v>29</v>
      </c>
      <c r="AG5" s="5" t="s">
        <v>30</v>
      </c>
      <c r="AH5" s="5" t="s">
        <v>31</v>
      </c>
      <c r="AI5" s="5" t="s">
        <v>32</v>
      </c>
      <c r="AJ5" s="5" t="s">
        <v>33</v>
      </c>
      <c r="AK5" s="5" t="s">
        <v>28</v>
      </c>
      <c r="AL5" s="5" t="s">
        <v>29</v>
      </c>
      <c r="AM5" s="5" t="s">
        <v>29</v>
      </c>
      <c r="AN5" s="639" t="s">
        <v>30</v>
      </c>
      <c r="AO5" s="639" t="s">
        <v>31</v>
      </c>
      <c r="AP5" s="5" t="s">
        <v>32</v>
      </c>
      <c r="AQ5" s="5" t="s">
        <v>33</v>
      </c>
      <c r="AR5" s="5" t="s">
        <v>28</v>
      </c>
      <c r="AS5" s="5" t="s">
        <v>29</v>
      </c>
      <c r="AT5" s="5" t="s">
        <v>29</v>
      </c>
      <c r="AU5" s="5" t="s">
        <v>30</v>
      </c>
      <c r="AV5" s="5" t="s">
        <v>31</v>
      </c>
      <c r="AW5" s="5" t="s">
        <v>32</v>
      </c>
      <c r="AX5" s="114" t="s">
        <v>33</v>
      </c>
      <c r="AY5" s="773"/>
      <c r="AZ5" s="773"/>
      <c r="BA5" s="773"/>
      <c r="BB5" s="773"/>
      <c r="BC5" s="773"/>
      <c r="BD5" s="773"/>
      <c r="BE5" s="773"/>
      <c r="BF5" s="773"/>
      <c r="BG5" s="773"/>
      <c r="BH5" s="773"/>
      <c r="BI5" s="773"/>
      <c r="BJ5" s="773"/>
      <c r="BK5" s="774"/>
    </row>
    <row r="6" spans="1:64" ht="15" customHeight="1" x14ac:dyDescent="0.15">
      <c r="A6" s="448" t="s">
        <v>410</v>
      </c>
      <c r="B6" s="215" t="s">
        <v>345</v>
      </c>
      <c r="C6" s="215" t="s">
        <v>36</v>
      </c>
      <c r="D6" s="112" t="s">
        <v>37</v>
      </c>
      <c r="E6" s="112" t="s">
        <v>156</v>
      </c>
      <c r="F6" s="111" t="s">
        <v>39</v>
      </c>
      <c r="G6" s="189" t="s">
        <v>40</v>
      </c>
      <c r="H6" s="111" t="s">
        <v>41</v>
      </c>
      <c r="I6" s="629">
        <v>12</v>
      </c>
      <c r="J6" s="2">
        <v>13</v>
      </c>
      <c r="K6" s="2">
        <v>14</v>
      </c>
      <c r="L6" s="36">
        <v>15</v>
      </c>
      <c r="M6" s="623">
        <v>16</v>
      </c>
      <c r="N6" s="2">
        <v>17</v>
      </c>
      <c r="O6" s="2">
        <v>18</v>
      </c>
      <c r="P6" s="2">
        <v>19</v>
      </c>
      <c r="Q6" s="2">
        <v>20</v>
      </c>
      <c r="R6" s="2">
        <v>21</v>
      </c>
      <c r="S6" s="2">
        <v>22</v>
      </c>
      <c r="T6" s="463">
        <v>23</v>
      </c>
      <c r="U6" s="2">
        <v>24</v>
      </c>
      <c r="V6" s="2">
        <v>25</v>
      </c>
      <c r="W6" s="2">
        <v>26</v>
      </c>
      <c r="X6" s="2">
        <v>27</v>
      </c>
      <c r="Y6" s="2">
        <v>28</v>
      </c>
      <c r="Z6" s="2">
        <v>29</v>
      </c>
      <c r="AA6" s="463">
        <v>30</v>
      </c>
      <c r="AB6" s="2">
        <v>31</v>
      </c>
      <c r="AC6" s="2">
        <v>1</v>
      </c>
      <c r="AD6" s="2">
        <v>2</v>
      </c>
      <c r="AE6" s="2">
        <v>3</v>
      </c>
      <c r="AF6" s="2">
        <v>4</v>
      </c>
      <c r="AG6" s="2">
        <v>5</v>
      </c>
      <c r="AH6" s="463">
        <v>6</v>
      </c>
      <c r="AI6" s="2">
        <v>7</v>
      </c>
      <c r="AJ6" s="2">
        <v>8</v>
      </c>
      <c r="AK6" s="2">
        <v>9</v>
      </c>
      <c r="AL6" s="2">
        <v>10</v>
      </c>
      <c r="AM6" s="2">
        <v>11</v>
      </c>
      <c r="AN6" s="463">
        <v>12</v>
      </c>
      <c r="AO6" s="463">
        <v>13</v>
      </c>
      <c r="AP6" s="2">
        <v>14</v>
      </c>
      <c r="AQ6" s="248">
        <v>15</v>
      </c>
      <c r="AR6" s="248">
        <v>16</v>
      </c>
      <c r="AS6" s="248">
        <v>17</v>
      </c>
      <c r="AT6" s="36">
        <v>18</v>
      </c>
      <c r="AU6" s="36">
        <v>19</v>
      </c>
      <c r="AV6" s="36">
        <v>20</v>
      </c>
      <c r="AW6" s="2">
        <v>21</v>
      </c>
      <c r="AX6" s="69">
        <v>22</v>
      </c>
      <c r="AY6" s="730" t="s">
        <v>43</v>
      </c>
      <c r="AZ6" s="80">
        <v>0.2</v>
      </c>
      <c r="BA6" s="80" t="s">
        <v>411</v>
      </c>
      <c r="BB6" s="79" t="s">
        <v>412</v>
      </c>
      <c r="BC6" s="81">
        <v>0.5</v>
      </c>
      <c r="BD6" s="79" t="s">
        <v>46</v>
      </c>
      <c r="BE6" s="81">
        <v>0.3</v>
      </c>
      <c r="BF6" s="79" t="s">
        <v>47</v>
      </c>
      <c r="BG6" s="79" t="s">
        <v>48</v>
      </c>
      <c r="BH6" s="82">
        <v>0.7</v>
      </c>
      <c r="BI6" s="79" t="s">
        <v>49</v>
      </c>
      <c r="BJ6" s="82">
        <v>0.3</v>
      </c>
      <c r="BK6" s="110" t="s">
        <v>50</v>
      </c>
      <c r="BL6" s="60" t="s">
        <v>413</v>
      </c>
    </row>
    <row r="7" spans="1:64" ht="15" customHeight="1" x14ac:dyDescent="0.2">
      <c r="A7" s="449" t="s">
        <v>414</v>
      </c>
      <c r="B7" s="128" t="s">
        <v>415</v>
      </c>
      <c r="C7" s="165" t="s">
        <v>416</v>
      </c>
      <c r="D7" s="51">
        <v>75870895</v>
      </c>
      <c r="E7" s="650" t="s">
        <v>417</v>
      </c>
      <c r="F7" s="419" t="s">
        <v>167</v>
      </c>
      <c r="G7" s="397" t="s">
        <v>55</v>
      </c>
      <c r="H7" s="61"/>
      <c r="I7" s="630" t="s">
        <v>28</v>
      </c>
      <c r="J7" s="10" t="s">
        <v>57</v>
      </c>
      <c r="K7" s="9"/>
      <c r="L7" s="9"/>
      <c r="M7" s="662" t="s">
        <v>28</v>
      </c>
      <c r="N7" s="10" t="s">
        <v>57</v>
      </c>
      <c r="O7" s="9"/>
      <c r="P7" s="626"/>
      <c r="Q7" s="10" t="s">
        <v>28</v>
      </c>
      <c r="R7" s="10" t="s">
        <v>57</v>
      </c>
      <c r="S7" s="9"/>
      <c r="T7" s="9"/>
      <c r="U7" s="145" t="s">
        <v>28</v>
      </c>
      <c r="V7" s="10" t="s">
        <v>57</v>
      </c>
      <c r="W7" s="9"/>
      <c r="X7" s="9"/>
      <c r="Y7" s="10" t="s">
        <v>28</v>
      </c>
      <c r="Z7" s="10" t="s">
        <v>57</v>
      </c>
      <c r="AA7" s="9"/>
      <c r="AB7" s="9"/>
      <c r="AC7" s="13" t="s">
        <v>28</v>
      </c>
      <c r="AD7" s="13" t="s">
        <v>57</v>
      </c>
      <c r="AE7" s="9"/>
      <c r="AF7" s="9"/>
      <c r="AG7" s="13" t="s">
        <v>28</v>
      </c>
      <c r="AH7" s="145" t="s">
        <v>57</v>
      </c>
      <c r="AI7" s="9"/>
      <c r="AJ7" s="9"/>
      <c r="AK7" s="11" t="s">
        <v>28</v>
      </c>
      <c r="AL7" s="11" t="s">
        <v>57</v>
      </c>
      <c r="AM7" s="9"/>
      <c r="AN7" s="640" t="s">
        <v>350</v>
      </c>
      <c r="AO7" s="11" t="s">
        <v>28</v>
      </c>
      <c r="AP7" s="619" t="s">
        <v>57</v>
      </c>
      <c r="AQ7" s="2"/>
      <c r="AR7" s="2"/>
      <c r="AS7" s="15" t="s">
        <v>28</v>
      </c>
      <c r="AT7" s="620" t="s">
        <v>57</v>
      </c>
      <c r="AU7" s="9"/>
      <c r="AV7" s="9"/>
      <c r="AW7" s="345" t="s">
        <v>28</v>
      </c>
      <c r="AX7" s="346" t="s">
        <v>57</v>
      </c>
      <c r="AY7" s="734">
        <v>4.3</v>
      </c>
      <c r="AZ7" s="150">
        <f>AY7*0.2</f>
        <v>0.86</v>
      </c>
      <c r="BA7" s="264"/>
      <c r="BB7" s="117"/>
      <c r="BC7" s="83">
        <f>(BA7+BB7)*0.5</f>
        <v>0</v>
      </c>
      <c r="BD7" s="117"/>
      <c r="BE7" s="83">
        <f>(BD7*0.3)</f>
        <v>0</v>
      </c>
      <c r="BF7" s="83">
        <f>(BC7+BE7)</f>
        <v>0</v>
      </c>
      <c r="BG7" s="83">
        <f>(AZ7+BF7)</f>
        <v>0.86</v>
      </c>
      <c r="BH7" s="84">
        <f>(BG7*0.7)</f>
        <v>0.60199999999999998</v>
      </c>
      <c r="BI7" s="117"/>
      <c r="BJ7" s="85">
        <f>(BI7*0.3)</f>
        <v>0</v>
      </c>
      <c r="BK7" s="227">
        <f>(BH7+BJ7)</f>
        <v>0.60199999999999998</v>
      </c>
      <c r="BL7" s="684" t="b">
        <v>0</v>
      </c>
    </row>
    <row r="8" spans="1:64" ht="15" customHeight="1" x14ac:dyDescent="0.2">
      <c r="A8" s="450" t="s">
        <v>418</v>
      </c>
      <c r="B8" s="1" t="s">
        <v>419</v>
      </c>
      <c r="C8" s="137" t="s">
        <v>420</v>
      </c>
      <c r="D8" s="30">
        <v>962789823</v>
      </c>
      <c r="E8" s="8" t="s">
        <v>112</v>
      </c>
      <c r="F8" s="419" t="s">
        <v>167</v>
      </c>
      <c r="G8" s="101" t="s">
        <v>55</v>
      </c>
      <c r="H8" s="61"/>
      <c r="I8" s="631" t="s">
        <v>28</v>
      </c>
      <c r="J8" s="13" t="s">
        <v>57</v>
      </c>
      <c r="K8" s="12"/>
      <c r="L8" s="12"/>
      <c r="M8" s="663" t="s">
        <v>28</v>
      </c>
      <c r="N8" s="13" t="s">
        <v>57</v>
      </c>
      <c r="O8" s="12"/>
      <c r="P8" s="627"/>
      <c r="Q8" s="13" t="s">
        <v>28</v>
      </c>
      <c r="R8" s="13" t="s">
        <v>57</v>
      </c>
      <c r="S8" s="12"/>
      <c r="T8" s="12"/>
      <c r="U8" s="13" t="s">
        <v>28</v>
      </c>
      <c r="V8" s="13" t="s">
        <v>57</v>
      </c>
      <c r="W8" s="12"/>
      <c r="X8" s="12"/>
      <c r="Y8" s="13" t="s">
        <v>28</v>
      </c>
      <c r="Z8" s="13" t="s">
        <v>57</v>
      </c>
      <c r="AA8" s="12"/>
      <c r="AB8" s="12"/>
      <c r="AC8" s="14" t="s">
        <v>28</v>
      </c>
      <c r="AD8" s="14" t="s">
        <v>57</v>
      </c>
      <c r="AE8" s="12"/>
      <c r="AF8" s="12"/>
      <c r="AG8" s="14" t="s">
        <v>28</v>
      </c>
      <c r="AH8" s="14" t="s">
        <v>57</v>
      </c>
      <c r="AI8" s="12"/>
      <c r="AJ8" s="12"/>
      <c r="AK8" s="14" t="s">
        <v>28</v>
      </c>
      <c r="AL8" s="14" t="s">
        <v>57</v>
      </c>
      <c r="AM8" s="12"/>
      <c r="AN8" s="641" t="s">
        <v>350</v>
      </c>
      <c r="AO8" s="14" t="s">
        <v>28</v>
      </c>
      <c r="AP8" s="291" t="s">
        <v>57</v>
      </c>
      <c r="AQ8" s="2"/>
      <c r="AR8" s="2"/>
      <c r="AS8" s="16" t="s">
        <v>28</v>
      </c>
      <c r="AT8" s="621" t="s">
        <v>57</v>
      </c>
      <c r="AU8" s="12"/>
      <c r="AV8" s="12"/>
      <c r="AW8" s="143" t="s">
        <v>28</v>
      </c>
      <c r="AX8" s="347" t="s">
        <v>57</v>
      </c>
      <c r="AY8" s="736">
        <v>3.8</v>
      </c>
      <c r="AZ8" s="151">
        <f t="shared" ref="AZ8" si="0">AY8*0.2</f>
        <v>0.76</v>
      </c>
      <c r="BA8" s="729"/>
      <c r="BB8" s="28"/>
      <c r="BC8" s="83">
        <f t="shared" ref="BC8:BC30" si="1">(BA8+BB8)*0.5</f>
        <v>0</v>
      </c>
      <c r="BD8" s="28"/>
      <c r="BE8" s="83">
        <f>(BD8*0.3)</f>
        <v>0</v>
      </c>
      <c r="BF8" s="30">
        <f t="shared" ref="BF8:BF26" si="2">(BC8+BE8)</f>
        <v>0</v>
      </c>
      <c r="BG8" s="83">
        <f t="shared" ref="BG8:BG26" si="3">(AZ8+BF8)</f>
        <v>0.76</v>
      </c>
      <c r="BH8" s="7">
        <f t="shared" ref="BH8" si="4">(BG8*0.7)</f>
        <v>0.53199999999999992</v>
      </c>
      <c r="BI8" s="28"/>
      <c r="BJ8" s="8">
        <f t="shared" ref="BJ8" si="5">(BI8*0.3)</f>
        <v>0</v>
      </c>
      <c r="BK8" s="201">
        <f t="shared" ref="BK8" si="6">(BH8+BJ8)</f>
        <v>0.53199999999999992</v>
      </c>
      <c r="BL8" s="684" t="b">
        <v>0</v>
      </c>
    </row>
    <row r="9" spans="1:64" ht="15" customHeight="1" x14ac:dyDescent="0.2">
      <c r="A9" s="449" t="s">
        <v>421</v>
      </c>
      <c r="B9" s="457" t="s">
        <v>422</v>
      </c>
      <c r="C9" s="137" t="s">
        <v>423</v>
      </c>
      <c r="D9" s="28">
        <v>92121262</v>
      </c>
      <c r="E9" s="8" t="s">
        <v>112</v>
      </c>
      <c r="F9" s="419" t="s">
        <v>167</v>
      </c>
      <c r="G9" s="101" t="s">
        <v>55</v>
      </c>
      <c r="H9" s="61"/>
      <c r="I9" s="632"/>
      <c r="J9" s="14" t="s">
        <v>28</v>
      </c>
      <c r="K9" s="14" t="s">
        <v>57</v>
      </c>
      <c r="L9" s="25"/>
      <c r="M9" s="24"/>
      <c r="N9" s="14" t="s">
        <v>28</v>
      </c>
      <c r="O9" s="14" t="s">
        <v>57</v>
      </c>
      <c r="P9" s="25"/>
      <c r="Q9" s="24"/>
      <c r="R9" s="14" t="s">
        <v>28</v>
      </c>
      <c r="S9" s="14" t="s">
        <v>57</v>
      </c>
      <c r="T9" s="25"/>
      <c r="U9" s="24"/>
      <c r="V9" s="14" t="s">
        <v>28</v>
      </c>
      <c r="W9" s="14" t="s">
        <v>57</v>
      </c>
      <c r="X9" s="25"/>
      <c r="Y9" s="24"/>
      <c r="Z9" s="14" t="s">
        <v>28</v>
      </c>
      <c r="AA9" s="14" t="s">
        <v>57</v>
      </c>
      <c r="AB9" s="25"/>
      <c r="AC9" s="24"/>
      <c r="AD9" s="87" t="s">
        <v>28</v>
      </c>
      <c r="AE9" s="13" t="s">
        <v>57</v>
      </c>
      <c r="AF9" s="25"/>
      <c r="AG9" s="24"/>
      <c r="AH9" s="87" t="s">
        <v>28</v>
      </c>
      <c r="AI9" s="13" t="s">
        <v>57</v>
      </c>
      <c r="AJ9" s="25"/>
      <c r="AK9" s="24"/>
      <c r="AL9" s="11" t="s">
        <v>28</v>
      </c>
      <c r="AM9" s="11" t="s">
        <v>57</v>
      </c>
      <c r="AN9" s="640"/>
      <c r="AO9" s="640" t="s">
        <v>350</v>
      </c>
      <c r="AP9" s="619" t="s">
        <v>28</v>
      </c>
      <c r="AQ9" s="15" t="s">
        <v>57</v>
      </c>
      <c r="AR9" s="29"/>
      <c r="AS9" s="2"/>
      <c r="AT9" s="620" t="s">
        <v>28</v>
      </c>
      <c r="AU9" s="11" t="s">
        <v>57</v>
      </c>
      <c r="AV9" s="25"/>
      <c r="AW9" s="348"/>
      <c r="AX9" s="346" t="s">
        <v>28</v>
      </c>
      <c r="AY9" s="737">
        <v>4.2</v>
      </c>
      <c r="AZ9" s="150">
        <f>AY9*0.2</f>
        <v>0.84000000000000008</v>
      </c>
      <c r="BA9" s="264"/>
      <c r="BB9" s="120"/>
      <c r="BC9" s="83">
        <f t="shared" si="1"/>
        <v>0</v>
      </c>
      <c r="BD9" s="117"/>
      <c r="BE9" s="83">
        <f t="shared" ref="BE9:BE26" si="7">(BD9*0.3)</f>
        <v>0</v>
      </c>
      <c r="BF9" s="30">
        <f t="shared" si="2"/>
        <v>0</v>
      </c>
      <c r="BG9" s="83">
        <f t="shared" si="3"/>
        <v>0.84000000000000008</v>
      </c>
      <c r="BH9" s="84">
        <f>(BG9*0.7)</f>
        <v>0.58799999999999997</v>
      </c>
      <c r="BI9" s="117"/>
      <c r="BJ9" s="85">
        <f>(BI9*0.3)</f>
        <v>0</v>
      </c>
      <c r="BK9" s="227">
        <f>(BH9+BJ9)</f>
        <v>0.58799999999999997</v>
      </c>
      <c r="BL9" s="684" t="b">
        <v>0</v>
      </c>
    </row>
    <row r="10" spans="1:64" ht="15" customHeight="1" x14ac:dyDescent="0.2">
      <c r="A10" s="449" t="s">
        <v>424</v>
      </c>
      <c r="B10" s="457" t="s">
        <v>425</v>
      </c>
      <c r="C10" s="137" t="s">
        <v>426</v>
      </c>
      <c r="D10" s="2">
        <v>961778531</v>
      </c>
      <c r="E10" s="8" t="s">
        <v>112</v>
      </c>
      <c r="F10" s="419" t="s">
        <v>167</v>
      </c>
      <c r="G10" s="101" t="s">
        <v>55</v>
      </c>
      <c r="H10" s="61"/>
      <c r="I10" s="633"/>
      <c r="J10" s="87" t="s">
        <v>28</v>
      </c>
      <c r="K10" s="13" t="s">
        <v>57</v>
      </c>
      <c r="L10" s="12"/>
      <c r="M10" s="26"/>
      <c r="N10" s="13" t="s">
        <v>28</v>
      </c>
      <c r="O10" s="13" t="s">
        <v>57</v>
      </c>
      <c r="P10" s="12"/>
      <c r="Q10" s="12"/>
      <c r="R10" s="13" t="s">
        <v>28</v>
      </c>
      <c r="S10" s="13" t="s">
        <v>57</v>
      </c>
      <c r="T10" s="12"/>
      <c r="U10" s="12"/>
      <c r="V10" s="13" t="s">
        <v>28</v>
      </c>
      <c r="W10" s="13" t="s">
        <v>57</v>
      </c>
      <c r="X10" s="12"/>
      <c r="Y10" s="12"/>
      <c r="Z10" s="13" t="s">
        <v>28</v>
      </c>
      <c r="AA10" s="13" t="s">
        <v>57</v>
      </c>
      <c r="AB10" s="39"/>
      <c r="AC10" s="38"/>
      <c r="AD10" s="14" t="s">
        <v>28</v>
      </c>
      <c r="AE10" s="14" t="s">
        <v>57</v>
      </c>
      <c r="AF10" s="12"/>
      <c r="AG10" s="12"/>
      <c r="AH10" s="14" t="s">
        <v>28</v>
      </c>
      <c r="AI10" s="14" t="s">
        <v>57</v>
      </c>
      <c r="AJ10" s="12"/>
      <c r="AK10" s="12"/>
      <c r="AL10" s="14" t="s">
        <v>28</v>
      </c>
      <c r="AM10" s="14" t="s">
        <v>57</v>
      </c>
      <c r="AN10" s="642"/>
      <c r="AO10" s="641" t="s">
        <v>350</v>
      </c>
      <c r="AP10" s="291" t="s">
        <v>28</v>
      </c>
      <c r="AQ10" s="16" t="s">
        <v>57</v>
      </c>
      <c r="AR10" s="2"/>
      <c r="AS10" s="2"/>
      <c r="AT10" s="621" t="s">
        <v>28</v>
      </c>
      <c r="AU10" s="14" t="s">
        <v>57</v>
      </c>
      <c r="AV10" s="39"/>
      <c r="AW10" s="349"/>
      <c r="AX10" s="347" t="s">
        <v>28</v>
      </c>
      <c r="AY10" s="738">
        <v>4.2</v>
      </c>
      <c r="AZ10" s="6">
        <f t="shared" ref="AZ10:AZ21" si="8">AY10*0.2</f>
        <v>0.84000000000000008</v>
      </c>
      <c r="BA10" s="118"/>
      <c r="BB10" s="28"/>
      <c r="BC10" s="83">
        <f t="shared" si="1"/>
        <v>0</v>
      </c>
      <c r="BD10" s="119"/>
      <c r="BE10" s="83">
        <f t="shared" si="7"/>
        <v>0</v>
      </c>
      <c r="BF10" s="30">
        <f t="shared" si="2"/>
        <v>0</v>
      </c>
      <c r="BG10" s="83">
        <f t="shared" si="3"/>
        <v>0.84000000000000008</v>
      </c>
      <c r="BH10" s="7">
        <f t="shared" ref="BH10:BH21" si="9">(BG10*0.7)</f>
        <v>0.58799999999999997</v>
      </c>
      <c r="BI10" s="28"/>
      <c r="BJ10" s="8">
        <f t="shared" ref="BJ10:BJ21" si="10">(BI10*0.3)</f>
        <v>0</v>
      </c>
      <c r="BK10" s="201">
        <f t="shared" ref="BK10:BK21" si="11">(BH10+BJ10)</f>
        <v>0.58799999999999997</v>
      </c>
      <c r="BL10" s="684" t="b">
        <v>0</v>
      </c>
    </row>
    <row r="11" spans="1:64" ht="15" customHeight="1" x14ac:dyDescent="0.2">
      <c r="A11" s="449" t="s">
        <v>427</v>
      </c>
      <c r="B11" s="128" t="s">
        <v>428</v>
      </c>
      <c r="C11" s="137" t="s">
        <v>429</v>
      </c>
      <c r="D11" s="363">
        <v>74639117</v>
      </c>
      <c r="E11" s="8" t="s">
        <v>112</v>
      </c>
      <c r="F11" s="419" t="s">
        <v>167</v>
      </c>
      <c r="G11" s="398" t="s">
        <v>55</v>
      </c>
      <c r="H11" s="610"/>
      <c r="I11" s="633"/>
      <c r="J11" s="27"/>
      <c r="K11" s="13" t="s">
        <v>28</v>
      </c>
      <c r="L11" s="13" t="s">
        <v>57</v>
      </c>
      <c r="M11" s="26"/>
      <c r="N11" s="661"/>
      <c r="O11" s="13" t="s">
        <v>28</v>
      </c>
      <c r="P11" s="625" t="s">
        <v>57</v>
      </c>
      <c r="Q11" s="12"/>
      <c r="R11" s="12"/>
      <c r="S11" s="13" t="s">
        <v>28</v>
      </c>
      <c r="T11" s="13" t="s">
        <v>57</v>
      </c>
      <c r="U11" s="12"/>
      <c r="V11" s="12"/>
      <c r="W11" s="13" t="s">
        <v>28</v>
      </c>
      <c r="X11" s="13" t="s">
        <v>57</v>
      </c>
      <c r="Y11" s="12"/>
      <c r="Z11" s="12"/>
      <c r="AA11" s="13" t="s">
        <v>28</v>
      </c>
      <c r="AB11" s="13" t="s">
        <v>57</v>
      </c>
      <c r="AC11" s="12"/>
      <c r="AD11" s="12"/>
      <c r="AE11" s="14" t="s">
        <v>28</v>
      </c>
      <c r="AF11" s="14" t="s">
        <v>57</v>
      </c>
      <c r="AG11" s="26"/>
      <c r="AH11" s="27"/>
      <c r="AI11" s="14" t="s">
        <v>28</v>
      </c>
      <c r="AJ11" s="14" t="s">
        <v>57</v>
      </c>
      <c r="AK11" s="26"/>
      <c r="AL11" s="27"/>
      <c r="AM11" s="14" t="s">
        <v>28</v>
      </c>
      <c r="AN11" s="641" t="s">
        <v>430</v>
      </c>
      <c r="AO11" s="642"/>
      <c r="AP11" s="27"/>
      <c r="AQ11" s="14" t="s">
        <v>28</v>
      </c>
      <c r="AR11" s="14" t="s">
        <v>57</v>
      </c>
      <c r="AS11" s="26"/>
      <c r="AT11" s="27"/>
      <c r="AU11" s="14" t="s">
        <v>28</v>
      </c>
      <c r="AV11" s="14" t="s">
        <v>57</v>
      </c>
      <c r="AW11" s="350"/>
      <c r="AX11" s="347"/>
      <c r="AY11" s="733">
        <v>3.4</v>
      </c>
      <c r="AZ11" s="6">
        <f t="shared" si="8"/>
        <v>0.68</v>
      </c>
      <c r="BA11" s="118"/>
      <c r="BB11" s="28"/>
      <c r="BC11" s="83">
        <f t="shared" si="1"/>
        <v>0</v>
      </c>
      <c r="BD11" s="28"/>
      <c r="BE11" s="83">
        <f t="shared" si="7"/>
        <v>0</v>
      </c>
      <c r="BF11" s="30">
        <f t="shared" si="2"/>
        <v>0</v>
      </c>
      <c r="BG11" s="83">
        <f t="shared" si="3"/>
        <v>0.68</v>
      </c>
      <c r="BH11" s="7">
        <f t="shared" si="9"/>
        <v>0.47599999999999998</v>
      </c>
      <c r="BI11" s="28"/>
      <c r="BJ11" s="8">
        <f t="shared" si="10"/>
        <v>0</v>
      </c>
      <c r="BK11" s="201">
        <f t="shared" si="11"/>
        <v>0.47599999999999998</v>
      </c>
      <c r="BL11" s="684" t="b">
        <v>0</v>
      </c>
    </row>
    <row r="12" spans="1:64" ht="15" customHeight="1" x14ac:dyDescent="0.2">
      <c r="A12" s="449" t="s">
        <v>431</v>
      </c>
      <c r="B12" s="457" t="s">
        <v>432</v>
      </c>
      <c r="C12" s="137" t="s">
        <v>433</v>
      </c>
      <c r="D12" s="341">
        <v>990237865</v>
      </c>
      <c r="E12" s="8" t="s">
        <v>112</v>
      </c>
      <c r="F12" s="419" t="s">
        <v>167</v>
      </c>
      <c r="G12" s="101" t="s">
        <v>55</v>
      </c>
      <c r="H12" s="610"/>
      <c r="I12" s="631"/>
      <c r="J12" s="27"/>
      <c r="K12" s="26"/>
      <c r="L12" s="10" t="s">
        <v>28</v>
      </c>
      <c r="M12" s="624" t="s">
        <v>57</v>
      </c>
      <c r="N12" s="9"/>
      <c r="O12" s="9"/>
      <c r="P12" s="10" t="s">
        <v>28</v>
      </c>
      <c r="Q12" s="10" t="s">
        <v>57</v>
      </c>
      <c r="R12" s="9"/>
      <c r="S12" s="9"/>
      <c r="T12" s="10" t="s">
        <v>28</v>
      </c>
      <c r="U12" s="10" t="s">
        <v>57</v>
      </c>
      <c r="V12" s="9"/>
      <c r="W12" s="9"/>
      <c r="X12" s="10" t="s">
        <v>28</v>
      </c>
      <c r="Y12" s="10" t="s">
        <v>57</v>
      </c>
      <c r="Z12" s="9"/>
      <c r="AA12" s="9"/>
      <c r="AB12" s="10" t="s">
        <v>28</v>
      </c>
      <c r="AC12" s="10" t="s">
        <v>57</v>
      </c>
      <c r="AD12" s="9"/>
      <c r="AE12" s="9"/>
      <c r="AF12" s="13" t="s">
        <v>28</v>
      </c>
      <c r="AG12" s="13" t="s">
        <v>57</v>
      </c>
      <c r="AH12" s="9"/>
      <c r="AI12" s="9"/>
      <c r="AJ12" s="11" t="s">
        <v>28</v>
      </c>
      <c r="AK12" s="11" t="s">
        <v>57</v>
      </c>
      <c r="AL12" s="27"/>
      <c r="AM12" s="26"/>
      <c r="AN12" s="11" t="s">
        <v>28</v>
      </c>
      <c r="AO12" s="640" t="s">
        <v>430</v>
      </c>
      <c r="AP12" s="26"/>
      <c r="AQ12" s="27"/>
      <c r="AR12" s="11" t="s">
        <v>28</v>
      </c>
      <c r="AS12" s="11" t="s">
        <v>57</v>
      </c>
      <c r="AT12" s="26"/>
      <c r="AU12" s="27"/>
      <c r="AV12" s="11" t="s">
        <v>28</v>
      </c>
      <c r="AW12" s="11" t="s">
        <v>57</v>
      </c>
      <c r="AX12" s="351"/>
      <c r="AY12" s="733">
        <v>4.2</v>
      </c>
      <c r="AZ12" s="6">
        <f t="shared" si="8"/>
        <v>0.84000000000000008</v>
      </c>
      <c r="BA12" s="118"/>
      <c r="BB12" s="28"/>
      <c r="BC12" s="83">
        <f t="shared" si="1"/>
        <v>0</v>
      </c>
      <c r="BD12" s="28"/>
      <c r="BE12" s="83">
        <f t="shared" si="7"/>
        <v>0</v>
      </c>
      <c r="BF12" s="30">
        <f t="shared" si="2"/>
        <v>0</v>
      </c>
      <c r="BG12" s="83">
        <f t="shared" si="3"/>
        <v>0.84000000000000008</v>
      </c>
      <c r="BH12" s="7">
        <f t="shared" si="9"/>
        <v>0.58799999999999997</v>
      </c>
      <c r="BI12" s="28"/>
      <c r="BJ12" s="8">
        <f t="shared" si="10"/>
        <v>0</v>
      </c>
      <c r="BK12" s="201">
        <f t="shared" si="11"/>
        <v>0.58799999999999997</v>
      </c>
      <c r="BL12" s="684" t="b">
        <v>0</v>
      </c>
    </row>
    <row r="13" spans="1:64" ht="15" customHeight="1" x14ac:dyDescent="0.2">
      <c r="A13" s="449" t="s">
        <v>434</v>
      </c>
      <c r="B13" s="128" t="s">
        <v>435</v>
      </c>
      <c r="C13" s="173" t="s">
        <v>436</v>
      </c>
      <c r="D13" s="51">
        <v>56477624</v>
      </c>
      <c r="E13" s="654" t="s">
        <v>112</v>
      </c>
      <c r="F13" s="457" t="s">
        <v>167</v>
      </c>
      <c r="G13" s="398" t="s">
        <v>55</v>
      </c>
      <c r="H13" s="61"/>
      <c r="I13" s="631"/>
      <c r="J13" s="27"/>
      <c r="K13" s="26"/>
      <c r="L13" s="13" t="s">
        <v>28</v>
      </c>
      <c r="M13" s="625" t="s">
        <v>57</v>
      </c>
      <c r="N13" s="12"/>
      <c r="O13" s="12"/>
      <c r="P13" s="13" t="s">
        <v>28</v>
      </c>
      <c r="Q13" s="13" t="s">
        <v>57</v>
      </c>
      <c r="R13" s="12"/>
      <c r="S13" s="12"/>
      <c r="T13" s="13" t="s">
        <v>28</v>
      </c>
      <c r="U13" s="13" t="s">
        <v>57</v>
      </c>
      <c r="V13" s="12"/>
      <c r="W13" s="12"/>
      <c r="X13" s="13" t="s">
        <v>28</v>
      </c>
      <c r="Y13" s="13" t="s">
        <v>57</v>
      </c>
      <c r="Z13" s="12"/>
      <c r="AA13" s="12"/>
      <c r="AB13" s="13" t="s">
        <v>28</v>
      </c>
      <c r="AC13" s="13" t="s">
        <v>57</v>
      </c>
      <c r="AD13" s="12"/>
      <c r="AE13" s="12"/>
      <c r="AF13" s="10" t="s">
        <v>28</v>
      </c>
      <c r="AG13" s="10" t="s">
        <v>57</v>
      </c>
      <c r="AH13" s="12"/>
      <c r="AI13" s="12"/>
      <c r="AJ13" s="14" t="s">
        <v>28</v>
      </c>
      <c r="AK13" s="14" t="s">
        <v>57</v>
      </c>
      <c r="AL13" s="27"/>
      <c r="AM13" s="26"/>
      <c r="AN13" s="14" t="s">
        <v>28</v>
      </c>
      <c r="AO13" s="640" t="s">
        <v>430</v>
      </c>
      <c r="AP13" s="26"/>
      <c r="AQ13" s="27"/>
      <c r="AR13" s="14" t="s">
        <v>28</v>
      </c>
      <c r="AS13" s="14" t="s">
        <v>57</v>
      </c>
      <c r="AT13" s="26"/>
      <c r="AU13" s="27"/>
      <c r="AV13" s="14" t="s">
        <v>28</v>
      </c>
      <c r="AW13" s="14" t="s">
        <v>57</v>
      </c>
      <c r="AX13" s="351"/>
      <c r="AY13" s="733">
        <v>4.4000000000000004</v>
      </c>
      <c r="AZ13" s="6">
        <f t="shared" si="8"/>
        <v>0.88000000000000012</v>
      </c>
      <c r="BA13" s="118"/>
      <c r="BB13" s="28"/>
      <c r="BC13" s="83">
        <f t="shared" si="1"/>
        <v>0</v>
      </c>
      <c r="BD13" s="28"/>
      <c r="BE13" s="83">
        <f t="shared" si="7"/>
        <v>0</v>
      </c>
      <c r="BF13" s="30">
        <f t="shared" si="2"/>
        <v>0</v>
      </c>
      <c r="BG13" s="83">
        <f t="shared" si="3"/>
        <v>0.88000000000000012</v>
      </c>
      <c r="BH13" s="7">
        <f t="shared" si="9"/>
        <v>0.61599999999999999</v>
      </c>
      <c r="BI13" s="28"/>
      <c r="BJ13" s="8">
        <f t="shared" si="10"/>
        <v>0</v>
      </c>
      <c r="BK13" s="201">
        <f t="shared" si="11"/>
        <v>0.61599999999999999</v>
      </c>
      <c r="BL13" s="684" t="b">
        <v>0</v>
      </c>
    </row>
    <row r="14" spans="1:64" ht="15" customHeight="1" x14ac:dyDescent="0.2">
      <c r="A14" s="451" t="s">
        <v>437</v>
      </c>
      <c r="B14" s="99" t="s">
        <v>438</v>
      </c>
      <c r="C14" s="137" t="s">
        <v>439</v>
      </c>
      <c r="D14" s="123">
        <v>964292887</v>
      </c>
      <c r="E14" s="652" t="s">
        <v>54</v>
      </c>
      <c r="F14" s="457" t="s">
        <v>167</v>
      </c>
      <c r="G14" s="101" t="s">
        <v>77</v>
      </c>
      <c r="H14" s="61"/>
      <c r="I14" s="630" t="s">
        <v>28</v>
      </c>
      <c r="J14" s="10" t="s">
        <v>57</v>
      </c>
      <c r="K14" s="9"/>
      <c r="L14" s="9"/>
      <c r="M14" s="662" t="s">
        <v>28</v>
      </c>
      <c r="N14" s="10" t="s">
        <v>57</v>
      </c>
      <c r="O14" s="9"/>
      <c r="P14" s="659"/>
      <c r="Q14" s="10" t="s">
        <v>28</v>
      </c>
      <c r="R14" s="10" t="s">
        <v>57</v>
      </c>
      <c r="S14" s="9"/>
      <c r="T14" s="9"/>
      <c r="U14" s="10" t="s">
        <v>28</v>
      </c>
      <c r="V14" s="10" t="s">
        <v>57</v>
      </c>
      <c r="W14" s="9"/>
      <c r="X14" s="9"/>
      <c r="Y14" s="10" t="s">
        <v>28</v>
      </c>
      <c r="Z14" s="10" t="s">
        <v>57</v>
      </c>
      <c r="AA14" s="9"/>
      <c r="AB14" s="9"/>
      <c r="AC14" s="11" t="s">
        <v>28</v>
      </c>
      <c r="AD14" s="11" t="s">
        <v>57</v>
      </c>
      <c r="AE14" s="9"/>
      <c r="AF14" s="9"/>
      <c r="AG14" s="11" t="s">
        <v>28</v>
      </c>
      <c r="AH14" s="11" t="s">
        <v>57</v>
      </c>
      <c r="AI14" s="9"/>
      <c r="AJ14" s="9"/>
      <c r="AK14" s="11" t="s">
        <v>28</v>
      </c>
      <c r="AL14" s="11" t="s">
        <v>57</v>
      </c>
      <c r="AM14" s="40"/>
      <c r="AN14" s="640" t="s">
        <v>350</v>
      </c>
      <c r="AO14" s="11" t="s">
        <v>28</v>
      </c>
      <c r="AP14" s="11" t="s">
        <v>57</v>
      </c>
      <c r="AQ14" s="9"/>
      <c r="AR14" s="24"/>
      <c r="AS14" s="11" t="s">
        <v>28</v>
      </c>
      <c r="AT14" s="11" t="s">
        <v>57</v>
      </c>
      <c r="AU14" s="9"/>
      <c r="AV14" s="9"/>
      <c r="AW14" s="345" t="s">
        <v>28</v>
      </c>
      <c r="AX14" s="346" t="s">
        <v>57</v>
      </c>
      <c r="AY14" s="733">
        <v>3.9</v>
      </c>
      <c r="AZ14" s="6">
        <f t="shared" si="8"/>
        <v>0.78</v>
      </c>
      <c r="BA14" s="118"/>
      <c r="BB14" s="32"/>
      <c r="BC14" s="83">
        <f t="shared" si="1"/>
        <v>0</v>
      </c>
      <c r="BD14" s="28"/>
      <c r="BE14" s="83">
        <f t="shared" si="7"/>
        <v>0</v>
      </c>
      <c r="BF14" s="30">
        <f t="shared" si="2"/>
        <v>0</v>
      </c>
      <c r="BG14" s="83">
        <f t="shared" si="3"/>
        <v>0.78</v>
      </c>
      <c r="BH14" s="7">
        <f t="shared" si="9"/>
        <v>0.54599999999999993</v>
      </c>
      <c r="BI14" s="28"/>
      <c r="BJ14" s="8">
        <f t="shared" si="10"/>
        <v>0</v>
      </c>
      <c r="BK14" s="201">
        <f t="shared" si="11"/>
        <v>0.54599999999999993</v>
      </c>
      <c r="BL14" s="684" t="b">
        <v>0</v>
      </c>
    </row>
    <row r="15" spans="1:64" ht="15" customHeight="1" x14ac:dyDescent="0.2">
      <c r="A15" s="451" t="s">
        <v>440</v>
      </c>
      <c r="B15" s="99" t="s">
        <v>441</v>
      </c>
      <c r="C15" s="137" t="s">
        <v>442</v>
      </c>
      <c r="D15" s="125">
        <v>977888948</v>
      </c>
      <c r="E15" s="655" t="s">
        <v>112</v>
      </c>
      <c r="F15" s="457" t="s">
        <v>167</v>
      </c>
      <c r="G15" s="101" t="s">
        <v>77</v>
      </c>
      <c r="H15" s="61"/>
      <c r="I15" s="631" t="s">
        <v>28</v>
      </c>
      <c r="J15" s="13" t="s">
        <v>57</v>
      </c>
      <c r="K15" s="12"/>
      <c r="L15" s="12"/>
      <c r="M15" s="663" t="s">
        <v>28</v>
      </c>
      <c r="N15" s="13" t="s">
        <v>57</v>
      </c>
      <c r="O15" s="12"/>
      <c r="P15" s="660"/>
      <c r="Q15" s="13" t="s">
        <v>28</v>
      </c>
      <c r="R15" s="13" t="s">
        <v>57</v>
      </c>
      <c r="S15" s="12"/>
      <c r="T15" s="12"/>
      <c r="U15" s="13" t="s">
        <v>28</v>
      </c>
      <c r="V15" s="13" t="s">
        <v>57</v>
      </c>
      <c r="W15" s="12"/>
      <c r="X15" s="12"/>
      <c r="Y15" s="13" t="s">
        <v>28</v>
      </c>
      <c r="Z15" s="13" t="s">
        <v>57</v>
      </c>
      <c r="AA15" s="12"/>
      <c r="AB15" s="12"/>
      <c r="AC15" s="14" t="s">
        <v>28</v>
      </c>
      <c r="AD15" s="14" t="s">
        <v>57</v>
      </c>
      <c r="AE15" s="12"/>
      <c r="AF15" s="12"/>
      <c r="AG15" s="14" t="s">
        <v>28</v>
      </c>
      <c r="AH15" s="14" t="s">
        <v>57</v>
      </c>
      <c r="AI15" s="12"/>
      <c r="AJ15" s="12"/>
      <c r="AK15" s="14" t="s">
        <v>28</v>
      </c>
      <c r="AL15" s="14" t="s">
        <v>57</v>
      </c>
      <c r="AM15" s="42"/>
      <c r="AN15" s="641" t="s">
        <v>350</v>
      </c>
      <c r="AO15" s="14" t="s">
        <v>28</v>
      </c>
      <c r="AP15" s="14" t="s">
        <v>57</v>
      </c>
      <c r="AQ15" s="12"/>
      <c r="AR15" s="26"/>
      <c r="AS15" s="14" t="s">
        <v>28</v>
      </c>
      <c r="AT15" s="14" t="s">
        <v>57</v>
      </c>
      <c r="AU15" s="12"/>
      <c r="AV15" s="12"/>
      <c r="AW15" s="143" t="s">
        <v>28</v>
      </c>
      <c r="AX15" s="347" t="s">
        <v>57</v>
      </c>
      <c r="AY15" s="733">
        <v>3.1</v>
      </c>
      <c r="AZ15" s="6">
        <f t="shared" si="8"/>
        <v>0.62000000000000011</v>
      </c>
      <c r="BA15" s="118"/>
      <c r="BB15" s="28"/>
      <c r="BC15" s="83">
        <f t="shared" si="1"/>
        <v>0</v>
      </c>
      <c r="BD15" s="28"/>
      <c r="BE15" s="83">
        <f t="shared" si="7"/>
        <v>0</v>
      </c>
      <c r="BF15" s="30">
        <f t="shared" si="2"/>
        <v>0</v>
      </c>
      <c r="BG15" s="83">
        <f t="shared" si="3"/>
        <v>0.62000000000000011</v>
      </c>
      <c r="BH15" s="7">
        <f t="shared" si="9"/>
        <v>0.43400000000000005</v>
      </c>
      <c r="BI15" s="28"/>
      <c r="BJ15" s="8">
        <f t="shared" si="10"/>
        <v>0</v>
      </c>
      <c r="BK15" s="201">
        <f t="shared" si="11"/>
        <v>0.43400000000000005</v>
      </c>
      <c r="BL15" s="684" t="b">
        <v>0</v>
      </c>
    </row>
    <row r="16" spans="1:64" ht="15" customHeight="1" x14ac:dyDescent="0.2">
      <c r="A16" s="139" t="s">
        <v>443</v>
      </c>
      <c r="B16" s="139" t="s">
        <v>444</v>
      </c>
      <c r="C16" s="137" t="s">
        <v>445</v>
      </c>
      <c r="D16" s="99">
        <v>953903700</v>
      </c>
      <c r="E16" s="655" t="s">
        <v>166</v>
      </c>
      <c r="F16" s="457" t="s">
        <v>167</v>
      </c>
      <c r="G16" s="101" t="s">
        <v>77</v>
      </c>
      <c r="H16" s="61"/>
      <c r="I16" s="634"/>
      <c r="J16" s="10" t="s">
        <v>28</v>
      </c>
      <c r="K16" s="10" t="s">
        <v>57</v>
      </c>
      <c r="L16" s="9"/>
      <c r="M16" s="24"/>
      <c r="N16" s="10" t="s">
        <v>28</v>
      </c>
      <c r="O16" s="10" t="s">
        <v>57</v>
      </c>
      <c r="P16" s="9"/>
      <c r="Q16" s="9"/>
      <c r="R16" s="10" t="s">
        <v>28</v>
      </c>
      <c r="S16" s="10" t="s">
        <v>57</v>
      </c>
      <c r="T16" s="9"/>
      <c r="U16" s="9"/>
      <c r="V16" s="10" t="s">
        <v>28</v>
      </c>
      <c r="W16" s="10" t="s">
        <v>57</v>
      </c>
      <c r="X16" s="9"/>
      <c r="Y16" s="9"/>
      <c r="Z16" s="10" t="s">
        <v>28</v>
      </c>
      <c r="AA16" s="10" t="s">
        <v>57</v>
      </c>
      <c r="AB16" s="9"/>
      <c r="AC16" s="9"/>
      <c r="AD16" s="11" t="s">
        <v>28</v>
      </c>
      <c r="AE16" s="11" t="s">
        <v>57</v>
      </c>
      <c r="AF16" s="9"/>
      <c r="AG16" s="9"/>
      <c r="AH16" s="11" t="s">
        <v>28</v>
      </c>
      <c r="AI16" s="11" t="s">
        <v>57</v>
      </c>
      <c r="AJ16" s="9"/>
      <c r="AK16" s="9"/>
      <c r="AL16" s="11" t="s">
        <v>28</v>
      </c>
      <c r="AM16" s="11" t="s">
        <v>57</v>
      </c>
      <c r="AN16" s="643"/>
      <c r="AO16" s="640" t="s">
        <v>350</v>
      </c>
      <c r="AP16" s="11" t="s">
        <v>28</v>
      </c>
      <c r="AQ16" s="11" t="s">
        <v>57</v>
      </c>
      <c r="AR16" s="9"/>
      <c r="AS16" s="24"/>
      <c r="AT16" s="11" t="s">
        <v>28</v>
      </c>
      <c r="AU16" s="11" t="s">
        <v>57</v>
      </c>
      <c r="AV16" s="9"/>
      <c r="AW16" s="348"/>
      <c r="AX16" s="346" t="s">
        <v>28</v>
      </c>
      <c r="AY16" s="733">
        <v>3.3</v>
      </c>
      <c r="AZ16" s="6">
        <f t="shared" si="8"/>
        <v>0.66</v>
      </c>
      <c r="BA16" s="118"/>
      <c r="BB16" s="28"/>
      <c r="BC16" s="83">
        <f t="shared" si="1"/>
        <v>0</v>
      </c>
      <c r="BD16" s="28"/>
      <c r="BE16" s="83">
        <f t="shared" si="7"/>
        <v>0</v>
      </c>
      <c r="BF16" s="30">
        <f t="shared" si="2"/>
        <v>0</v>
      </c>
      <c r="BG16" s="83">
        <f t="shared" si="3"/>
        <v>0.66</v>
      </c>
      <c r="BH16" s="7">
        <f t="shared" si="9"/>
        <v>0.46199999999999997</v>
      </c>
      <c r="BI16" s="32"/>
      <c r="BJ16" s="8">
        <f t="shared" si="10"/>
        <v>0</v>
      </c>
      <c r="BK16" s="201">
        <f t="shared" si="11"/>
        <v>0.46199999999999997</v>
      </c>
      <c r="BL16" s="684" t="b">
        <v>0</v>
      </c>
    </row>
    <row r="17" spans="1:64" ht="15" customHeight="1" x14ac:dyDescent="0.2">
      <c r="A17" s="452" t="s">
        <v>446</v>
      </c>
      <c r="B17" s="123" t="s">
        <v>447</v>
      </c>
      <c r="C17" s="340" t="s">
        <v>448</v>
      </c>
      <c r="D17" s="123">
        <v>75493397</v>
      </c>
      <c r="E17" s="650" t="s">
        <v>417</v>
      </c>
      <c r="F17" s="457" t="s">
        <v>167</v>
      </c>
      <c r="G17" s="101" t="s">
        <v>77</v>
      </c>
      <c r="H17" s="61"/>
      <c r="I17" s="634"/>
      <c r="J17" s="13" t="s">
        <v>28</v>
      </c>
      <c r="K17" s="13" t="s">
        <v>57</v>
      </c>
      <c r="L17" s="12"/>
      <c r="M17" s="26"/>
      <c r="N17" s="13" t="s">
        <v>28</v>
      </c>
      <c r="O17" s="13" t="s">
        <v>57</v>
      </c>
      <c r="P17" s="12"/>
      <c r="Q17" s="12"/>
      <c r="R17" s="13" t="s">
        <v>28</v>
      </c>
      <c r="S17" s="13" t="s">
        <v>57</v>
      </c>
      <c r="T17" s="12"/>
      <c r="U17" s="12"/>
      <c r="V17" s="13" t="s">
        <v>28</v>
      </c>
      <c r="W17" s="13" t="s">
        <v>57</v>
      </c>
      <c r="X17" s="12"/>
      <c r="Y17" s="12"/>
      <c r="Z17" s="13" t="s">
        <v>28</v>
      </c>
      <c r="AA17" s="13" t="s">
        <v>57</v>
      </c>
      <c r="AB17" s="12"/>
      <c r="AC17" s="12"/>
      <c r="AD17" s="14" t="s">
        <v>28</v>
      </c>
      <c r="AE17" s="14" t="s">
        <v>57</v>
      </c>
      <c r="AF17" s="12"/>
      <c r="AG17" s="12"/>
      <c r="AH17" s="14" t="s">
        <v>28</v>
      </c>
      <c r="AI17" s="14" t="s">
        <v>57</v>
      </c>
      <c r="AJ17" s="12"/>
      <c r="AK17" s="12"/>
      <c r="AL17" s="14" t="s">
        <v>28</v>
      </c>
      <c r="AM17" s="14" t="s">
        <v>57</v>
      </c>
      <c r="AN17" s="644"/>
      <c r="AO17" s="641" t="s">
        <v>350</v>
      </c>
      <c r="AP17" s="14" t="s">
        <v>28</v>
      </c>
      <c r="AQ17" s="14" t="s">
        <v>57</v>
      </c>
      <c r="AR17" s="12"/>
      <c r="AS17" s="26"/>
      <c r="AT17" s="14" t="s">
        <v>28</v>
      </c>
      <c r="AU17" s="14" t="s">
        <v>57</v>
      </c>
      <c r="AV17" s="12"/>
      <c r="AW17" s="350"/>
      <c r="AX17" s="347" t="s">
        <v>28</v>
      </c>
      <c r="AY17" s="733">
        <v>5.4</v>
      </c>
      <c r="AZ17" s="6">
        <f t="shared" si="8"/>
        <v>1.08</v>
      </c>
      <c r="BA17" s="118"/>
      <c r="BB17" s="119"/>
      <c r="BC17" s="83">
        <f t="shared" si="1"/>
        <v>0</v>
      </c>
      <c r="BD17" s="28"/>
      <c r="BE17" s="83">
        <f t="shared" si="7"/>
        <v>0</v>
      </c>
      <c r="BF17" s="30">
        <f t="shared" si="2"/>
        <v>0</v>
      </c>
      <c r="BG17" s="83">
        <f t="shared" si="3"/>
        <v>1.08</v>
      </c>
      <c r="BH17" s="7">
        <f t="shared" si="9"/>
        <v>0.75600000000000001</v>
      </c>
      <c r="BI17" s="28"/>
      <c r="BJ17" s="8">
        <f t="shared" si="10"/>
        <v>0</v>
      </c>
      <c r="BK17" s="201">
        <f t="shared" si="11"/>
        <v>0.75600000000000001</v>
      </c>
      <c r="BL17" s="684" t="b">
        <v>0</v>
      </c>
    </row>
    <row r="18" spans="1:64" ht="15" customHeight="1" x14ac:dyDescent="0.2">
      <c r="A18" s="451" t="s">
        <v>449</v>
      </c>
      <c r="B18" s="99" t="s">
        <v>450</v>
      </c>
      <c r="C18" s="172" t="s">
        <v>451</v>
      </c>
      <c r="D18" s="649">
        <v>42740258</v>
      </c>
      <c r="E18" s="8" t="s">
        <v>166</v>
      </c>
      <c r="F18" s="457" t="s">
        <v>167</v>
      </c>
      <c r="G18" s="101" t="s">
        <v>77</v>
      </c>
      <c r="H18" s="61"/>
      <c r="I18" s="635"/>
      <c r="J18" s="24"/>
      <c r="K18" s="10" t="s">
        <v>28</v>
      </c>
      <c r="L18" s="10" t="s">
        <v>57</v>
      </c>
      <c r="M18" s="24"/>
      <c r="N18" s="9"/>
      <c r="O18" s="10" t="s">
        <v>28</v>
      </c>
      <c r="P18" s="665" t="s">
        <v>57</v>
      </c>
      <c r="Q18" s="9"/>
      <c r="R18" s="9"/>
      <c r="S18" s="10" t="s">
        <v>28</v>
      </c>
      <c r="T18" s="10" t="s">
        <v>57</v>
      </c>
      <c r="U18" s="9"/>
      <c r="V18" s="9"/>
      <c r="W18" s="10" t="s">
        <v>28</v>
      </c>
      <c r="X18" s="10" t="s">
        <v>57</v>
      </c>
      <c r="Y18" s="9"/>
      <c r="Z18" s="9"/>
      <c r="AA18" s="10" t="s">
        <v>28</v>
      </c>
      <c r="AB18" s="10" t="s">
        <v>57</v>
      </c>
      <c r="AC18" s="9"/>
      <c r="AD18" s="9"/>
      <c r="AE18" s="11" t="s">
        <v>28</v>
      </c>
      <c r="AF18" s="11" t="s">
        <v>57</v>
      </c>
      <c r="AG18" s="9"/>
      <c r="AH18" s="9"/>
      <c r="AI18" s="11" t="s">
        <v>28</v>
      </c>
      <c r="AJ18" s="11" t="s">
        <v>57</v>
      </c>
      <c r="AK18" s="40"/>
      <c r="AL18" s="24"/>
      <c r="AM18" s="11" t="s">
        <v>28</v>
      </c>
      <c r="AN18" s="640" t="s">
        <v>430</v>
      </c>
      <c r="AO18" s="645"/>
      <c r="AP18" s="9"/>
      <c r="AQ18" s="11" t="s">
        <v>28</v>
      </c>
      <c r="AR18" s="11" t="s">
        <v>57</v>
      </c>
      <c r="AS18" s="9"/>
      <c r="AT18" s="9"/>
      <c r="AU18" s="11" t="s">
        <v>28</v>
      </c>
      <c r="AV18" s="11" t="s">
        <v>57</v>
      </c>
      <c r="AW18" s="348"/>
      <c r="AX18" s="352"/>
      <c r="AY18" s="733">
        <v>3.8</v>
      </c>
      <c r="AZ18" s="6">
        <f t="shared" si="8"/>
        <v>0.76</v>
      </c>
      <c r="BA18" s="118"/>
      <c r="BB18" s="28"/>
      <c r="BC18" s="83">
        <f t="shared" si="1"/>
        <v>0</v>
      </c>
      <c r="BD18" s="28"/>
      <c r="BE18" s="83">
        <f t="shared" si="7"/>
        <v>0</v>
      </c>
      <c r="BF18" s="30">
        <f t="shared" si="2"/>
        <v>0</v>
      </c>
      <c r="BG18" s="83">
        <f t="shared" si="3"/>
        <v>0.76</v>
      </c>
      <c r="BH18" s="7">
        <f t="shared" si="9"/>
        <v>0.53199999999999992</v>
      </c>
      <c r="BI18" s="28"/>
      <c r="BJ18" s="8">
        <f t="shared" si="10"/>
        <v>0</v>
      </c>
      <c r="BK18" s="201">
        <f t="shared" si="11"/>
        <v>0.53199999999999992</v>
      </c>
      <c r="BL18" s="684" t="b">
        <v>0</v>
      </c>
    </row>
    <row r="19" spans="1:64" ht="15" customHeight="1" x14ac:dyDescent="0.2">
      <c r="A19" s="449" t="s">
        <v>452</v>
      </c>
      <c r="B19" s="128" t="s">
        <v>453</v>
      </c>
      <c r="C19" s="255" t="s">
        <v>454</v>
      </c>
      <c r="D19" s="99">
        <v>98669617</v>
      </c>
      <c r="E19" s="654" t="s">
        <v>112</v>
      </c>
      <c r="F19" s="457" t="s">
        <v>167</v>
      </c>
      <c r="G19" s="101" t="s">
        <v>77</v>
      </c>
      <c r="H19" s="61"/>
      <c r="I19" s="634"/>
      <c r="J19" s="26"/>
      <c r="K19" s="13" t="s">
        <v>28</v>
      </c>
      <c r="L19" s="13" t="s">
        <v>57</v>
      </c>
      <c r="M19" s="26"/>
      <c r="N19" s="12"/>
      <c r="O19" s="13" t="s">
        <v>28</v>
      </c>
      <c r="P19" s="664" t="s">
        <v>57</v>
      </c>
      <c r="Q19" s="12"/>
      <c r="R19" s="12"/>
      <c r="S19" s="13" t="s">
        <v>28</v>
      </c>
      <c r="T19" s="13" t="s">
        <v>57</v>
      </c>
      <c r="U19" s="12"/>
      <c r="V19" s="12"/>
      <c r="W19" s="13" t="s">
        <v>28</v>
      </c>
      <c r="X19" s="13" t="s">
        <v>57</v>
      </c>
      <c r="Y19" s="12"/>
      <c r="Z19" s="12"/>
      <c r="AA19" s="13" t="s">
        <v>28</v>
      </c>
      <c r="AB19" s="13" t="s">
        <v>57</v>
      </c>
      <c r="AC19" s="12"/>
      <c r="AD19" s="12"/>
      <c r="AE19" s="14" t="s">
        <v>28</v>
      </c>
      <c r="AF19" s="14" t="s">
        <v>57</v>
      </c>
      <c r="AG19" s="12"/>
      <c r="AH19" s="12"/>
      <c r="AI19" s="14" t="s">
        <v>28</v>
      </c>
      <c r="AJ19" s="14" t="s">
        <v>57</v>
      </c>
      <c r="AK19" s="42"/>
      <c r="AL19" s="26"/>
      <c r="AM19" s="14" t="s">
        <v>28</v>
      </c>
      <c r="AN19" s="640" t="s">
        <v>430</v>
      </c>
      <c r="AO19" s="642"/>
      <c r="AP19" s="12"/>
      <c r="AQ19" s="14" t="s">
        <v>28</v>
      </c>
      <c r="AR19" s="14" t="s">
        <v>57</v>
      </c>
      <c r="AS19" s="12"/>
      <c r="AT19" s="12"/>
      <c r="AU19" s="14" t="s">
        <v>28</v>
      </c>
      <c r="AV19" s="14" t="s">
        <v>57</v>
      </c>
      <c r="AW19" s="350"/>
      <c r="AX19" s="351"/>
      <c r="AY19" s="733">
        <v>4.4000000000000004</v>
      </c>
      <c r="AZ19" s="6">
        <f t="shared" si="8"/>
        <v>0.88000000000000012</v>
      </c>
      <c r="BA19" s="118"/>
      <c r="BB19" s="28"/>
      <c r="BC19" s="83">
        <f t="shared" si="1"/>
        <v>0</v>
      </c>
      <c r="BD19" s="28"/>
      <c r="BE19" s="83">
        <f t="shared" si="7"/>
        <v>0</v>
      </c>
      <c r="BF19" s="30">
        <f t="shared" si="2"/>
        <v>0</v>
      </c>
      <c r="BG19" s="83">
        <f t="shared" si="3"/>
        <v>0.88000000000000012</v>
      </c>
      <c r="BH19" s="7">
        <f t="shared" si="9"/>
        <v>0.61599999999999999</v>
      </c>
      <c r="BI19" s="28"/>
      <c r="BJ19" s="8">
        <f t="shared" si="10"/>
        <v>0</v>
      </c>
      <c r="BK19" s="201">
        <f t="shared" si="11"/>
        <v>0.61599999999999999</v>
      </c>
      <c r="BL19" s="684" t="b">
        <v>0</v>
      </c>
    </row>
    <row r="20" spans="1:64" ht="15" customHeight="1" x14ac:dyDescent="0.2">
      <c r="A20" s="453" t="s">
        <v>455</v>
      </c>
      <c r="B20" s="128" t="s">
        <v>456</v>
      </c>
      <c r="C20" s="292" t="s">
        <v>457</v>
      </c>
      <c r="D20" s="174">
        <v>983553298</v>
      </c>
      <c r="E20" s="656" t="s">
        <v>112</v>
      </c>
      <c r="F20" s="457" t="s">
        <v>167</v>
      </c>
      <c r="G20" s="101" t="s">
        <v>77</v>
      </c>
      <c r="H20" s="61"/>
      <c r="I20" s="631"/>
      <c r="J20" s="26"/>
      <c r="K20" s="26"/>
      <c r="L20" s="10" t="s">
        <v>28</v>
      </c>
      <c r="M20" s="624" t="s">
        <v>57</v>
      </c>
      <c r="N20" s="9"/>
      <c r="O20" s="9"/>
      <c r="P20" s="10" t="s">
        <v>28</v>
      </c>
      <c r="Q20" s="10" t="s">
        <v>57</v>
      </c>
      <c r="R20" s="9"/>
      <c r="S20" s="9"/>
      <c r="T20" s="10" t="s">
        <v>28</v>
      </c>
      <c r="U20" s="10" t="s">
        <v>57</v>
      </c>
      <c r="V20" s="9"/>
      <c r="W20" s="9"/>
      <c r="X20" s="10" t="s">
        <v>28</v>
      </c>
      <c r="Y20" s="10" t="s">
        <v>57</v>
      </c>
      <c r="Z20" s="9"/>
      <c r="AA20" s="9"/>
      <c r="AB20" s="10" t="s">
        <v>28</v>
      </c>
      <c r="AC20" s="10" t="s">
        <v>57</v>
      </c>
      <c r="AD20" s="9"/>
      <c r="AE20" s="9"/>
      <c r="AF20" s="11" t="s">
        <v>28</v>
      </c>
      <c r="AG20" s="11" t="s">
        <v>57</v>
      </c>
      <c r="AH20" s="9"/>
      <c r="AI20" s="9"/>
      <c r="AJ20" s="11" t="s">
        <v>28</v>
      </c>
      <c r="AK20" s="11" t="s">
        <v>57</v>
      </c>
      <c r="AL20" s="39"/>
      <c r="AM20" s="38"/>
      <c r="AN20" s="11" t="s">
        <v>28</v>
      </c>
      <c r="AO20" s="640" t="s">
        <v>430</v>
      </c>
      <c r="AP20" s="26"/>
      <c r="AQ20" s="27"/>
      <c r="AR20" s="11" t="s">
        <v>28</v>
      </c>
      <c r="AS20" s="11" t="s">
        <v>57</v>
      </c>
      <c r="AT20" s="26"/>
      <c r="AU20" s="27"/>
      <c r="AV20" s="11" t="s">
        <v>28</v>
      </c>
      <c r="AW20" s="11" t="s">
        <v>57</v>
      </c>
      <c r="AX20" s="351"/>
      <c r="AY20" s="733">
        <v>4.9000000000000004</v>
      </c>
      <c r="AZ20" s="6">
        <f t="shared" si="8"/>
        <v>0.98000000000000009</v>
      </c>
      <c r="BA20" s="118"/>
      <c r="BB20" s="28"/>
      <c r="BC20" s="83">
        <f t="shared" si="1"/>
        <v>0</v>
      </c>
      <c r="BD20" s="28"/>
      <c r="BE20" s="83">
        <f t="shared" si="7"/>
        <v>0</v>
      </c>
      <c r="BF20" s="30">
        <f t="shared" si="2"/>
        <v>0</v>
      </c>
      <c r="BG20" s="83">
        <f t="shared" si="3"/>
        <v>0.98000000000000009</v>
      </c>
      <c r="BH20" s="7">
        <f t="shared" si="9"/>
        <v>0.68600000000000005</v>
      </c>
      <c r="BI20" s="119"/>
      <c r="BJ20" s="8">
        <f t="shared" si="10"/>
        <v>0</v>
      </c>
      <c r="BK20" s="201">
        <f t="shared" si="11"/>
        <v>0.68600000000000005</v>
      </c>
      <c r="BL20" s="684" t="b">
        <v>0</v>
      </c>
    </row>
    <row r="21" spans="1:64" ht="15" customHeight="1" x14ac:dyDescent="0.2">
      <c r="A21" s="451" t="s">
        <v>458</v>
      </c>
      <c r="B21" s="99" t="s">
        <v>459</v>
      </c>
      <c r="C21" s="172" t="s">
        <v>460</v>
      </c>
      <c r="D21" s="28">
        <v>978081455</v>
      </c>
      <c r="E21" s="8" t="s">
        <v>112</v>
      </c>
      <c r="F21" s="457" t="s">
        <v>167</v>
      </c>
      <c r="G21" s="101" t="s">
        <v>77</v>
      </c>
      <c r="H21" s="61"/>
      <c r="I21" s="631"/>
      <c r="J21" s="26"/>
      <c r="K21" s="26"/>
      <c r="L21" s="13" t="s">
        <v>28</v>
      </c>
      <c r="M21" s="625" t="s">
        <v>57</v>
      </c>
      <c r="N21" s="12"/>
      <c r="O21" s="12"/>
      <c r="P21" s="13" t="s">
        <v>28</v>
      </c>
      <c r="Q21" s="13" t="s">
        <v>57</v>
      </c>
      <c r="R21" s="12"/>
      <c r="S21" s="12"/>
      <c r="T21" s="13" t="s">
        <v>28</v>
      </c>
      <c r="U21" s="13" t="s">
        <v>57</v>
      </c>
      <c r="V21" s="12"/>
      <c r="W21" s="12"/>
      <c r="X21" s="13" t="s">
        <v>28</v>
      </c>
      <c r="Y21" s="13" t="s">
        <v>57</v>
      </c>
      <c r="Z21" s="12"/>
      <c r="AA21" s="12"/>
      <c r="AB21" s="13" t="s">
        <v>28</v>
      </c>
      <c r="AC21" s="13" t="s">
        <v>57</v>
      </c>
      <c r="AD21" s="12"/>
      <c r="AE21" s="12"/>
      <c r="AF21" s="14" t="s">
        <v>28</v>
      </c>
      <c r="AG21" s="14" t="s">
        <v>57</v>
      </c>
      <c r="AH21" s="12"/>
      <c r="AI21" s="12"/>
      <c r="AJ21" s="14" t="s">
        <v>28</v>
      </c>
      <c r="AK21" s="14" t="s">
        <v>57</v>
      </c>
      <c r="AL21" s="39"/>
      <c r="AM21" s="38"/>
      <c r="AN21" s="14" t="s">
        <v>28</v>
      </c>
      <c r="AO21" s="640" t="s">
        <v>430</v>
      </c>
      <c r="AP21" s="26"/>
      <c r="AQ21" s="27"/>
      <c r="AR21" s="14" t="s">
        <v>28</v>
      </c>
      <c r="AS21" s="14" t="s">
        <v>57</v>
      </c>
      <c r="AT21" s="26"/>
      <c r="AU21" s="27"/>
      <c r="AV21" s="14" t="s">
        <v>28</v>
      </c>
      <c r="AW21" s="14" t="s">
        <v>57</v>
      </c>
      <c r="AX21" s="351"/>
      <c r="AY21" s="733">
        <v>5.3</v>
      </c>
      <c r="AZ21" s="6">
        <f t="shared" si="8"/>
        <v>1.06</v>
      </c>
      <c r="BA21" s="118"/>
      <c r="BB21" s="28"/>
      <c r="BC21" s="83">
        <f t="shared" si="1"/>
        <v>0</v>
      </c>
      <c r="BD21" s="118"/>
      <c r="BE21" s="83">
        <f t="shared" si="7"/>
        <v>0</v>
      </c>
      <c r="BF21" s="30">
        <f t="shared" si="2"/>
        <v>0</v>
      </c>
      <c r="BG21" s="83">
        <f t="shared" si="3"/>
        <v>1.06</v>
      </c>
      <c r="BH21" s="7">
        <f t="shared" si="9"/>
        <v>0.74199999999999999</v>
      </c>
      <c r="BI21" s="119"/>
      <c r="BJ21" s="8">
        <f t="shared" si="10"/>
        <v>0</v>
      </c>
      <c r="BK21" s="201">
        <f t="shared" si="11"/>
        <v>0.74199999999999999</v>
      </c>
      <c r="BL21" s="684" t="b">
        <v>0</v>
      </c>
    </row>
    <row r="22" spans="1:64" ht="15" customHeight="1" x14ac:dyDescent="0.2">
      <c r="A22" s="449" t="s">
        <v>461</v>
      </c>
      <c r="B22" s="128" t="s">
        <v>462</v>
      </c>
      <c r="C22" s="172" t="s">
        <v>463</v>
      </c>
      <c r="D22" s="2">
        <v>950926440</v>
      </c>
      <c r="E22" s="651" t="s">
        <v>417</v>
      </c>
      <c r="F22" s="457" t="s">
        <v>167</v>
      </c>
      <c r="G22" s="101" t="s">
        <v>96</v>
      </c>
      <c r="H22" s="61"/>
      <c r="I22" s="631" t="s">
        <v>28</v>
      </c>
      <c r="J22" s="13" t="s">
        <v>57</v>
      </c>
      <c r="K22" s="12"/>
      <c r="L22" s="12"/>
      <c r="M22" s="663" t="s">
        <v>28</v>
      </c>
      <c r="N22" s="13" t="s">
        <v>57</v>
      </c>
      <c r="O22" s="37"/>
      <c r="P22" s="660"/>
      <c r="Q22" s="13" t="s">
        <v>28</v>
      </c>
      <c r="R22" s="13" t="s">
        <v>57</v>
      </c>
      <c r="S22" s="12"/>
      <c r="T22" s="12"/>
      <c r="U22" s="13" t="s">
        <v>28</v>
      </c>
      <c r="V22" s="13" t="s">
        <v>57</v>
      </c>
      <c r="W22" s="37"/>
      <c r="X22" s="37"/>
      <c r="Y22" s="13" t="s">
        <v>28</v>
      </c>
      <c r="Z22" s="13" t="s">
        <v>57</v>
      </c>
      <c r="AA22" s="37"/>
      <c r="AB22" s="37"/>
      <c r="AC22" s="10" t="s">
        <v>28</v>
      </c>
      <c r="AD22" s="10" t="s">
        <v>57</v>
      </c>
      <c r="AE22" s="37"/>
      <c r="AF22" s="37"/>
      <c r="AG22" s="10" t="s">
        <v>28</v>
      </c>
      <c r="AH22" s="10" t="s">
        <v>57</v>
      </c>
      <c r="AI22" s="37"/>
      <c r="AJ22" s="37"/>
      <c r="AK22" s="10" t="s">
        <v>28</v>
      </c>
      <c r="AL22" s="10" t="s">
        <v>57</v>
      </c>
      <c r="AM22" s="37"/>
      <c r="AN22" s="646" t="s">
        <v>350</v>
      </c>
      <c r="AO22" s="10" t="s">
        <v>28</v>
      </c>
      <c r="AP22" s="10" t="s">
        <v>57</v>
      </c>
      <c r="AQ22" s="46"/>
      <c r="AR22" s="39"/>
      <c r="AS22" s="10" t="s">
        <v>28</v>
      </c>
      <c r="AT22" s="10" t="s">
        <v>57</v>
      </c>
      <c r="AU22" s="37"/>
      <c r="AV22" s="37"/>
      <c r="AW22" s="143" t="s">
        <v>28</v>
      </c>
      <c r="AX22" s="347" t="s">
        <v>57</v>
      </c>
      <c r="AY22" s="735">
        <v>3.5</v>
      </c>
      <c r="AZ22" s="6">
        <f t="shared" ref="AZ22:AZ26" si="12">AY22*0.2</f>
        <v>0.70000000000000007</v>
      </c>
      <c r="BA22" s="118"/>
      <c r="BB22" s="28"/>
      <c r="BC22" s="83">
        <f t="shared" si="1"/>
        <v>0</v>
      </c>
      <c r="BD22" s="28"/>
      <c r="BE22" s="83">
        <f t="shared" si="7"/>
        <v>0</v>
      </c>
      <c r="BF22" s="30">
        <f t="shared" si="2"/>
        <v>0</v>
      </c>
      <c r="BG22" s="83">
        <f t="shared" si="3"/>
        <v>0.70000000000000007</v>
      </c>
      <c r="BH22" s="7">
        <f t="shared" ref="BH22:BH26" si="13">(BG22*0.7)</f>
        <v>0.49</v>
      </c>
      <c r="BI22" s="32"/>
      <c r="BJ22" s="8">
        <f t="shared" ref="BJ22:BJ26" si="14">(BI22*0.3)</f>
        <v>0</v>
      </c>
      <c r="BK22" s="201">
        <f t="shared" ref="BK22:BK26" si="15">(BH22+BJ22)</f>
        <v>0.49</v>
      </c>
      <c r="BL22" s="684" t="b">
        <v>0</v>
      </c>
    </row>
    <row r="23" spans="1:64" ht="15" customHeight="1" x14ac:dyDescent="0.2">
      <c r="A23" s="454" t="s">
        <v>464</v>
      </c>
      <c r="B23" s="128" t="s">
        <v>465</v>
      </c>
      <c r="C23" s="255" t="s">
        <v>466</v>
      </c>
      <c r="D23" s="141">
        <v>991674804</v>
      </c>
      <c r="E23" s="654" t="s">
        <v>112</v>
      </c>
      <c r="F23" s="457" t="s">
        <v>167</v>
      </c>
      <c r="G23" s="101" t="s">
        <v>96</v>
      </c>
      <c r="H23" s="61"/>
      <c r="I23" s="634"/>
      <c r="J23" s="13" t="s">
        <v>28</v>
      </c>
      <c r="K23" s="13" t="s">
        <v>57</v>
      </c>
      <c r="L23" s="12"/>
      <c r="M23" s="660"/>
      <c r="N23" s="13" t="s">
        <v>28</v>
      </c>
      <c r="O23" s="13" t="s">
        <v>57</v>
      </c>
      <c r="P23" s="37"/>
      <c r="Q23" s="37"/>
      <c r="R23" s="13" t="s">
        <v>28</v>
      </c>
      <c r="S23" s="13" t="s">
        <v>57</v>
      </c>
      <c r="T23" s="12"/>
      <c r="U23" s="12"/>
      <c r="V23" s="13" t="s">
        <v>28</v>
      </c>
      <c r="W23" s="13" t="s">
        <v>57</v>
      </c>
      <c r="X23" s="37"/>
      <c r="Y23" s="37"/>
      <c r="Z23" s="13" t="s">
        <v>28</v>
      </c>
      <c r="AA23" s="13" t="s">
        <v>57</v>
      </c>
      <c r="AB23" s="37"/>
      <c r="AC23" s="37"/>
      <c r="AD23" s="10" t="s">
        <v>28</v>
      </c>
      <c r="AE23" s="10" t="s">
        <v>57</v>
      </c>
      <c r="AF23" s="37"/>
      <c r="AG23" s="37"/>
      <c r="AH23" s="10" t="s">
        <v>28</v>
      </c>
      <c r="AI23" s="10" t="s">
        <v>57</v>
      </c>
      <c r="AJ23" s="37"/>
      <c r="AK23" s="37"/>
      <c r="AL23" s="10" t="s">
        <v>28</v>
      </c>
      <c r="AM23" s="10" t="s">
        <v>57</v>
      </c>
      <c r="AN23" s="641"/>
      <c r="AO23" s="646" t="s">
        <v>350</v>
      </c>
      <c r="AP23" s="10" t="s">
        <v>28</v>
      </c>
      <c r="AQ23" s="10" t="s">
        <v>57</v>
      </c>
      <c r="AR23" s="46"/>
      <c r="AS23" s="39"/>
      <c r="AT23" s="10" t="s">
        <v>28</v>
      </c>
      <c r="AU23" s="10" t="s">
        <v>57</v>
      </c>
      <c r="AV23" s="37"/>
      <c r="AW23" s="143"/>
      <c r="AX23" s="347" t="s">
        <v>28</v>
      </c>
      <c r="AY23" s="733">
        <v>3.6</v>
      </c>
      <c r="AZ23" s="6">
        <f t="shared" si="12"/>
        <v>0.72000000000000008</v>
      </c>
      <c r="BA23" s="118"/>
      <c r="BB23" s="28"/>
      <c r="BC23" s="83">
        <f t="shared" si="1"/>
        <v>0</v>
      </c>
      <c r="BD23" s="28"/>
      <c r="BE23" s="83">
        <f t="shared" si="7"/>
        <v>0</v>
      </c>
      <c r="BF23" s="30">
        <f t="shared" si="2"/>
        <v>0</v>
      </c>
      <c r="BG23" s="83">
        <f t="shared" si="3"/>
        <v>0.72000000000000008</v>
      </c>
      <c r="BH23" s="7">
        <f t="shared" si="13"/>
        <v>0.504</v>
      </c>
      <c r="BI23" s="28"/>
      <c r="BJ23" s="8">
        <f t="shared" si="14"/>
        <v>0</v>
      </c>
      <c r="BK23" s="201">
        <f t="shared" si="15"/>
        <v>0.504</v>
      </c>
      <c r="BL23" s="684" t="b">
        <v>0</v>
      </c>
    </row>
    <row r="24" spans="1:64" ht="15" customHeight="1" x14ac:dyDescent="0.2">
      <c r="A24" s="449" t="s">
        <v>467</v>
      </c>
      <c r="B24" s="458" t="s">
        <v>468</v>
      </c>
      <c r="C24" s="172" t="s">
        <v>469</v>
      </c>
      <c r="D24" s="126">
        <v>99135591</v>
      </c>
      <c r="E24" s="655" t="s">
        <v>112</v>
      </c>
      <c r="F24" s="457" t="s">
        <v>167</v>
      </c>
      <c r="G24" s="101" t="s">
        <v>96</v>
      </c>
      <c r="H24" s="61"/>
      <c r="I24" s="636"/>
      <c r="J24" s="39"/>
      <c r="K24" s="13" t="s">
        <v>28</v>
      </c>
      <c r="L24" s="13" t="s">
        <v>57</v>
      </c>
      <c r="M24" s="26"/>
      <c r="N24" s="12"/>
      <c r="O24" s="13" t="s">
        <v>28</v>
      </c>
      <c r="P24" s="665" t="s">
        <v>57</v>
      </c>
      <c r="Q24" s="37"/>
      <c r="R24" s="37"/>
      <c r="S24" s="13" t="s">
        <v>28</v>
      </c>
      <c r="T24" s="13" t="s">
        <v>57</v>
      </c>
      <c r="U24" s="12"/>
      <c r="V24" s="12"/>
      <c r="W24" s="13" t="s">
        <v>28</v>
      </c>
      <c r="X24" s="13" t="s">
        <v>57</v>
      </c>
      <c r="Y24" s="37"/>
      <c r="Z24" s="37"/>
      <c r="AA24" s="13" t="s">
        <v>28</v>
      </c>
      <c r="AB24" s="13" t="s">
        <v>57</v>
      </c>
      <c r="AC24" s="37"/>
      <c r="AD24" s="37"/>
      <c r="AE24" s="10" t="s">
        <v>28</v>
      </c>
      <c r="AF24" s="10" t="s">
        <v>57</v>
      </c>
      <c r="AG24" s="37"/>
      <c r="AH24" s="37"/>
      <c r="AI24" s="10" t="s">
        <v>28</v>
      </c>
      <c r="AJ24" s="10" t="s">
        <v>57</v>
      </c>
      <c r="AK24" s="37"/>
      <c r="AL24" s="37"/>
      <c r="AM24" s="10" t="s">
        <v>28</v>
      </c>
      <c r="AN24" s="640" t="s">
        <v>430</v>
      </c>
      <c r="AO24" s="641"/>
      <c r="AP24" s="37"/>
      <c r="AQ24" s="10" t="s">
        <v>28</v>
      </c>
      <c r="AR24" s="10" t="s">
        <v>57</v>
      </c>
      <c r="AS24" s="46"/>
      <c r="AT24" s="46"/>
      <c r="AU24" s="10" t="s">
        <v>28</v>
      </c>
      <c r="AV24" s="10" t="s">
        <v>57</v>
      </c>
      <c r="AW24" s="143"/>
      <c r="AX24" s="347"/>
      <c r="AY24" s="733">
        <v>4.4000000000000004</v>
      </c>
      <c r="AZ24" s="6">
        <f t="shared" si="12"/>
        <v>0.88000000000000012</v>
      </c>
      <c r="BA24" s="118"/>
      <c r="BB24" s="28"/>
      <c r="BC24" s="83">
        <f t="shared" si="1"/>
        <v>0</v>
      </c>
      <c r="BD24" s="28"/>
      <c r="BE24" s="83">
        <f t="shared" si="7"/>
        <v>0</v>
      </c>
      <c r="BF24" s="30">
        <f t="shared" si="2"/>
        <v>0</v>
      </c>
      <c r="BG24" s="83">
        <f t="shared" si="3"/>
        <v>0.88000000000000012</v>
      </c>
      <c r="BH24" s="7">
        <f t="shared" si="13"/>
        <v>0.61599999999999999</v>
      </c>
      <c r="BI24" s="28"/>
      <c r="BJ24" s="8">
        <f t="shared" si="14"/>
        <v>0</v>
      </c>
      <c r="BK24" s="201">
        <f t="shared" si="15"/>
        <v>0.61599999999999999</v>
      </c>
      <c r="BL24" s="684" t="b">
        <v>0</v>
      </c>
    </row>
    <row r="25" spans="1:64" ht="15" customHeight="1" x14ac:dyDescent="0.2">
      <c r="A25" s="449" t="s">
        <v>470</v>
      </c>
      <c r="B25" s="128" t="s">
        <v>471</v>
      </c>
      <c r="C25" s="172" t="s">
        <v>472</v>
      </c>
      <c r="D25" s="126">
        <v>987695415</v>
      </c>
      <c r="E25" s="652" t="s">
        <v>112</v>
      </c>
      <c r="F25" s="457" t="s">
        <v>167</v>
      </c>
      <c r="G25" s="101" t="s">
        <v>96</v>
      </c>
      <c r="H25" s="61"/>
      <c r="I25" s="636"/>
      <c r="J25" s="39"/>
      <c r="K25" s="26"/>
      <c r="L25" s="13" t="s">
        <v>28</v>
      </c>
      <c r="M25" s="625" t="s">
        <v>57</v>
      </c>
      <c r="N25" s="12"/>
      <c r="O25" s="12"/>
      <c r="P25" s="13" t="s">
        <v>28</v>
      </c>
      <c r="Q25" s="13" t="s">
        <v>57</v>
      </c>
      <c r="R25" s="37"/>
      <c r="S25" s="37"/>
      <c r="T25" s="13" t="s">
        <v>28</v>
      </c>
      <c r="U25" s="13" t="s">
        <v>57</v>
      </c>
      <c r="V25" s="12"/>
      <c r="W25" s="12"/>
      <c r="X25" s="13" t="s">
        <v>28</v>
      </c>
      <c r="Y25" s="13" t="s">
        <v>57</v>
      </c>
      <c r="Z25" s="37"/>
      <c r="AA25" s="297"/>
      <c r="AB25" s="333" t="s">
        <v>28</v>
      </c>
      <c r="AC25" s="333" t="s">
        <v>57</v>
      </c>
      <c r="AD25" s="297"/>
      <c r="AE25" s="297"/>
      <c r="AF25" s="325" t="s">
        <v>28</v>
      </c>
      <c r="AG25" s="10" t="s">
        <v>57</v>
      </c>
      <c r="AH25" s="37"/>
      <c r="AI25" s="37"/>
      <c r="AJ25" s="10" t="s">
        <v>28</v>
      </c>
      <c r="AK25" s="10" t="s">
        <v>57</v>
      </c>
      <c r="AL25" s="37"/>
      <c r="AM25" s="37"/>
      <c r="AN25" s="10" t="s">
        <v>28</v>
      </c>
      <c r="AO25" s="640" t="s">
        <v>430</v>
      </c>
      <c r="AP25" s="37"/>
      <c r="AQ25" s="37"/>
      <c r="AR25" s="10" t="s">
        <v>28</v>
      </c>
      <c r="AS25" s="10" t="s">
        <v>57</v>
      </c>
      <c r="AT25" s="46"/>
      <c r="AU25" s="46"/>
      <c r="AV25" s="10" t="s">
        <v>28</v>
      </c>
      <c r="AW25" s="10" t="s">
        <v>57</v>
      </c>
      <c r="AX25" s="347"/>
      <c r="AY25" s="733">
        <v>4.2</v>
      </c>
      <c r="AZ25" s="6">
        <f t="shared" si="12"/>
        <v>0.84000000000000008</v>
      </c>
      <c r="BA25" s="118"/>
      <c r="BB25" s="28"/>
      <c r="BC25" s="83">
        <f t="shared" si="1"/>
        <v>0</v>
      </c>
      <c r="BD25" s="28"/>
      <c r="BE25" s="83">
        <f t="shared" si="7"/>
        <v>0</v>
      </c>
      <c r="BF25" s="30">
        <f t="shared" si="2"/>
        <v>0</v>
      </c>
      <c r="BG25" s="83">
        <f t="shared" si="3"/>
        <v>0.84000000000000008</v>
      </c>
      <c r="BH25" s="7">
        <f t="shared" si="13"/>
        <v>0.58799999999999997</v>
      </c>
      <c r="BI25" s="28"/>
      <c r="BJ25" s="8">
        <f t="shared" si="14"/>
        <v>0</v>
      </c>
      <c r="BK25" s="201">
        <f t="shared" si="15"/>
        <v>0.58799999999999997</v>
      </c>
      <c r="BL25" s="684" t="b">
        <v>0</v>
      </c>
    </row>
    <row r="26" spans="1:64" ht="15" customHeight="1" x14ac:dyDescent="0.2">
      <c r="A26" s="451" t="s">
        <v>473</v>
      </c>
      <c r="B26" s="99" t="s">
        <v>474</v>
      </c>
      <c r="C26" s="172" t="s">
        <v>475</v>
      </c>
      <c r="D26" s="99">
        <v>951484833</v>
      </c>
      <c r="E26" s="652" t="s">
        <v>112</v>
      </c>
      <c r="F26" s="457" t="s">
        <v>167</v>
      </c>
      <c r="G26" s="101" t="s">
        <v>211</v>
      </c>
      <c r="H26" s="61"/>
      <c r="I26" s="637" t="s">
        <v>28</v>
      </c>
      <c r="J26" s="250" t="s">
        <v>57</v>
      </c>
      <c r="K26" s="272"/>
      <c r="L26" s="272"/>
      <c r="M26" s="666" t="s">
        <v>28</v>
      </c>
      <c r="N26" s="250" t="s">
        <v>57</v>
      </c>
      <c r="O26" s="272"/>
      <c r="P26" s="659"/>
      <c r="Q26" s="250" t="s">
        <v>28</v>
      </c>
      <c r="R26" s="250" t="s">
        <v>57</v>
      </c>
      <c r="S26" s="272"/>
      <c r="T26" s="272"/>
      <c r="U26" s="250" t="s">
        <v>28</v>
      </c>
      <c r="V26" s="250" t="s">
        <v>57</v>
      </c>
      <c r="W26" s="272"/>
      <c r="X26" s="272"/>
      <c r="Y26" s="250" t="s">
        <v>28</v>
      </c>
      <c r="Z26" s="299" t="s">
        <v>57</v>
      </c>
      <c r="AA26" s="272"/>
      <c r="AB26" s="272"/>
      <c r="AC26" s="249" t="s">
        <v>28</v>
      </c>
      <c r="AD26" s="249" t="s">
        <v>57</v>
      </c>
      <c r="AE26" s="272"/>
      <c r="AF26" s="272"/>
      <c r="AG26" s="253" t="s">
        <v>28</v>
      </c>
      <c r="AH26" s="15" t="s">
        <v>57</v>
      </c>
      <c r="AI26" s="29"/>
      <c r="AJ26" s="29"/>
      <c r="AK26" s="15" t="s">
        <v>28</v>
      </c>
      <c r="AL26" s="15" t="s">
        <v>57</v>
      </c>
      <c r="AM26" s="29"/>
      <c r="AN26" s="647" t="s">
        <v>350</v>
      </c>
      <c r="AO26" s="15" t="s">
        <v>28</v>
      </c>
      <c r="AP26" s="15" t="s">
        <v>57</v>
      </c>
      <c r="AQ26" s="29"/>
      <c r="AR26" s="29"/>
      <c r="AS26" s="15" t="s">
        <v>28</v>
      </c>
      <c r="AT26" s="15" t="s">
        <v>57</v>
      </c>
      <c r="AU26" s="272"/>
      <c r="AV26" s="272"/>
      <c r="AW26" s="167" t="s">
        <v>28</v>
      </c>
      <c r="AX26" s="168" t="s">
        <v>57</v>
      </c>
      <c r="AY26" s="733">
        <v>4.9000000000000004</v>
      </c>
      <c r="AZ26" s="6">
        <f t="shared" si="12"/>
        <v>0.98000000000000009</v>
      </c>
      <c r="BA26" s="118"/>
      <c r="BB26" s="119">
        <v>7</v>
      </c>
      <c r="BC26" s="83">
        <f t="shared" si="1"/>
        <v>3.5</v>
      </c>
      <c r="BD26" s="28"/>
      <c r="BE26" s="83">
        <f t="shared" si="7"/>
        <v>0</v>
      </c>
      <c r="BF26" s="30">
        <f t="shared" si="2"/>
        <v>3.5</v>
      </c>
      <c r="BG26" s="83">
        <f t="shared" si="3"/>
        <v>4.4800000000000004</v>
      </c>
      <c r="BH26" s="7">
        <f t="shared" si="13"/>
        <v>3.1360000000000001</v>
      </c>
      <c r="BI26" s="28"/>
      <c r="BJ26" s="8">
        <f t="shared" si="14"/>
        <v>0</v>
      </c>
      <c r="BK26" s="201">
        <f t="shared" si="15"/>
        <v>3.1360000000000001</v>
      </c>
      <c r="BL26" s="684" t="b">
        <v>0</v>
      </c>
    </row>
    <row r="27" spans="1:64" ht="15" customHeight="1" x14ac:dyDescent="0.2">
      <c r="A27" s="449" t="s">
        <v>476</v>
      </c>
      <c r="B27" s="128" t="s">
        <v>477</v>
      </c>
      <c r="C27" s="172" t="s">
        <v>478</v>
      </c>
      <c r="D27" s="126">
        <v>954311381</v>
      </c>
      <c r="E27" s="652" t="s">
        <v>112</v>
      </c>
      <c r="F27" s="457" t="s">
        <v>167</v>
      </c>
      <c r="G27" s="101" t="s">
        <v>479</v>
      </c>
      <c r="H27" s="212"/>
      <c r="I27" s="638" t="s">
        <v>28</v>
      </c>
      <c r="J27" s="249" t="s">
        <v>57</v>
      </c>
      <c r="K27" s="248"/>
      <c r="L27" s="272"/>
      <c r="M27" s="667" t="s">
        <v>28</v>
      </c>
      <c r="N27" s="249" t="s">
        <v>57</v>
      </c>
      <c r="O27" s="248"/>
      <c r="P27" s="660"/>
      <c r="Q27" s="249" t="s">
        <v>28</v>
      </c>
      <c r="R27" s="249" t="s">
        <v>57</v>
      </c>
      <c r="S27" s="248"/>
      <c r="T27" s="272"/>
      <c r="U27" s="249" t="s">
        <v>28</v>
      </c>
      <c r="V27" s="249" t="s">
        <v>57</v>
      </c>
      <c r="W27" s="248"/>
      <c r="X27" s="272"/>
      <c r="Y27" s="249" t="s">
        <v>28</v>
      </c>
      <c r="Z27" s="249" t="s">
        <v>57</v>
      </c>
      <c r="AA27" s="248"/>
      <c r="AB27" s="248"/>
      <c r="AC27" s="250" t="s">
        <v>28</v>
      </c>
      <c r="AD27" s="250" t="s">
        <v>57</v>
      </c>
      <c r="AE27" s="248"/>
      <c r="AF27" s="248"/>
      <c r="AG27" s="466" t="s">
        <v>28</v>
      </c>
      <c r="AH27" s="250" t="s">
        <v>57</v>
      </c>
      <c r="AI27" s="272"/>
      <c r="AJ27" s="272"/>
      <c r="AK27" s="250" t="s">
        <v>28</v>
      </c>
      <c r="AL27" s="250" t="s">
        <v>57</v>
      </c>
      <c r="AN27" s="648" t="s">
        <v>350</v>
      </c>
      <c r="AO27" s="250" t="s">
        <v>28</v>
      </c>
      <c r="AP27" s="250" t="s">
        <v>57</v>
      </c>
      <c r="AQ27" s="272"/>
      <c r="AR27" s="272"/>
      <c r="AS27" s="250" t="s">
        <v>28</v>
      </c>
      <c r="AT27" s="299" t="s">
        <v>57</v>
      </c>
      <c r="AU27" s="248"/>
      <c r="AV27" s="399"/>
      <c r="AW27" s="391" t="s">
        <v>28</v>
      </c>
      <c r="AX27" s="609" t="s">
        <v>57</v>
      </c>
      <c r="AY27" s="733">
        <v>4.4000000000000004</v>
      </c>
      <c r="AZ27" s="6">
        <f t="shared" ref="AZ27:AZ29" si="16">AY27*0.2</f>
        <v>0.88000000000000012</v>
      </c>
      <c r="BA27" s="118"/>
      <c r="BB27" s="28"/>
      <c r="BC27" s="83">
        <f t="shared" si="1"/>
        <v>0</v>
      </c>
      <c r="BD27" s="28"/>
      <c r="BE27" s="83">
        <f t="shared" ref="BE27:BE28" si="17">(BD27*0.3)</f>
        <v>0</v>
      </c>
      <c r="BF27" s="30">
        <f t="shared" ref="BF27:BF28" si="18">(BC27+BE27)</f>
        <v>0</v>
      </c>
      <c r="BG27" s="83">
        <f t="shared" ref="BG27:BG28" si="19">(AZ27+BF27)</f>
        <v>0.88000000000000012</v>
      </c>
      <c r="BH27" s="7">
        <f t="shared" ref="BH27:BH28" si="20">(BG27*0.7)</f>
        <v>0.61599999999999999</v>
      </c>
      <c r="BI27" s="28"/>
      <c r="BJ27" s="8">
        <f t="shared" ref="BJ27:BJ28" si="21">(BI27*0.3)</f>
        <v>0</v>
      </c>
      <c r="BK27" s="201">
        <f t="shared" ref="BK27:BK28" si="22">(BH27+BJ27)</f>
        <v>0.61599999999999999</v>
      </c>
      <c r="BL27" s="684" t="b">
        <v>0</v>
      </c>
    </row>
    <row r="28" spans="1:64" ht="15.75" customHeight="1" x14ac:dyDescent="0.2">
      <c r="A28" s="455" t="s">
        <v>94</v>
      </c>
      <c r="B28" s="1" t="s">
        <v>400</v>
      </c>
      <c r="C28" s="441" t="s">
        <v>95</v>
      </c>
      <c r="D28" s="442">
        <v>966119923</v>
      </c>
      <c r="E28" s="653" t="s">
        <v>54</v>
      </c>
      <c r="F28" s="457" t="s">
        <v>167</v>
      </c>
      <c r="G28" s="681" t="s">
        <v>398</v>
      </c>
      <c r="H28" s="607"/>
      <c r="I28" s="673"/>
      <c r="J28" s="250" t="s">
        <v>28</v>
      </c>
      <c r="K28" s="250" t="s">
        <v>57</v>
      </c>
      <c r="L28" s="248"/>
      <c r="M28" s="648" t="s">
        <v>350</v>
      </c>
      <c r="N28" s="250" t="s">
        <v>28</v>
      </c>
      <c r="O28" s="250" t="s">
        <v>57</v>
      </c>
      <c r="P28" s="607"/>
      <c r="Q28" s="248"/>
      <c r="R28" s="391" t="s">
        <v>28</v>
      </c>
      <c r="S28" s="674" t="s">
        <v>57</v>
      </c>
      <c r="T28" s="675"/>
      <c r="U28" s="675"/>
      <c r="V28" s="675"/>
      <c r="W28" s="675"/>
      <c r="X28" s="675"/>
      <c r="Y28" s="675"/>
      <c r="Z28" s="675"/>
      <c r="AA28" s="675"/>
      <c r="AB28" s="675"/>
      <c r="AC28" s="675"/>
      <c r="AD28" s="676"/>
      <c r="AE28" s="676"/>
      <c r="AF28" s="675"/>
      <c r="AG28" s="675"/>
      <c r="AH28" s="676"/>
      <c r="AI28" s="676"/>
      <c r="AJ28" s="675"/>
      <c r="AK28" s="675"/>
      <c r="AL28" s="676"/>
      <c r="AM28" s="676"/>
      <c r="AN28" s="675"/>
      <c r="AO28" s="675"/>
      <c r="AP28" s="676"/>
      <c r="AQ28" s="676"/>
      <c r="AR28" s="675"/>
      <c r="AS28" s="675"/>
      <c r="AT28" s="678"/>
      <c r="AU28" s="677"/>
      <c r="AV28" s="28"/>
      <c r="AW28" s="28"/>
      <c r="AX28" s="680" t="s">
        <v>28</v>
      </c>
      <c r="AY28" s="615">
        <v>4.5</v>
      </c>
      <c r="AZ28" s="443">
        <f t="shared" si="16"/>
        <v>0.9</v>
      </c>
      <c r="BA28" s="266"/>
      <c r="BB28" s="399"/>
      <c r="BC28" s="83">
        <f t="shared" si="1"/>
        <v>0</v>
      </c>
      <c r="BD28" s="399"/>
      <c r="BE28" s="251">
        <f t="shared" si="17"/>
        <v>0</v>
      </c>
      <c r="BF28" s="228">
        <f t="shared" si="18"/>
        <v>0</v>
      </c>
      <c r="BG28" s="251">
        <f t="shared" si="19"/>
        <v>0.9</v>
      </c>
      <c r="BH28" s="392">
        <f t="shared" si="20"/>
        <v>0.63</v>
      </c>
      <c r="BI28" s="444"/>
      <c r="BJ28" s="393">
        <f t="shared" si="21"/>
        <v>0</v>
      </c>
      <c r="BK28" s="460">
        <f t="shared" si="22"/>
        <v>0.63</v>
      </c>
      <c r="BL28" s="684" t="b">
        <v>0</v>
      </c>
    </row>
    <row r="29" spans="1:64" ht="15.75" customHeight="1" x14ac:dyDescent="0.2">
      <c r="A29" s="668" t="s">
        <v>59</v>
      </c>
      <c r="B29" s="669" t="s">
        <v>480</v>
      </c>
      <c r="C29" s="176" t="s">
        <v>60</v>
      </c>
      <c r="D29" s="469">
        <v>999555382</v>
      </c>
      <c r="E29" s="670" t="s">
        <v>54</v>
      </c>
      <c r="F29" s="671" t="s">
        <v>167</v>
      </c>
      <c r="G29" s="657" t="s">
        <v>398</v>
      </c>
      <c r="H29" s="607"/>
      <c r="I29" s="606"/>
      <c r="J29" s="167"/>
      <c r="K29" s="167"/>
      <c r="L29" s="606"/>
      <c r="M29" s="167"/>
      <c r="N29" s="167"/>
      <c r="O29" s="167"/>
      <c r="P29" s="606"/>
      <c r="Q29" s="606"/>
      <c r="R29" s="167"/>
      <c r="S29" s="167"/>
      <c r="T29" s="606"/>
      <c r="U29" s="606"/>
      <c r="V29" s="606"/>
      <c r="W29" s="606"/>
      <c r="X29" s="606"/>
      <c r="Y29" s="606"/>
      <c r="Z29" s="606"/>
      <c r="AA29" s="606"/>
      <c r="AB29" s="606"/>
      <c r="AC29" s="606"/>
      <c r="AD29" s="672" t="s">
        <v>28</v>
      </c>
      <c r="AE29" s="672" t="s">
        <v>57</v>
      </c>
      <c r="AF29" s="606"/>
      <c r="AG29" s="606"/>
      <c r="AH29" s="672" t="s">
        <v>28</v>
      </c>
      <c r="AI29" s="672" t="s">
        <v>57</v>
      </c>
      <c r="AJ29" s="606"/>
      <c r="AK29" s="606"/>
      <c r="AL29" s="672" t="s">
        <v>28</v>
      </c>
      <c r="AM29" s="672" t="s">
        <v>57</v>
      </c>
      <c r="AN29" s="606"/>
      <c r="AO29" s="606"/>
      <c r="AP29" s="672" t="s">
        <v>28</v>
      </c>
      <c r="AQ29" s="672" t="s">
        <v>57</v>
      </c>
      <c r="AR29" s="606"/>
      <c r="AS29" s="606"/>
      <c r="AT29" s="679" t="s">
        <v>28</v>
      </c>
      <c r="AU29" s="672" t="s">
        <v>57</v>
      </c>
      <c r="AV29" s="606"/>
      <c r="AW29" s="606"/>
      <c r="AX29" s="680" t="s">
        <v>28</v>
      </c>
      <c r="AY29" s="615">
        <v>3.7</v>
      </c>
      <c r="AZ29" s="443">
        <f t="shared" si="16"/>
        <v>0.7400000000000001</v>
      </c>
      <c r="BA29" s="731">
        <v>4.8</v>
      </c>
      <c r="BB29" s="399"/>
      <c r="BC29" s="83">
        <f t="shared" si="1"/>
        <v>2.4</v>
      </c>
      <c r="BD29" s="399"/>
      <c r="BE29" s="251"/>
      <c r="BF29" s="228"/>
      <c r="BG29" s="251"/>
      <c r="BH29" s="392"/>
      <c r="BI29" s="444"/>
      <c r="BJ29" s="393"/>
      <c r="BK29" s="460"/>
      <c r="BL29" s="684" t="b">
        <v>0</v>
      </c>
    </row>
    <row r="30" spans="1:64" ht="15.75" customHeight="1" x14ac:dyDescent="0.2">
      <c r="A30" s="456" t="s">
        <v>481</v>
      </c>
      <c r="B30" s="106"/>
      <c r="C30" s="445"/>
      <c r="D30" s="446"/>
      <c r="E30" s="447"/>
      <c r="F30" s="396"/>
      <c r="G30" s="74"/>
      <c r="H30" s="171"/>
      <c r="I30" s="279"/>
      <c r="J30" s="608"/>
      <c r="K30" s="608"/>
      <c r="L30" s="278"/>
      <c r="M30" s="278"/>
      <c r="N30" s="608"/>
      <c r="O30" s="608"/>
      <c r="P30" s="278"/>
      <c r="Q30" s="278"/>
      <c r="R30" s="608"/>
      <c r="S30" s="608"/>
      <c r="T30" s="278"/>
      <c r="U30" s="278"/>
      <c r="V30" s="278"/>
      <c r="W30" s="278"/>
      <c r="X30" s="278"/>
      <c r="Y30" s="278"/>
      <c r="Z30" s="278"/>
      <c r="AA30" s="278"/>
      <c r="AB30" s="278"/>
      <c r="AC30" s="278"/>
      <c r="AD30" s="278"/>
      <c r="AE30" s="278"/>
      <c r="AF30" s="278"/>
      <c r="AG30" s="278"/>
      <c r="AH30" s="278"/>
      <c r="AI30" s="278"/>
      <c r="AJ30" s="278"/>
      <c r="AK30" s="278"/>
      <c r="AL30" s="278"/>
      <c r="AM30" s="278"/>
      <c r="AN30" s="278"/>
      <c r="AO30" s="278"/>
      <c r="AP30" s="278"/>
      <c r="AQ30" s="278"/>
      <c r="AR30" s="278"/>
      <c r="AS30" s="278"/>
      <c r="AT30" s="278"/>
      <c r="AU30" s="278"/>
      <c r="AV30" s="278"/>
      <c r="AW30" s="278"/>
      <c r="AX30" s="285"/>
      <c r="AY30" s="344"/>
      <c r="AZ30" s="395"/>
      <c r="BA30" s="395"/>
      <c r="BB30" s="96"/>
      <c r="BC30" s="153">
        <f t="shared" si="1"/>
        <v>0</v>
      </c>
      <c r="BD30" s="96"/>
      <c r="BE30" s="395"/>
      <c r="BF30" s="96"/>
      <c r="BG30" s="395"/>
      <c r="BH30" s="395"/>
      <c r="BI30" s="121"/>
      <c r="BJ30" s="96"/>
      <c r="BK30" s="461"/>
      <c r="BL30" s="684" t="b">
        <v>0</v>
      </c>
    </row>
    <row r="31" spans="1:64" ht="15" customHeight="1" x14ac:dyDescent="0.15"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</row>
    <row r="32" spans="1:64" ht="13" x14ac:dyDescent="0.15">
      <c r="A32" s="60" t="s">
        <v>119</v>
      </c>
      <c r="B32" s="4"/>
      <c r="D32" s="748" t="s">
        <v>143</v>
      </c>
      <c r="E32" s="749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</row>
    <row r="33" spans="1:15" ht="28" x14ac:dyDescent="0.15">
      <c r="A33" s="1" t="s">
        <v>55</v>
      </c>
      <c r="C33" s="1" t="s">
        <v>120</v>
      </c>
      <c r="D33" s="57" t="s">
        <v>482</v>
      </c>
      <c r="E33" s="56" t="s">
        <v>483</v>
      </c>
      <c r="I33" s="803" t="s">
        <v>484</v>
      </c>
      <c r="J33" s="803"/>
      <c r="K33" s="803"/>
      <c r="L33" s="803"/>
      <c r="M33" s="803"/>
      <c r="N33" s="803"/>
      <c r="O33" s="803"/>
    </row>
    <row r="34" spans="1:15" ht="28" x14ac:dyDescent="0.15">
      <c r="A34" s="1" t="s">
        <v>77</v>
      </c>
      <c r="C34" s="1" t="s">
        <v>121</v>
      </c>
      <c r="D34" s="57" t="s">
        <v>485</v>
      </c>
      <c r="E34" s="56" t="s">
        <v>486</v>
      </c>
      <c r="I34" s="804" t="s">
        <v>487</v>
      </c>
      <c r="J34" s="804"/>
      <c r="K34" s="804"/>
      <c r="L34" s="804"/>
      <c r="M34" s="804"/>
      <c r="N34" s="804"/>
      <c r="O34" s="804"/>
    </row>
    <row r="35" spans="1:15" ht="39.75" customHeight="1" x14ac:dyDescent="0.15">
      <c r="A35" s="1" t="s">
        <v>96</v>
      </c>
      <c r="C35" s="1" t="s">
        <v>122</v>
      </c>
      <c r="D35" s="57" t="s">
        <v>148</v>
      </c>
      <c r="E35" s="56" t="s">
        <v>222</v>
      </c>
      <c r="I35" s="805" t="s">
        <v>488</v>
      </c>
      <c r="J35" s="805"/>
      <c r="K35" s="805"/>
      <c r="L35" s="805"/>
      <c r="M35" s="805"/>
      <c r="N35" s="805"/>
      <c r="O35" s="805"/>
    </row>
    <row r="36" spans="1:15" ht="28" x14ac:dyDescent="0.15">
      <c r="A36" s="1" t="s">
        <v>479</v>
      </c>
      <c r="C36" s="1" t="s">
        <v>124</v>
      </c>
      <c r="D36" s="58" t="s">
        <v>221</v>
      </c>
      <c r="E36" s="100" t="s">
        <v>222</v>
      </c>
    </row>
    <row r="37" spans="1:15" ht="13" x14ac:dyDescent="0.15">
      <c r="A37" s="1" t="s">
        <v>39</v>
      </c>
      <c r="C37" s="1" t="s">
        <v>125</v>
      </c>
    </row>
    <row r="38" spans="1:15" ht="13" x14ac:dyDescent="0.15">
      <c r="A38" s="1" t="s">
        <v>126</v>
      </c>
      <c r="C38" s="1" t="s">
        <v>127</v>
      </c>
    </row>
    <row r="39" spans="1:15" ht="13" x14ac:dyDescent="0.15">
      <c r="A39" s="1" t="s">
        <v>128</v>
      </c>
      <c r="C39" s="1" t="s">
        <v>129</v>
      </c>
    </row>
    <row r="40" spans="1:15" ht="13" x14ac:dyDescent="0.15">
      <c r="A40" s="1" t="s">
        <v>43</v>
      </c>
      <c r="C40" s="1" t="s">
        <v>130</v>
      </c>
    </row>
    <row r="41" spans="1:15" ht="13" x14ac:dyDescent="0.15">
      <c r="A41" s="1" t="s">
        <v>131</v>
      </c>
      <c r="C41" s="1" t="s">
        <v>132</v>
      </c>
    </row>
    <row r="42" spans="1:15" ht="13" x14ac:dyDescent="0.15">
      <c r="A42" s="1" t="s">
        <v>47</v>
      </c>
      <c r="C42" s="1" t="s">
        <v>133</v>
      </c>
    </row>
    <row r="43" spans="1:15" ht="13" x14ac:dyDescent="0.15">
      <c r="A43" s="1" t="s">
        <v>48</v>
      </c>
      <c r="C43" s="1" t="s">
        <v>134</v>
      </c>
    </row>
    <row r="44" spans="1:15" ht="13" x14ac:dyDescent="0.15">
      <c r="A44" s="1" t="s">
        <v>49</v>
      </c>
      <c r="C44" s="1" t="s">
        <v>135</v>
      </c>
    </row>
    <row r="45" spans="1:15" ht="13" x14ac:dyDescent="0.15">
      <c r="A45" s="17" t="s">
        <v>136</v>
      </c>
      <c r="B45" s="17"/>
    </row>
    <row r="46" spans="1:15" ht="13" x14ac:dyDescent="0.15">
      <c r="A46" s="18" t="s">
        <v>137</v>
      </c>
      <c r="B46" s="18"/>
    </row>
    <row r="47" spans="1:15" ht="13" x14ac:dyDescent="0.15">
      <c r="A47" s="19" t="s">
        <v>138</v>
      </c>
      <c r="B47" s="19"/>
    </row>
    <row r="48" spans="1:15" ht="13" x14ac:dyDescent="0.15">
      <c r="A48" s="20" t="s">
        <v>139</v>
      </c>
      <c r="B48" s="20"/>
    </row>
    <row r="49" spans="1:2" ht="13" x14ac:dyDescent="0.15">
      <c r="A49" s="21" t="s">
        <v>140</v>
      </c>
      <c r="B49" s="21"/>
    </row>
    <row r="50" spans="1:2" ht="13" x14ac:dyDescent="0.15">
      <c r="A50" s="22" t="s">
        <v>141</v>
      </c>
      <c r="B50" s="22"/>
    </row>
    <row r="51" spans="1:2" ht="13" x14ac:dyDescent="0.15">
      <c r="A51" s="23" t="s">
        <v>142</v>
      </c>
      <c r="B51" s="23"/>
    </row>
  </sheetData>
  <autoFilter ref="A6:H30" xr:uid="{C03AEB01-57B4-491F-B49B-B140A284CDAE}"/>
  <mergeCells count="13">
    <mergeCell ref="I33:O33"/>
    <mergeCell ref="I34:O34"/>
    <mergeCell ref="I35:O35"/>
    <mergeCell ref="D32:E32"/>
    <mergeCell ref="I3:L3"/>
    <mergeCell ref="AC3:AG3"/>
    <mergeCell ref="AY3:BK5"/>
    <mergeCell ref="I4:O4"/>
    <mergeCell ref="P4:V4"/>
    <mergeCell ref="W4:AC4"/>
    <mergeCell ref="AD4:AJ4"/>
    <mergeCell ref="AK4:AQ4"/>
    <mergeCell ref="AR4:AX4"/>
  </mergeCells>
  <dataValidations count="1">
    <dataValidation allowBlank="1" showInputMessage="1" showErrorMessage="1" sqref="BL7:BL30" xr:uid="{8BF5A27F-4ED7-4ABF-BF48-05701A222626}"/>
  </dataValidations>
  <pageMargins left="0.25" right="0.25" top="0.75" bottom="0.75" header="0.3" footer="0.3"/>
  <pageSetup orientation="landscape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2F03A-C8C1-406C-92DE-311A2BBA5872}">
  <dimension ref="A1:BO54"/>
  <sheetViews>
    <sheetView tabSelected="1" zoomScaleNormal="100" workbookViewId="0">
      <pane xSplit="1" topLeftCell="B1" activePane="topRight" state="frozen"/>
      <selection pane="topRight" activeCell="J12" sqref="J12"/>
    </sheetView>
  </sheetViews>
  <sheetFormatPr baseColWidth="10" defaultColWidth="11.5" defaultRowHeight="15" customHeight="1" x14ac:dyDescent="0.15"/>
  <cols>
    <col min="1" max="1" width="41.5" style="1" bestFit="1" customWidth="1"/>
    <col min="2" max="2" width="14.83203125" style="1" hidden="1" customWidth="1"/>
    <col min="3" max="3" width="34.5" style="1" hidden="1" customWidth="1"/>
    <col min="4" max="4" width="15.5" style="1" hidden="1" customWidth="1"/>
    <col min="5" max="5" width="12" style="1" hidden="1" customWidth="1"/>
    <col min="6" max="6" width="11" style="1" hidden="1" customWidth="1"/>
    <col min="7" max="7" width="13.33203125" style="1" bestFit="1" customWidth="1"/>
    <col min="8" max="8" width="10.6640625" style="1" hidden="1" customWidth="1"/>
    <col min="9" max="50" width="3.5" style="1" customWidth="1"/>
    <col min="51" max="51" width="4.6640625" style="1" hidden="1" customWidth="1"/>
    <col min="52" max="52" width="4.83203125" style="1" hidden="1" customWidth="1"/>
    <col min="53" max="53" width="9.33203125" style="1" hidden="1" customWidth="1"/>
    <col min="54" max="54" width="4.83203125" style="1" hidden="1" customWidth="1"/>
    <col min="55" max="55" width="9.1640625" style="1" hidden="1" customWidth="1"/>
    <col min="56" max="56" width="4.83203125" style="1" hidden="1" customWidth="1"/>
    <col min="57" max="57" width="6.83203125" style="1" hidden="1" customWidth="1"/>
    <col min="58" max="58" width="4.83203125" style="1" hidden="1" customWidth="1"/>
    <col min="59" max="59" width="6.83203125" style="1" hidden="1" customWidth="1"/>
    <col min="60" max="60" width="4.83203125" style="1" hidden="1" customWidth="1"/>
    <col min="61" max="61" width="9.5" style="1" hidden="1" customWidth="1"/>
    <col min="62" max="62" width="9.1640625" style="1" hidden="1" customWidth="1"/>
    <col min="63" max="67" width="0" style="1" hidden="1" customWidth="1"/>
    <col min="68" max="16384" width="11.5" style="1"/>
  </cols>
  <sheetData>
    <row r="1" spans="1:67" ht="13" x14ac:dyDescent="0.15">
      <c r="A1" s="4" t="s">
        <v>12</v>
      </c>
      <c r="B1" s="4"/>
    </row>
    <row r="2" spans="1:67" ht="13" x14ac:dyDescent="0.15">
      <c r="A2" s="4" t="s">
        <v>489</v>
      </c>
      <c r="B2" s="4"/>
    </row>
    <row r="3" spans="1:67" ht="15" customHeight="1" x14ac:dyDescent="0.15">
      <c r="A3" s="4" t="s">
        <v>490</v>
      </c>
      <c r="B3" s="4"/>
      <c r="I3" s="748" t="s">
        <v>408</v>
      </c>
      <c r="J3" s="807"/>
      <c r="K3" s="807"/>
      <c r="L3" s="808"/>
      <c r="M3" s="358"/>
      <c r="N3" s="358"/>
      <c r="O3" s="358"/>
      <c r="P3" s="358"/>
      <c r="Q3" s="748" t="s">
        <v>491</v>
      </c>
      <c r="R3" s="807"/>
      <c r="S3" s="807"/>
      <c r="T3" s="808"/>
      <c r="U3" s="358"/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9"/>
      <c r="AI3" s="359"/>
      <c r="AJ3" s="359"/>
      <c r="AK3" s="359"/>
      <c r="AL3" s="359"/>
      <c r="AM3" s="358"/>
      <c r="AN3" s="358"/>
      <c r="AO3" s="358"/>
      <c r="AP3" s="358"/>
      <c r="AQ3" s="358"/>
      <c r="AR3" s="358"/>
      <c r="AS3" s="358"/>
      <c r="AT3" s="358"/>
      <c r="AU3" s="358"/>
      <c r="AV3" s="814" t="s">
        <v>492</v>
      </c>
      <c r="AW3" s="807"/>
      <c r="AX3" s="749"/>
      <c r="AY3" s="770" t="s">
        <v>34</v>
      </c>
      <c r="AZ3" s="770"/>
      <c r="BA3" s="770"/>
      <c r="BB3" s="770"/>
      <c r="BC3" s="770"/>
      <c r="BD3" s="770"/>
      <c r="BE3" s="770"/>
      <c r="BF3" s="770"/>
      <c r="BG3" s="770"/>
      <c r="BH3" s="770"/>
      <c r="BI3" s="770"/>
      <c r="BJ3" s="771"/>
      <c r="BK3" s="778" t="s">
        <v>154</v>
      </c>
      <c r="BL3" s="778"/>
      <c r="BM3" s="778"/>
      <c r="BN3" s="778"/>
      <c r="BO3" s="779"/>
    </row>
    <row r="4" spans="1:67" ht="15" customHeight="1" x14ac:dyDescent="0.15">
      <c r="A4" s="4" t="s">
        <v>155</v>
      </c>
      <c r="B4" s="4"/>
      <c r="I4" s="809" t="s">
        <v>20</v>
      </c>
      <c r="J4" s="810"/>
      <c r="K4" s="810"/>
      <c r="L4" s="810"/>
      <c r="M4" s="810"/>
      <c r="N4" s="810"/>
      <c r="O4" s="811"/>
      <c r="P4" s="812" t="s">
        <v>21</v>
      </c>
      <c r="Q4" s="810"/>
      <c r="R4" s="810"/>
      <c r="S4" s="810"/>
      <c r="T4" s="810"/>
      <c r="U4" s="810"/>
      <c r="V4" s="811"/>
      <c r="W4" s="812" t="s">
        <v>22</v>
      </c>
      <c r="X4" s="810"/>
      <c r="Y4" s="810"/>
      <c r="Z4" s="810"/>
      <c r="AA4" s="810"/>
      <c r="AB4" s="810"/>
      <c r="AC4" s="811"/>
      <c r="AD4" s="812" t="s">
        <v>23</v>
      </c>
      <c r="AE4" s="810"/>
      <c r="AF4" s="810"/>
      <c r="AG4" s="810"/>
      <c r="AH4" s="810"/>
      <c r="AI4" s="810"/>
      <c r="AJ4" s="811"/>
      <c r="AK4" s="811" t="s">
        <v>24</v>
      </c>
      <c r="AL4" s="767"/>
      <c r="AM4" s="767"/>
      <c r="AN4" s="767"/>
      <c r="AO4" s="767"/>
      <c r="AP4" s="767"/>
      <c r="AQ4" s="812"/>
      <c r="AR4" s="767" t="s">
        <v>25</v>
      </c>
      <c r="AS4" s="767"/>
      <c r="AT4" s="767"/>
      <c r="AU4" s="767"/>
      <c r="AV4" s="767"/>
      <c r="AW4" s="767"/>
      <c r="AX4" s="813"/>
      <c r="AY4" s="773"/>
      <c r="AZ4" s="773"/>
      <c r="BA4" s="773"/>
      <c r="BB4" s="773"/>
      <c r="BC4" s="773"/>
      <c r="BD4" s="773"/>
      <c r="BE4" s="773"/>
      <c r="BF4" s="773"/>
      <c r="BG4" s="773"/>
      <c r="BH4" s="773"/>
      <c r="BI4" s="773"/>
      <c r="BJ4" s="774"/>
      <c r="BK4" s="780"/>
      <c r="BL4" s="780"/>
      <c r="BM4" s="780"/>
      <c r="BN4" s="780"/>
      <c r="BO4" s="781"/>
    </row>
    <row r="5" spans="1:67" ht="15" customHeight="1" x14ac:dyDescent="0.15">
      <c r="I5" s="715" t="s">
        <v>28</v>
      </c>
      <c r="J5" s="5" t="s">
        <v>29</v>
      </c>
      <c r="K5" s="5" t="s">
        <v>29</v>
      </c>
      <c r="L5" s="5" t="s">
        <v>30</v>
      </c>
      <c r="M5" s="705" t="s">
        <v>31</v>
      </c>
      <c r="N5" s="5" t="s">
        <v>32</v>
      </c>
      <c r="O5" s="5" t="s">
        <v>33</v>
      </c>
      <c r="P5" s="5" t="s">
        <v>28</v>
      </c>
      <c r="Q5" s="5" t="s">
        <v>29</v>
      </c>
      <c r="R5" s="5" t="s">
        <v>29</v>
      </c>
      <c r="S5" s="5" t="s">
        <v>30</v>
      </c>
      <c r="T5" s="5" t="s">
        <v>31</v>
      </c>
      <c r="U5" s="5" t="s">
        <v>32</v>
      </c>
      <c r="V5" s="5" t="s">
        <v>33</v>
      </c>
      <c r="W5" s="5" t="s">
        <v>28</v>
      </c>
      <c r="X5" s="5" t="s">
        <v>29</v>
      </c>
      <c r="Y5" s="5" t="s">
        <v>29</v>
      </c>
      <c r="Z5" s="5" t="s">
        <v>30</v>
      </c>
      <c r="AA5" s="5" t="s">
        <v>31</v>
      </c>
      <c r="AB5" s="5" t="s">
        <v>32</v>
      </c>
      <c r="AC5" s="5" t="s">
        <v>33</v>
      </c>
      <c r="AD5" s="5" t="s">
        <v>28</v>
      </c>
      <c r="AE5" s="5" t="s">
        <v>29</v>
      </c>
      <c r="AF5" s="5" t="s">
        <v>29</v>
      </c>
      <c r="AG5" s="5" t="s">
        <v>30</v>
      </c>
      <c r="AH5" s="5" t="s">
        <v>31</v>
      </c>
      <c r="AI5" s="5" t="s">
        <v>32</v>
      </c>
      <c r="AJ5" s="5" t="s">
        <v>33</v>
      </c>
      <c r="AK5" s="5" t="s">
        <v>28</v>
      </c>
      <c r="AL5" s="5" t="s">
        <v>29</v>
      </c>
      <c r="AM5" s="5" t="s">
        <v>29</v>
      </c>
      <c r="AN5" s="5" t="s">
        <v>30</v>
      </c>
      <c r="AO5" s="5" t="s">
        <v>31</v>
      </c>
      <c r="AP5" s="5" t="s">
        <v>32</v>
      </c>
      <c r="AQ5" s="5" t="s">
        <v>33</v>
      </c>
      <c r="AR5" s="5" t="s">
        <v>28</v>
      </c>
      <c r="AS5" s="5" t="s">
        <v>29</v>
      </c>
      <c r="AT5" s="5" t="s">
        <v>29</v>
      </c>
      <c r="AU5" s="5" t="s">
        <v>30</v>
      </c>
      <c r="AV5" s="5" t="s">
        <v>31</v>
      </c>
      <c r="AW5" s="5" t="s">
        <v>32</v>
      </c>
      <c r="AX5" s="114" t="s">
        <v>33</v>
      </c>
      <c r="AY5" s="776"/>
      <c r="AZ5" s="776"/>
      <c r="BA5" s="776"/>
      <c r="BB5" s="776"/>
      <c r="BC5" s="776"/>
      <c r="BD5" s="776"/>
      <c r="BE5" s="776"/>
      <c r="BF5" s="776"/>
      <c r="BG5" s="776"/>
      <c r="BH5" s="776"/>
      <c r="BI5" s="776"/>
      <c r="BJ5" s="777"/>
      <c r="BK5" s="780"/>
      <c r="BL5" s="782"/>
      <c r="BM5" s="782"/>
      <c r="BN5" s="782"/>
      <c r="BO5" s="783"/>
    </row>
    <row r="6" spans="1:67" ht="15" customHeight="1" x14ac:dyDescent="0.15">
      <c r="A6" s="48" t="s">
        <v>410</v>
      </c>
      <c r="B6" s="148" t="s">
        <v>345</v>
      </c>
      <c r="C6" s="148" t="s">
        <v>36</v>
      </c>
      <c r="D6" s="148" t="s">
        <v>37</v>
      </c>
      <c r="E6" s="148" t="s">
        <v>156</v>
      </c>
      <c r="F6" s="50" t="s">
        <v>39</v>
      </c>
      <c r="G6" s="50" t="s">
        <v>40</v>
      </c>
      <c r="H6" s="63" t="s">
        <v>41</v>
      </c>
      <c r="I6" s="716">
        <v>23</v>
      </c>
      <c r="J6" s="2">
        <v>24</v>
      </c>
      <c r="K6" s="108">
        <v>25</v>
      </c>
      <c r="L6" s="49">
        <v>26</v>
      </c>
      <c r="M6" s="706">
        <v>27</v>
      </c>
      <c r="N6" s="2">
        <v>28</v>
      </c>
      <c r="O6" s="108">
        <v>29</v>
      </c>
      <c r="P6" s="2">
        <v>30</v>
      </c>
      <c r="Q6" s="2">
        <v>1</v>
      </c>
      <c r="R6" s="2">
        <v>2</v>
      </c>
      <c r="S6" s="2">
        <v>3</v>
      </c>
      <c r="T6" s="728">
        <v>4</v>
      </c>
      <c r="U6" s="2">
        <v>5</v>
      </c>
      <c r="V6" s="2">
        <v>6</v>
      </c>
      <c r="W6" s="2">
        <v>7</v>
      </c>
      <c r="X6" s="2">
        <v>8</v>
      </c>
      <c r="Y6" s="2">
        <v>9</v>
      </c>
      <c r="Z6" s="2">
        <v>10</v>
      </c>
      <c r="AA6" s="2">
        <v>11</v>
      </c>
      <c r="AB6" s="36">
        <v>12</v>
      </c>
      <c r="AC6" s="2">
        <v>13</v>
      </c>
      <c r="AD6" s="2">
        <v>14</v>
      </c>
      <c r="AE6" s="2">
        <v>15</v>
      </c>
      <c r="AF6" s="2">
        <v>16</v>
      </c>
      <c r="AG6" s="2">
        <v>17</v>
      </c>
      <c r="AH6" s="728">
        <v>18</v>
      </c>
      <c r="AI6" s="2">
        <v>19</v>
      </c>
      <c r="AJ6" s="2">
        <v>20</v>
      </c>
      <c r="AK6" s="2">
        <v>21</v>
      </c>
      <c r="AL6" s="2">
        <v>22</v>
      </c>
      <c r="AM6" s="2">
        <v>23</v>
      </c>
      <c r="AN6" s="2">
        <v>24</v>
      </c>
      <c r="AO6" s="2">
        <v>25</v>
      </c>
      <c r="AP6" s="2">
        <v>26</v>
      </c>
      <c r="AQ6" s="36">
        <v>27</v>
      </c>
      <c r="AR6" s="2">
        <v>28</v>
      </c>
      <c r="AS6" s="2">
        <v>29</v>
      </c>
      <c r="AT6" s="2">
        <v>30</v>
      </c>
      <c r="AU6" s="36">
        <v>31</v>
      </c>
      <c r="AV6" s="36">
        <v>1</v>
      </c>
      <c r="AW6" s="2">
        <v>2</v>
      </c>
      <c r="AX6" s="69">
        <v>3</v>
      </c>
      <c r="AY6" s="342" t="s">
        <v>43</v>
      </c>
      <c r="AZ6" s="80">
        <v>0.2</v>
      </c>
      <c r="BA6" s="79" t="s">
        <v>493</v>
      </c>
      <c r="BB6" s="81">
        <v>0.5</v>
      </c>
      <c r="BC6" s="79" t="s">
        <v>46</v>
      </c>
      <c r="BD6" s="81">
        <v>0.3</v>
      </c>
      <c r="BE6" s="79" t="s">
        <v>47</v>
      </c>
      <c r="BF6" s="79" t="s">
        <v>48</v>
      </c>
      <c r="BG6" s="82">
        <v>0.7</v>
      </c>
      <c r="BH6" s="79" t="s">
        <v>49</v>
      </c>
      <c r="BI6" s="82">
        <v>0.3</v>
      </c>
      <c r="BJ6" s="459" t="s">
        <v>50</v>
      </c>
      <c r="BK6" s="149" t="s">
        <v>159</v>
      </c>
      <c r="BL6" s="103" t="s">
        <v>160</v>
      </c>
      <c r="BM6" s="104" t="s">
        <v>161</v>
      </c>
      <c r="BN6" s="104" t="s">
        <v>162</v>
      </c>
      <c r="BO6" s="105" t="s">
        <v>163</v>
      </c>
    </row>
    <row r="7" spans="1:67" ht="15" customHeight="1" x14ac:dyDescent="0.15">
      <c r="A7" s="471" t="s">
        <v>494</v>
      </c>
      <c r="B7" s="62" t="s">
        <v>495</v>
      </c>
      <c r="C7" s="688" t="s">
        <v>496</v>
      </c>
      <c r="D7" s="248">
        <v>977829265</v>
      </c>
      <c r="E7" s="248" t="s">
        <v>497</v>
      </c>
      <c r="F7" s="128"/>
      <c r="G7" s="31" t="s">
        <v>55</v>
      </c>
      <c r="H7" s="360"/>
      <c r="I7" s="717" t="s">
        <v>355</v>
      </c>
      <c r="J7" s="345" t="s">
        <v>57</v>
      </c>
      <c r="K7" s="9"/>
      <c r="L7" s="9"/>
      <c r="M7" s="707" t="s">
        <v>28</v>
      </c>
      <c r="N7" s="10" t="s">
        <v>57</v>
      </c>
      <c r="O7" s="9"/>
      <c r="P7" s="9"/>
      <c r="Q7" s="10" t="s">
        <v>28</v>
      </c>
      <c r="R7" s="10" t="s">
        <v>57</v>
      </c>
      <c r="S7" s="9"/>
      <c r="T7" s="9"/>
      <c r="U7" s="10" t="s">
        <v>28</v>
      </c>
      <c r="V7" s="10" t="s">
        <v>57</v>
      </c>
      <c r="W7" s="9"/>
      <c r="X7" s="9"/>
      <c r="Y7" s="10" t="s">
        <v>28</v>
      </c>
      <c r="Z7" s="10" t="s">
        <v>57</v>
      </c>
      <c r="AA7" s="9"/>
      <c r="AB7" s="9"/>
      <c r="AC7" s="10" t="s">
        <v>28</v>
      </c>
      <c r="AD7" s="10" t="s">
        <v>57</v>
      </c>
      <c r="AE7" s="9"/>
      <c r="AF7" s="9"/>
      <c r="AG7" s="11" t="s">
        <v>28</v>
      </c>
      <c r="AH7" s="11" t="s">
        <v>57</v>
      </c>
      <c r="AI7" s="9"/>
      <c r="AJ7" s="9"/>
      <c r="AK7" s="11" t="s">
        <v>28</v>
      </c>
      <c r="AL7" s="11" t="s">
        <v>57</v>
      </c>
      <c r="AM7" s="9"/>
      <c r="AN7" s="9"/>
      <c r="AO7" s="11" t="s">
        <v>28</v>
      </c>
      <c r="AP7" s="11" t="s">
        <v>57</v>
      </c>
      <c r="AQ7" s="9"/>
      <c r="AR7" s="24"/>
      <c r="AS7" s="11" t="s">
        <v>28</v>
      </c>
      <c r="AT7" s="355" t="s">
        <v>57</v>
      </c>
      <c r="AU7" s="9"/>
      <c r="AV7" s="9"/>
      <c r="AW7" s="345" t="s">
        <v>28</v>
      </c>
      <c r="AX7" s="346" t="s">
        <v>57</v>
      </c>
      <c r="AY7" s="142"/>
      <c r="AZ7" s="150">
        <f>AY7*0.2</f>
        <v>0</v>
      </c>
      <c r="BA7" s="117"/>
      <c r="BB7" s="83">
        <f>(BA7*0.5)</f>
        <v>0</v>
      </c>
      <c r="BC7" s="117"/>
      <c r="BD7" s="83">
        <f>(BC7*0.3)</f>
        <v>0</v>
      </c>
      <c r="BE7" s="83">
        <f>(BB7+BD7)</f>
        <v>0</v>
      </c>
      <c r="BF7" s="83">
        <f>(AZ7+BE7)</f>
        <v>0</v>
      </c>
      <c r="BG7" s="84">
        <f>(BF7*0.7)</f>
        <v>0</v>
      </c>
      <c r="BH7" s="117"/>
      <c r="BI7" s="85">
        <f>(BH7*0.3)</f>
        <v>0</v>
      </c>
      <c r="BJ7" s="227">
        <f>(BG7+BI7)</f>
        <v>0</v>
      </c>
      <c r="BK7" s="161"/>
      <c r="BL7" s="2"/>
      <c r="BM7" s="2"/>
      <c r="BN7" s="2"/>
      <c r="BO7" s="69"/>
    </row>
    <row r="8" spans="1:67" ht="15" customHeight="1" x14ac:dyDescent="0.15">
      <c r="A8" s="471" t="s">
        <v>498</v>
      </c>
      <c r="B8" s="3" t="s">
        <v>499</v>
      </c>
      <c r="C8" s="688" t="s">
        <v>500</v>
      </c>
      <c r="D8" s="2">
        <v>984715480</v>
      </c>
      <c r="E8" s="2" t="s">
        <v>501</v>
      </c>
      <c r="F8" s="3"/>
      <c r="G8" s="31" t="s">
        <v>55</v>
      </c>
      <c r="H8" s="61"/>
      <c r="I8" s="718" t="s">
        <v>355</v>
      </c>
      <c r="J8" s="143" t="s">
        <v>57</v>
      </c>
      <c r="K8" s="12"/>
      <c r="L8" s="12"/>
      <c r="M8" s="708" t="s">
        <v>28</v>
      </c>
      <c r="N8" s="13" t="s">
        <v>57</v>
      </c>
      <c r="O8" s="12"/>
      <c r="P8" s="12"/>
      <c r="Q8" s="13" t="s">
        <v>28</v>
      </c>
      <c r="R8" s="13" t="s">
        <v>57</v>
      </c>
      <c r="S8" s="12"/>
      <c r="T8" s="12"/>
      <c r="U8" s="13" t="s">
        <v>28</v>
      </c>
      <c r="V8" s="13" t="s">
        <v>57</v>
      </c>
      <c r="W8" s="12"/>
      <c r="X8" s="12"/>
      <c r="Y8" s="13" t="s">
        <v>28</v>
      </c>
      <c r="Z8" s="13" t="s">
        <v>57</v>
      </c>
      <c r="AA8" s="12"/>
      <c r="AB8" s="12"/>
      <c r="AC8" s="13" t="s">
        <v>28</v>
      </c>
      <c r="AD8" s="13" t="s">
        <v>57</v>
      </c>
      <c r="AE8" s="12"/>
      <c r="AF8" s="12"/>
      <c r="AG8" s="14" t="s">
        <v>28</v>
      </c>
      <c r="AH8" s="14" t="s">
        <v>57</v>
      </c>
      <c r="AI8" s="12"/>
      <c r="AJ8" s="12"/>
      <c r="AK8" s="14" t="s">
        <v>28</v>
      </c>
      <c r="AL8" s="14" t="s">
        <v>57</v>
      </c>
      <c r="AM8" s="12"/>
      <c r="AN8" s="12"/>
      <c r="AO8" s="14" t="s">
        <v>28</v>
      </c>
      <c r="AP8" s="14" t="s">
        <v>57</v>
      </c>
      <c r="AQ8" s="12"/>
      <c r="AR8" s="26"/>
      <c r="AS8" s="14" t="s">
        <v>28</v>
      </c>
      <c r="AT8" s="356" t="s">
        <v>57</v>
      </c>
      <c r="AU8" s="12"/>
      <c r="AV8" s="12"/>
      <c r="AW8" s="143" t="s">
        <v>28</v>
      </c>
      <c r="AX8" s="347" t="s">
        <v>57</v>
      </c>
      <c r="AY8" s="142"/>
      <c r="AZ8" s="151">
        <f t="shared" ref="AZ8" si="0">AY8*0.2</f>
        <v>0</v>
      </c>
      <c r="BA8" s="28"/>
      <c r="BB8" s="83">
        <f t="shared" ref="BB8:BB27" si="1">(BA8*0.5)</f>
        <v>0</v>
      </c>
      <c r="BC8" s="28"/>
      <c r="BD8" s="83">
        <f t="shared" ref="BD8:BD27" si="2">(BC8*0.3)</f>
        <v>0</v>
      </c>
      <c r="BE8" s="30">
        <f t="shared" ref="BE8:BE27" si="3">(BB8+BD8)</f>
        <v>0</v>
      </c>
      <c r="BF8" s="83">
        <f t="shared" ref="BF8:BF27" si="4">(AZ8+BE8)</f>
        <v>0</v>
      </c>
      <c r="BG8" s="7">
        <f t="shared" ref="BG8" si="5">(BF8*0.7)</f>
        <v>0</v>
      </c>
      <c r="BH8" s="28"/>
      <c r="BI8" s="8">
        <f t="shared" ref="BI8" si="6">(BH8*0.3)</f>
        <v>0</v>
      </c>
      <c r="BJ8" s="201">
        <f t="shared" ref="BJ8" si="7">(BG8+BI8)</f>
        <v>0</v>
      </c>
      <c r="BK8" s="161"/>
      <c r="BL8" s="2"/>
      <c r="BM8" s="2"/>
      <c r="BN8" s="2"/>
      <c r="BO8" s="69"/>
    </row>
    <row r="9" spans="1:67" ht="15" customHeight="1" x14ac:dyDescent="0.2">
      <c r="A9" s="616" t="s">
        <v>502</v>
      </c>
      <c r="B9" s="685" t="s">
        <v>503</v>
      </c>
      <c r="C9" s="689" t="s">
        <v>504</v>
      </c>
      <c r="D9" s="399">
        <v>993246154</v>
      </c>
      <c r="E9" s="399" t="s">
        <v>501</v>
      </c>
      <c r="F9" s="175"/>
      <c r="G9" s="617" t="s">
        <v>55</v>
      </c>
      <c r="H9" s="212"/>
      <c r="I9" s="719"/>
      <c r="J9" s="14" t="s">
        <v>28</v>
      </c>
      <c r="K9" s="14" t="s">
        <v>57</v>
      </c>
      <c r="L9" s="25"/>
      <c r="M9" s="709"/>
      <c r="N9" s="14" t="s">
        <v>28</v>
      </c>
      <c r="O9" s="14" t="s">
        <v>57</v>
      </c>
      <c r="P9" s="25"/>
      <c r="Q9" s="24"/>
      <c r="R9" s="14" t="s">
        <v>28</v>
      </c>
      <c r="S9" s="14" t="s">
        <v>57</v>
      </c>
      <c r="T9" s="25"/>
      <c r="U9" s="24"/>
      <c r="V9" s="14" t="s">
        <v>28</v>
      </c>
      <c r="W9" s="14" t="s">
        <v>57</v>
      </c>
      <c r="X9" s="25"/>
      <c r="Y9" s="24"/>
      <c r="Z9" s="14" t="s">
        <v>28</v>
      </c>
      <c r="AA9" s="14" t="s">
        <v>57</v>
      </c>
      <c r="AB9" s="25"/>
      <c r="AC9" s="24"/>
      <c r="AD9" s="13" t="s">
        <v>28</v>
      </c>
      <c r="AE9" s="13" t="s">
        <v>57</v>
      </c>
      <c r="AF9" s="25"/>
      <c r="AG9" s="24"/>
      <c r="AH9" s="13" t="s">
        <v>28</v>
      </c>
      <c r="AI9" s="13" t="s">
        <v>57</v>
      </c>
      <c r="AJ9" s="25"/>
      <c r="AK9" s="24"/>
      <c r="AL9" s="11" t="s">
        <v>28</v>
      </c>
      <c r="AM9" s="11" t="s">
        <v>57</v>
      </c>
      <c r="AN9" s="25"/>
      <c r="AO9" s="24"/>
      <c r="AP9" s="11" t="s">
        <v>28</v>
      </c>
      <c r="AQ9" s="11" t="s">
        <v>57</v>
      </c>
      <c r="AR9" s="25"/>
      <c r="AS9" s="353"/>
      <c r="AT9" s="11" t="s">
        <v>28</v>
      </c>
      <c r="AU9" s="11" t="s">
        <v>57</v>
      </c>
      <c r="AV9" s="25"/>
      <c r="AW9" s="348"/>
      <c r="AX9" s="346" t="s">
        <v>28</v>
      </c>
      <c r="AY9" s="115"/>
      <c r="AZ9" s="150">
        <f>AY9*0.2</f>
        <v>0</v>
      </c>
      <c r="BA9" s="120"/>
      <c r="BB9" s="83">
        <f t="shared" si="1"/>
        <v>0</v>
      </c>
      <c r="BC9" s="117"/>
      <c r="BD9" s="83">
        <f t="shared" si="2"/>
        <v>0</v>
      </c>
      <c r="BE9" s="30">
        <f t="shared" si="3"/>
        <v>0</v>
      </c>
      <c r="BF9" s="83">
        <f t="shared" si="4"/>
        <v>0</v>
      </c>
      <c r="BG9" s="84">
        <f>(BF9*0.7)</f>
        <v>0</v>
      </c>
      <c r="BH9" s="117"/>
      <c r="BI9" s="85">
        <f>(BH9*0.3)</f>
        <v>0</v>
      </c>
      <c r="BJ9" s="227">
        <f>(BG9+BI9)</f>
        <v>0</v>
      </c>
      <c r="BK9" s="162"/>
      <c r="BL9" s="2"/>
      <c r="BM9" s="2"/>
      <c r="BN9" s="2"/>
      <c r="BO9" s="69"/>
    </row>
    <row r="10" spans="1:67" ht="15" customHeight="1" x14ac:dyDescent="0.2">
      <c r="A10" s="817" t="s">
        <v>505</v>
      </c>
      <c r="B10" s="818" t="s">
        <v>506</v>
      </c>
      <c r="C10" s="691" t="s">
        <v>507</v>
      </c>
      <c r="D10" s="248">
        <v>979726265</v>
      </c>
      <c r="E10" s="399" t="s">
        <v>501</v>
      </c>
      <c r="F10" s="692"/>
      <c r="G10" s="31" t="s">
        <v>55</v>
      </c>
      <c r="H10" s="49"/>
      <c r="I10" s="720"/>
      <c r="J10" s="87" t="s">
        <v>28</v>
      </c>
      <c r="K10" s="13" t="s">
        <v>57</v>
      </c>
      <c r="L10" s="12"/>
      <c r="M10" s="710"/>
      <c r="N10" s="13" t="s">
        <v>28</v>
      </c>
      <c r="O10" s="13" t="s">
        <v>57</v>
      </c>
      <c r="P10" s="12"/>
      <c r="Q10" s="12"/>
      <c r="R10" s="13" t="s">
        <v>28</v>
      </c>
      <c r="S10" s="13" t="s">
        <v>57</v>
      </c>
      <c r="T10" s="12"/>
      <c r="U10" s="12"/>
      <c r="V10" s="13" t="s">
        <v>28</v>
      </c>
      <c r="W10" s="13" t="s">
        <v>57</v>
      </c>
      <c r="X10" s="12"/>
      <c r="Y10" s="12"/>
      <c r="Z10" s="13" t="s">
        <v>28</v>
      </c>
      <c r="AA10" s="13" t="s">
        <v>57</v>
      </c>
      <c r="AB10" s="39"/>
      <c r="AC10" s="38"/>
      <c r="AD10" s="694" t="s">
        <v>28</v>
      </c>
      <c r="AE10" s="14" t="s">
        <v>57</v>
      </c>
      <c r="AF10" s="12"/>
      <c r="AG10" s="12"/>
      <c r="AH10" s="14" t="s">
        <v>28</v>
      </c>
      <c r="AI10" s="14" t="s">
        <v>57</v>
      </c>
      <c r="AJ10" s="12"/>
      <c r="AK10" s="12"/>
      <c r="AL10" s="14" t="s">
        <v>28</v>
      </c>
      <c r="AM10" s="14" t="s">
        <v>57</v>
      </c>
      <c r="AN10" s="12"/>
      <c r="AO10" s="12"/>
      <c r="AP10" s="14" t="s">
        <v>28</v>
      </c>
      <c r="AQ10" s="14" t="s">
        <v>57</v>
      </c>
      <c r="AR10" s="12"/>
      <c r="AS10" s="354"/>
      <c r="AT10" s="14" t="s">
        <v>28</v>
      </c>
      <c r="AU10" s="14" t="s">
        <v>57</v>
      </c>
      <c r="AV10" s="39"/>
      <c r="AW10" s="349"/>
      <c r="AX10" s="347" t="s">
        <v>28</v>
      </c>
      <c r="AY10" s="343"/>
      <c r="AZ10" s="6">
        <f t="shared" ref="AZ10:AZ21" si="8">AY10*0.2</f>
        <v>0</v>
      </c>
      <c r="BA10" s="28"/>
      <c r="BB10" s="83">
        <f t="shared" si="1"/>
        <v>0</v>
      </c>
      <c r="BC10" s="119"/>
      <c r="BD10" s="83">
        <f t="shared" si="2"/>
        <v>0</v>
      </c>
      <c r="BE10" s="30">
        <f t="shared" si="3"/>
        <v>0</v>
      </c>
      <c r="BF10" s="83">
        <f t="shared" si="4"/>
        <v>0</v>
      </c>
      <c r="BG10" s="7">
        <f t="shared" ref="BG10:BG21" si="9">(BF10*0.7)</f>
        <v>0</v>
      </c>
      <c r="BH10" s="28"/>
      <c r="BI10" s="8">
        <f t="shared" ref="BI10:BI21" si="10">(BH10*0.3)</f>
        <v>0</v>
      </c>
      <c r="BJ10" s="201">
        <f t="shared" ref="BJ10:BJ21" si="11">(BG10+BI10)</f>
        <v>0</v>
      </c>
      <c r="BK10" s="163"/>
      <c r="BL10" s="2"/>
      <c r="BM10" s="2"/>
      <c r="BN10" s="2"/>
      <c r="BO10" s="69"/>
    </row>
    <row r="11" spans="1:67" ht="15" customHeight="1" x14ac:dyDescent="0.2">
      <c r="A11" s="618" t="s">
        <v>508</v>
      </c>
      <c r="B11" s="472" t="s">
        <v>509</v>
      </c>
      <c r="C11" s="618" t="s">
        <v>510</v>
      </c>
      <c r="D11" s="472">
        <v>972126436</v>
      </c>
      <c r="E11" s="30" t="s">
        <v>501</v>
      </c>
      <c r="F11" s="420"/>
      <c r="G11" s="211" t="s">
        <v>55</v>
      </c>
      <c r="H11" s="610"/>
      <c r="I11" s="720"/>
      <c r="J11" s="27"/>
      <c r="K11" s="13" t="s">
        <v>28</v>
      </c>
      <c r="L11" s="13" t="s">
        <v>57</v>
      </c>
      <c r="M11" s="710"/>
      <c r="N11" s="12"/>
      <c r="O11" s="13" t="s">
        <v>28</v>
      </c>
      <c r="P11" s="13" t="s">
        <v>57</v>
      </c>
      <c r="Q11" s="12"/>
      <c r="R11" s="12"/>
      <c r="S11" s="13" t="s">
        <v>28</v>
      </c>
      <c r="T11" s="13" t="s">
        <v>57</v>
      </c>
      <c r="U11" s="12"/>
      <c r="V11" s="12"/>
      <c r="W11" s="13" t="s">
        <v>28</v>
      </c>
      <c r="X11" s="13" t="s">
        <v>57</v>
      </c>
      <c r="Y11" s="12"/>
      <c r="Z11" s="12"/>
      <c r="AA11" s="13" t="s">
        <v>28</v>
      </c>
      <c r="AB11" s="13" t="s">
        <v>57</v>
      </c>
      <c r="AC11" s="12"/>
      <c r="AD11" s="12"/>
      <c r="AE11" s="14" t="s">
        <v>28</v>
      </c>
      <c r="AF11" s="14" t="s">
        <v>57</v>
      </c>
      <c r="AG11" s="26"/>
      <c r="AH11" s="27"/>
      <c r="AI11" s="14" t="s">
        <v>28</v>
      </c>
      <c r="AJ11" s="14" t="s">
        <v>57</v>
      </c>
      <c r="AK11" s="26"/>
      <c r="AL11" s="27"/>
      <c r="AM11" s="14" t="s">
        <v>28</v>
      </c>
      <c r="AN11" s="14" t="s">
        <v>57</v>
      </c>
      <c r="AO11" s="26"/>
      <c r="AP11" s="27"/>
      <c r="AQ11" s="14" t="s">
        <v>28</v>
      </c>
      <c r="AR11" s="14" t="s">
        <v>57</v>
      </c>
      <c r="AS11" s="26"/>
      <c r="AT11" s="356"/>
      <c r="AU11" s="14" t="s">
        <v>28</v>
      </c>
      <c r="AV11" s="14" t="s">
        <v>57</v>
      </c>
      <c r="AW11" s="350"/>
      <c r="AX11" s="347"/>
      <c r="AY11" s="99"/>
      <c r="AZ11" s="6">
        <f t="shared" si="8"/>
        <v>0</v>
      </c>
      <c r="BA11" s="28"/>
      <c r="BB11" s="83">
        <f t="shared" si="1"/>
        <v>0</v>
      </c>
      <c r="BC11" s="28"/>
      <c r="BD11" s="83">
        <f t="shared" si="2"/>
        <v>0</v>
      </c>
      <c r="BE11" s="30">
        <f t="shared" si="3"/>
        <v>0</v>
      </c>
      <c r="BF11" s="83">
        <f t="shared" si="4"/>
        <v>0</v>
      </c>
      <c r="BG11" s="7">
        <f t="shared" si="9"/>
        <v>0</v>
      </c>
      <c r="BH11" s="28"/>
      <c r="BI11" s="8">
        <f t="shared" si="10"/>
        <v>0</v>
      </c>
      <c r="BJ11" s="201">
        <f t="shared" si="11"/>
        <v>0</v>
      </c>
      <c r="BK11" s="163"/>
      <c r="BL11" s="2"/>
      <c r="BM11" s="2"/>
      <c r="BN11" s="2"/>
      <c r="BO11" s="69"/>
    </row>
    <row r="12" spans="1:67" ht="15" customHeight="1" x14ac:dyDescent="0.15">
      <c r="A12" s="468" t="s">
        <v>511</v>
      </c>
      <c r="B12" s="108" t="s">
        <v>512</v>
      </c>
      <c r="C12" s="618" t="s">
        <v>513</v>
      </c>
      <c r="D12" s="28">
        <v>991847325</v>
      </c>
      <c r="E12" s="28" t="s">
        <v>501</v>
      </c>
      <c r="F12" s="420"/>
      <c r="G12" s="108" t="s">
        <v>55</v>
      </c>
      <c r="H12" s="61"/>
      <c r="I12" s="718" t="s">
        <v>355</v>
      </c>
      <c r="J12" s="27"/>
      <c r="K12" s="26"/>
      <c r="L12" s="10" t="s">
        <v>28</v>
      </c>
      <c r="M12" s="707" t="s">
        <v>57</v>
      </c>
      <c r="N12" s="9"/>
      <c r="O12" s="9"/>
      <c r="P12" s="10" t="s">
        <v>28</v>
      </c>
      <c r="Q12" s="10" t="s">
        <v>57</v>
      </c>
      <c r="R12" s="9"/>
      <c r="S12" s="9"/>
      <c r="T12" s="10" t="s">
        <v>28</v>
      </c>
      <c r="U12" s="10" t="s">
        <v>57</v>
      </c>
      <c r="V12" s="9"/>
      <c r="W12" s="9"/>
      <c r="X12" s="10" t="s">
        <v>28</v>
      </c>
      <c r="Y12" s="10" t="s">
        <v>57</v>
      </c>
      <c r="Z12" s="9"/>
      <c r="AA12" s="9"/>
      <c r="AB12" s="10" t="s">
        <v>28</v>
      </c>
      <c r="AC12" s="10" t="s">
        <v>57</v>
      </c>
      <c r="AD12" s="9"/>
      <c r="AE12" s="9"/>
      <c r="AF12" s="11" t="s">
        <v>28</v>
      </c>
      <c r="AG12" s="11" t="s">
        <v>57</v>
      </c>
      <c r="AH12" s="9"/>
      <c r="AI12" s="9"/>
      <c r="AJ12" s="11" t="s">
        <v>28</v>
      </c>
      <c r="AK12" s="11" t="s">
        <v>57</v>
      </c>
      <c r="AL12" s="27"/>
      <c r="AM12" s="26"/>
      <c r="AN12" s="11" t="s">
        <v>28</v>
      </c>
      <c r="AO12" s="11" t="s">
        <v>57</v>
      </c>
      <c r="AP12" s="26"/>
      <c r="AQ12" s="27"/>
      <c r="AR12" s="11" t="s">
        <v>28</v>
      </c>
      <c r="AS12" s="355" t="s">
        <v>57</v>
      </c>
      <c r="AT12" s="26"/>
      <c r="AU12" s="27"/>
      <c r="AV12" s="11" t="s">
        <v>28</v>
      </c>
      <c r="AW12" s="345" t="s">
        <v>57</v>
      </c>
      <c r="AX12" s="351"/>
      <c r="AY12" s="99"/>
      <c r="AZ12" s="6">
        <f t="shared" si="8"/>
        <v>0</v>
      </c>
      <c r="BA12" s="28"/>
      <c r="BB12" s="83">
        <f t="shared" si="1"/>
        <v>0</v>
      </c>
      <c r="BC12" s="28"/>
      <c r="BD12" s="83">
        <f t="shared" si="2"/>
        <v>0</v>
      </c>
      <c r="BE12" s="30">
        <f t="shared" si="3"/>
        <v>0</v>
      </c>
      <c r="BF12" s="83">
        <f t="shared" si="4"/>
        <v>0</v>
      </c>
      <c r="BG12" s="7">
        <f t="shared" si="9"/>
        <v>0</v>
      </c>
      <c r="BH12" s="28"/>
      <c r="BI12" s="8">
        <f t="shared" si="10"/>
        <v>0</v>
      </c>
      <c r="BJ12" s="201">
        <f t="shared" si="11"/>
        <v>0</v>
      </c>
      <c r="BK12" s="163"/>
      <c r="BL12" s="2"/>
      <c r="BM12" s="2"/>
      <c r="BN12" s="2"/>
      <c r="BO12" s="69"/>
    </row>
    <row r="13" spans="1:67" ht="15" customHeight="1" x14ac:dyDescent="0.15">
      <c r="A13" s="468" t="s">
        <v>514</v>
      </c>
      <c r="B13" s="740" t="s">
        <v>512</v>
      </c>
      <c r="C13" s="690" t="s">
        <v>515</v>
      </c>
      <c r="D13" s="467">
        <v>963622779</v>
      </c>
      <c r="E13" s="467" t="s">
        <v>112</v>
      </c>
      <c r="F13" s="420"/>
      <c r="G13" s="108" t="s">
        <v>55</v>
      </c>
      <c r="H13" s="61"/>
      <c r="I13" s="718" t="s">
        <v>355</v>
      </c>
      <c r="J13" s="27"/>
      <c r="K13" s="26"/>
      <c r="L13" s="13" t="s">
        <v>28</v>
      </c>
      <c r="M13" s="708" t="s">
        <v>57</v>
      </c>
      <c r="N13" s="12"/>
      <c r="O13" s="12"/>
      <c r="P13" s="13" t="s">
        <v>28</v>
      </c>
      <c r="Q13" s="13" t="s">
        <v>57</v>
      </c>
      <c r="R13" s="12"/>
      <c r="S13" s="12"/>
      <c r="T13" s="13" t="s">
        <v>28</v>
      </c>
      <c r="U13" s="13" t="s">
        <v>57</v>
      </c>
      <c r="V13" s="12"/>
      <c r="W13" s="12"/>
      <c r="X13" s="13" t="s">
        <v>28</v>
      </c>
      <c r="Y13" s="13" t="s">
        <v>57</v>
      </c>
      <c r="Z13" s="12"/>
      <c r="AA13" s="12"/>
      <c r="AB13" s="13" t="s">
        <v>28</v>
      </c>
      <c r="AC13" s="13" t="s">
        <v>57</v>
      </c>
      <c r="AD13" s="12"/>
      <c r="AE13" s="12"/>
      <c r="AF13" s="14" t="s">
        <v>28</v>
      </c>
      <c r="AG13" s="14" t="s">
        <v>57</v>
      </c>
      <c r="AH13" s="12"/>
      <c r="AI13" s="12"/>
      <c r="AJ13" s="14" t="s">
        <v>28</v>
      </c>
      <c r="AK13" s="14" t="s">
        <v>57</v>
      </c>
      <c r="AL13" s="27"/>
      <c r="AM13" s="26"/>
      <c r="AN13" s="14" t="s">
        <v>28</v>
      </c>
      <c r="AO13" s="14" t="s">
        <v>57</v>
      </c>
      <c r="AP13" s="26"/>
      <c r="AQ13" s="27"/>
      <c r="AR13" s="14" t="s">
        <v>28</v>
      </c>
      <c r="AS13" s="356" t="s">
        <v>57</v>
      </c>
      <c r="AT13" s="26"/>
      <c r="AU13" s="27"/>
      <c r="AV13" s="14" t="s">
        <v>28</v>
      </c>
      <c r="AW13" s="143" t="s">
        <v>57</v>
      </c>
      <c r="AX13" s="351"/>
      <c r="AY13" s="99"/>
      <c r="AZ13" s="6">
        <f t="shared" si="8"/>
        <v>0</v>
      </c>
      <c r="BA13" s="28"/>
      <c r="BB13" s="83">
        <f t="shared" si="1"/>
        <v>0</v>
      </c>
      <c r="BC13" s="28"/>
      <c r="BD13" s="83">
        <f t="shared" si="2"/>
        <v>0</v>
      </c>
      <c r="BE13" s="30">
        <f t="shared" si="3"/>
        <v>0</v>
      </c>
      <c r="BF13" s="83">
        <f t="shared" si="4"/>
        <v>0</v>
      </c>
      <c r="BG13" s="7">
        <f t="shared" si="9"/>
        <v>0</v>
      </c>
      <c r="BH13" s="28"/>
      <c r="BI13" s="8">
        <f t="shared" si="10"/>
        <v>0</v>
      </c>
      <c r="BJ13" s="201">
        <f t="shared" si="11"/>
        <v>0</v>
      </c>
      <c r="BK13" s="163"/>
      <c r="BL13" s="2"/>
      <c r="BM13" s="2"/>
      <c r="BN13" s="2"/>
      <c r="BO13" s="69"/>
    </row>
    <row r="14" spans="1:67" ht="15" customHeight="1" x14ac:dyDescent="0.2">
      <c r="A14" s="469" t="s">
        <v>516</v>
      </c>
      <c r="B14" s="3" t="s">
        <v>517</v>
      </c>
      <c r="C14" s="471" t="s">
        <v>518</v>
      </c>
      <c r="D14" s="28">
        <v>79806444</v>
      </c>
      <c r="E14" s="28" t="s">
        <v>112</v>
      </c>
      <c r="F14" s="420"/>
      <c r="G14" s="108" t="s">
        <v>77</v>
      </c>
      <c r="H14" s="61"/>
      <c r="I14" s="717" t="s">
        <v>355</v>
      </c>
      <c r="J14" s="345" t="s">
        <v>57</v>
      </c>
      <c r="K14" s="9"/>
      <c r="L14" s="9"/>
      <c r="M14" s="707" t="s">
        <v>28</v>
      </c>
      <c r="N14" s="10" t="s">
        <v>57</v>
      </c>
      <c r="O14" s="9"/>
      <c r="P14" s="9"/>
      <c r="Q14" s="10" t="s">
        <v>28</v>
      </c>
      <c r="R14" s="10" t="s">
        <v>57</v>
      </c>
      <c r="S14" s="9"/>
      <c r="T14" s="9"/>
      <c r="U14" s="10" t="s">
        <v>28</v>
      </c>
      <c r="V14" s="10" t="s">
        <v>57</v>
      </c>
      <c r="W14" s="9"/>
      <c r="X14" s="9"/>
      <c r="Y14" s="10" t="s">
        <v>28</v>
      </c>
      <c r="Z14" s="10" t="s">
        <v>57</v>
      </c>
      <c r="AA14" s="9"/>
      <c r="AB14" s="9"/>
      <c r="AC14" s="10" t="s">
        <v>28</v>
      </c>
      <c r="AD14" s="10" t="s">
        <v>57</v>
      </c>
      <c r="AE14" s="9"/>
      <c r="AF14" s="9"/>
      <c r="AG14" s="11" t="s">
        <v>28</v>
      </c>
      <c r="AH14" s="11" t="s">
        <v>57</v>
      </c>
      <c r="AI14" s="9"/>
      <c r="AJ14" s="9"/>
      <c r="AK14" s="11" t="s">
        <v>28</v>
      </c>
      <c r="AL14" s="11" t="s">
        <v>57</v>
      </c>
      <c r="AM14" s="40"/>
      <c r="AN14" s="40"/>
      <c r="AO14" s="11" t="s">
        <v>28</v>
      </c>
      <c r="AP14" s="11" t="s">
        <v>57</v>
      </c>
      <c r="AQ14" s="9"/>
      <c r="AR14" s="9"/>
      <c r="AS14" s="11" t="s">
        <v>28</v>
      </c>
      <c r="AT14" s="355" t="s">
        <v>57</v>
      </c>
      <c r="AU14" s="9"/>
      <c r="AV14" s="9"/>
      <c r="AW14" s="345" t="s">
        <v>28</v>
      </c>
      <c r="AX14" s="346" t="s">
        <v>57</v>
      </c>
      <c r="AY14" s="99"/>
      <c r="AZ14" s="6">
        <f t="shared" si="8"/>
        <v>0</v>
      </c>
      <c r="BA14" s="32"/>
      <c r="BB14" s="83">
        <f t="shared" si="1"/>
        <v>0</v>
      </c>
      <c r="BC14" s="28"/>
      <c r="BD14" s="83">
        <f t="shared" si="2"/>
        <v>0</v>
      </c>
      <c r="BE14" s="30">
        <f t="shared" si="3"/>
        <v>0</v>
      </c>
      <c r="BF14" s="83">
        <f t="shared" si="4"/>
        <v>0</v>
      </c>
      <c r="BG14" s="7">
        <f t="shared" si="9"/>
        <v>0</v>
      </c>
      <c r="BH14" s="28"/>
      <c r="BI14" s="8">
        <f t="shared" si="10"/>
        <v>0</v>
      </c>
      <c r="BJ14" s="201">
        <f t="shared" si="11"/>
        <v>0</v>
      </c>
      <c r="BK14" s="161"/>
      <c r="BL14" s="2"/>
      <c r="BM14" s="2"/>
      <c r="BN14" s="2"/>
      <c r="BO14" s="69"/>
    </row>
    <row r="15" spans="1:67" ht="15" customHeight="1" x14ac:dyDescent="0.2">
      <c r="A15" s="468" t="s">
        <v>519</v>
      </c>
      <c r="B15" s="108" t="s">
        <v>520</v>
      </c>
      <c r="C15" s="471" t="s">
        <v>521</v>
      </c>
      <c r="D15" s="138">
        <v>967351444</v>
      </c>
      <c r="E15" s="28" t="s">
        <v>112</v>
      </c>
      <c r="F15" s="421"/>
      <c r="G15" s="108" t="s">
        <v>77</v>
      </c>
      <c r="H15" s="61"/>
      <c r="I15" s="718" t="s">
        <v>355</v>
      </c>
      <c r="J15" s="143" t="s">
        <v>57</v>
      </c>
      <c r="K15" s="12"/>
      <c r="L15" s="12"/>
      <c r="M15" s="708" t="s">
        <v>28</v>
      </c>
      <c r="N15" s="13" t="s">
        <v>57</v>
      </c>
      <c r="O15" s="12"/>
      <c r="P15" s="12"/>
      <c r="Q15" s="13" t="s">
        <v>28</v>
      </c>
      <c r="R15" s="13" t="s">
        <v>57</v>
      </c>
      <c r="S15" s="12"/>
      <c r="T15" s="12"/>
      <c r="U15" s="13" t="s">
        <v>28</v>
      </c>
      <c r="V15" s="13" t="s">
        <v>57</v>
      </c>
      <c r="W15" s="12"/>
      <c r="X15" s="12"/>
      <c r="Y15" s="13" t="s">
        <v>28</v>
      </c>
      <c r="Z15" s="13" t="s">
        <v>57</v>
      </c>
      <c r="AA15" s="12"/>
      <c r="AB15" s="12"/>
      <c r="AC15" s="13" t="s">
        <v>28</v>
      </c>
      <c r="AD15" s="13" t="s">
        <v>57</v>
      </c>
      <c r="AE15" s="12"/>
      <c r="AF15" s="12"/>
      <c r="AG15" s="14" t="s">
        <v>28</v>
      </c>
      <c r="AH15" s="14" t="s">
        <v>57</v>
      </c>
      <c r="AI15" s="12"/>
      <c r="AJ15" s="12"/>
      <c r="AK15" s="14" t="s">
        <v>28</v>
      </c>
      <c r="AL15" s="14" t="s">
        <v>57</v>
      </c>
      <c r="AM15" s="42"/>
      <c r="AN15" s="42"/>
      <c r="AO15" s="14" t="s">
        <v>28</v>
      </c>
      <c r="AP15" s="14" t="s">
        <v>57</v>
      </c>
      <c r="AQ15" s="12"/>
      <c r="AR15" s="12"/>
      <c r="AS15" s="14" t="s">
        <v>28</v>
      </c>
      <c r="AT15" s="356" t="s">
        <v>57</v>
      </c>
      <c r="AU15" s="12"/>
      <c r="AV15" s="12"/>
      <c r="AW15" s="143" t="s">
        <v>28</v>
      </c>
      <c r="AX15" s="347" t="s">
        <v>57</v>
      </c>
      <c r="AY15" s="99"/>
      <c r="AZ15" s="6">
        <f t="shared" si="8"/>
        <v>0</v>
      </c>
      <c r="BA15" s="28"/>
      <c r="BB15" s="83">
        <f t="shared" si="1"/>
        <v>0</v>
      </c>
      <c r="BC15" s="28"/>
      <c r="BD15" s="83">
        <f t="shared" si="2"/>
        <v>0</v>
      </c>
      <c r="BE15" s="30">
        <f t="shared" si="3"/>
        <v>0</v>
      </c>
      <c r="BF15" s="83">
        <f t="shared" si="4"/>
        <v>0</v>
      </c>
      <c r="BG15" s="7">
        <f t="shared" si="9"/>
        <v>0</v>
      </c>
      <c r="BH15" s="28"/>
      <c r="BI15" s="8">
        <f t="shared" si="10"/>
        <v>0</v>
      </c>
      <c r="BJ15" s="201">
        <f t="shared" si="11"/>
        <v>0</v>
      </c>
      <c r="BK15" s="161"/>
      <c r="BL15" s="2"/>
      <c r="BM15" s="2"/>
      <c r="BN15" s="2"/>
      <c r="BO15" s="69"/>
    </row>
    <row r="16" spans="1:67" ht="15" customHeight="1" x14ac:dyDescent="0.2">
      <c r="A16" s="469" t="s">
        <v>522</v>
      </c>
      <c r="B16" s="3" t="s">
        <v>523</v>
      </c>
      <c r="C16" s="471" t="s">
        <v>524</v>
      </c>
      <c r="D16" s="28">
        <v>965196555</v>
      </c>
      <c r="E16" s="28" t="s">
        <v>112</v>
      </c>
      <c r="F16" s="420"/>
      <c r="G16" s="108" t="s">
        <v>77</v>
      </c>
      <c r="H16" s="61"/>
      <c r="I16" s="721"/>
      <c r="J16" s="10" t="s">
        <v>28</v>
      </c>
      <c r="K16" s="10" t="s">
        <v>57</v>
      </c>
      <c r="L16" s="9"/>
      <c r="M16" s="709"/>
      <c r="N16" s="10" t="s">
        <v>28</v>
      </c>
      <c r="O16" s="10" t="s">
        <v>57</v>
      </c>
      <c r="P16" s="9"/>
      <c r="Q16" s="9"/>
      <c r="R16" s="10" t="s">
        <v>28</v>
      </c>
      <c r="S16" s="10" t="s">
        <v>57</v>
      </c>
      <c r="T16" s="9"/>
      <c r="U16" s="9"/>
      <c r="V16" s="10" t="s">
        <v>28</v>
      </c>
      <c r="W16" s="10" t="s">
        <v>57</v>
      </c>
      <c r="X16" s="9"/>
      <c r="Y16" s="9"/>
      <c r="Z16" s="10" t="s">
        <v>28</v>
      </c>
      <c r="AA16" s="10" t="s">
        <v>57</v>
      </c>
      <c r="AB16" s="9"/>
      <c r="AC16" s="9"/>
      <c r="AD16" s="11" t="s">
        <v>28</v>
      </c>
      <c r="AE16" s="11" t="s">
        <v>57</v>
      </c>
      <c r="AF16" s="9"/>
      <c r="AG16" s="9"/>
      <c r="AH16" s="11" t="s">
        <v>28</v>
      </c>
      <c r="AI16" s="11" t="s">
        <v>57</v>
      </c>
      <c r="AJ16" s="9"/>
      <c r="AK16" s="9"/>
      <c r="AL16" s="11" t="s">
        <v>28</v>
      </c>
      <c r="AM16" s="11" t="s">
        <v>57</v>
      </c>
      <c r="AN16" s="40"/>
      <c r="AO16" s="40"/>
      <c r="AP16" s="11" t="s">
        <v>28</v>
      </c>
      <c r="AQ16" s="11" t="s">
        <v>57</v>
      </c>
      <c r="AR16" s="9"/>
      <c r="AS16" s="353"/>
      <c r="AT16" s="11" t="s">
        <v>28</v>
      </c>
      <c r="AU16" s="11" t="s">
        <v>57</v>
      </c>
      <c r="AV16" s="9"/>
      <c r="AW16" s="348"/>
      <c r="AX16" s="346" t="s">
        <v>28</v>
      </c>
      <c r="AY16" s="99"/>
      <c r="AZ16" s="6">
        <f t="shared" si="8"/>
        <v>0</v>
      </c>
      <c r="BA16" s="28"/>
      <c r="BB16" s="83">
        <f t="shared" si="1"/>
        <v>0</v>
      </c>
      <c r="BC16" s="28"/>
      <c r="BD16" s="83">
        <f t="shared" si="2"/>
        <v>0</v>
      </c>
      <c r="BE16" s="30">
        <f t="shared" si="3"/>
        <v>0</v>
      </c>
      <c r="BF16" s="83">
        <f t="shared" si="4"/>
        <v>0</v>
      </c>
      <c r="BG16" s="7">
        <f t="shared" si="9"/>
        <v>0</v>
      </c>
      <c r="BH16" s="32"/>
      <c r="BI16" s="8">
        <f t="shared" si="10"/>
        <v>0</v>
      </c>
      <c r="BJ16" s="201">
        <f t="shared" si="11"/>
        <v>0</v>
      </c>
      <c r="BK16" s="163"/>
      <c r="BL16" s="2"/>
      <c r="BM16" s="2"/>
      <c r="BN16" s="2"/>
      <c r="BO16" s="69"/>
    </row>
    <row r="17" spans="1:67" ht="15" customHeight="1" x14ac:dyDescent="0.2">
      <c r="A17" s="470" t="s">
        <v>525</v>
      </c>
      <c r="B17" s="3" t="s">
        <v>526</v>
      </c>
      <c r="C17" s="688" t="s">
        <v>527</v>
      </c>
      <c r="D17" s="2">
        <v>946636732</v>
      </c>
      <c r="E17" s="28" t="s">
        <v>501</v>
      </c>
      <c r="F17" s="422"/>
      <c r="G17" s="108" t="s">
        <v>77</v>
      </c>
      <c r="H17" s="61"/>
      <c r="I17" s="721"/>
      <c r="J17" s="13" t="s">
        <v>28</v>
      </c>
      <c r="K17" s="13" t="s">
        <v>57</v>
      </c>
      <c r="L17" s="12"/>
      <c r="M17" s="710"/>
      <c r="N17" s="13" t="s">
        <v>28</v>
      </c>
      <c r="O17" s="13" t="s">
        <v>57</v>
      </c>
      <c r="P17" s="12"/>
      <c r="Q17" s="12"/>
      <c r="R17" s="13" t="s">
        <v>28</v>
      </c>
      <c r="S17" s="13" t="s">
        <v>57</v>
      </c>
      <c r="T17" s="12"/>
      <c r="U17" s="12"/>
      <c r="V17" s="13" t="s">
        <v>28</v>
      </c>
      <c r="W17" s="13" t="s">
        <v>57</v>
      </c>
      <c r="X17" s="12"/>
      <c r="Y17" s="12"/>
      <c r="Z17" s="13" t="s">
        <v>28</v>
      </c>
      <c r="AA17" s="13" t="s">
        <v>57</v>
      </c>
      <c r="AB17" s="12"/>
      <c r="AC17" s="12"/>
      <c r="AD17" s="14" t="s">
        <v>28</v>
      </c>
      <c r="AE17" s="14" t="s">
        <v>57</v>
      </c>
      <c r="AF17" s="12"/>
      <c r="AG17" s="12"/>
      <c r="AH17" s="14" t="s">
        <v>28</v>
      </c>
      <c r="AI17" s="14" t="s">
        <v>57</v>
      </c>
      <c r="AJ17" s="12"/>
      <c r="AK17" s="12"/>
      <c r="AL17" s="14" t="s">
        <v>28</v>
      </c>
      <c r="AM17" s="14" t="s">
        <v>57</v>
      </c>
      <c r="AN17" s="42"/>
      <c r="AO17" s="42"/>
      <c r="AP17" s="14" t="s">
        <v>28</v>
      </c>
      <c r="AQ17" s="14" t="s">
        <v>57</v>
      </c>
      <c r="AR17" s="12"/>
      <c r="AS17" s="354"/>
      <c r="AT17" s="14" t="s">
        <v>28</v>
      </c>
      <c r="AU17" s="14" t="s">
        <v>57</v>
      </c>
      <c r="AV17" s="12"/>
      <c r="AW17" s="350"/>
      <c r="AX17" s="347" t="s">
        <v>28</v>
      </c>
      <c r="AY17" s="99"/>
      <c r="AZ17" s="6">
        <f t="shared" si="8"/>
        <v>0</v>
      </c>
      <c r="BA17" s="119"/>
      <c r="BB17" s="83">
        <f t="shared" si="1"/>
        <v>0</v>
      </c>
      <c r="BC17" s="28"/>
      <c r="BD17" s="83">
        <f t="shared" si="2"/>
        <v>0</v>
      </c>
      <c r="BE17" s="30">
        <f t="shared" si="3"/>
        <v>0</v>
      </c>
      <c r="BF17" s="83">
        <f t="shared" si="4"/>
        <v>0</v>
      </c>
      <c r="BG17" s="7">
        <f t="shared" si="9"/>
        <v>0</v>
      </c>
      <c r="BH17" s="28"/>
      <c r="BI17" s="8">
        <f t="shared" si="10"/>
        <v>0</v>
      </c>
      <c r="BJ17" s="201">
        <f t="shared" si="11"/>
        <v>0</v>
      </c>
      <c r="BK17" s="163"/>
      <c r="BL17" s="2"/>
      <c r="BM17" s="2"/>
      <c r="BN17" s="2"/>
      <c r="BO17" s="69"/>
    </row>
    <row r="18" spans="1:67" ht="15" customHeight="1" x14ac:dyDescent="0.2">
      <c r="A18" s="470" t="s">
        <v>528</v>
      </c>
      <c r="B18" s="3" t="s">
        <v>529</v>
      </c>
      <c r="C18" s="688" t="s">
        <v>530</v>
      </c>
      <c r="D18" s="2">
        <v>953148933</v>
      </c>
      <c r="E18" s="28" t="s">
        <v>501</v>
      </c>
      <c r="F18" s="128"/>
      <c r="G18" s="108" t="s">
        <v>77</v>
      </c>
      <c r="H18" s="61"/>
      <c r="I18" s="722"/>
      <c r="J18" s="24"/>
      <c r="K18" s="10" t="s">
        <v>28</v>
      </c>
      <c r="L18" s="10" t="s">
        <v>57</v>
      </c>
      <c r="M18" s="709"/>
      <c r="N18" s="9"/>
      <c r="O18" s="10" t="s">
        <v>28</v>
      </c>
      <c r="P18" s="10" t="s">
        <v>57</v>
      </c>
      <c r="Q18" s="9"/>
      <c r="R18" s="9"/>
      <c r="S18" s="10" t="s">
        <v>28</v>
      </c>
      <c r="T18" s="10" t="s">
        <v>57</v>
      </c>
      <c r="U18" s="9"/>
      <c r="V18" s="9"/>
      <c r="W18" s="10" t="s">
        <v>28</v>
      </c>
      <c r="X18" s="10" t="s">
        <v>57</v>
      </c>
      <c r="Y18" s="9"/>
      <c r="Z18" s="9"/>
      <c r="AA18" s="10" t="s">
        <v>28</v>
      </c>
      <c r="AB18" s="10" t="s">
        <v>57</v>
      </c>
      <c r="AC18" s="9"/>
      <c r="AD18" s="9"/>
      <c r="AE18" s="11" t="s">
        <v>28</v>
      </c>
      <c r="AF18" s="11" t="s">
        <v>57</v>
      </c>
      <c r="AG18" s="9"/>
      <c r="AH18" s="9"/>
      <c r="AI18" s="11" t="s">
        <v>28</v>
      </c>
      <c r="AJ18" s="11" t="s">
        <v>57</v>
      </c>
      <c r="AK18" s="40"/>
      <c r="AL18" s="24"/>
      <c r="AM18" s="11" t="s">
        <v>28</v>
      </c>
      <c r="AN18" s="11" t="s">
        <v>57</v>
      </c>
      <c r="AO18" s="9"/>
      <c r="AP18" s="9"/>
      <c r="AQ18" s="11" t="s">
        <v>28</v>
      </c>
      <c r="AR18" s="11" t="s">
        <v>57</v>
      </c>
      <c r="AS18" s="9"/>
      <c r="AT18" s="353"/>
      <c r="AU18" s="11" t="s">
        <v>28</v>
      </c>
      <c r="AV18" s="11" t="s">
        <v>57</v>
      </c>
      <c r="AW18" s="348"/>
      <c r="AX18" s="352"/>
      <c r="AY18" s="99"/>
      <c r="AZ18" s="6">
        <f t="shared" si="8"/>
        <v>0</v>
      </c>
      <c r="BA18" s="28"/>
      <c r="BB18" s="83">
        <f t="shared" si="1"/>
        <v>0</v>
      </c>
      <c r="BC18" s="28"/>
      <c r="BD18" s="83">
        <f t="shared" si="2"/>
        <v>0</v>
      </c>
      <c r="BE18" s="30">
        <f t="shared" si="3"/>
        <v>0</v>
      </c>
      <c r="BF18" s="83">
        <f t="shared" si="4"/>
        <v>0</v>
      </c>
      <c r="BG18" s="7">
        <f t="shared" si="9"/>
        <v>0</v>
      </c>
      <c r="BH18" s="28"/>
      <c r="BI18" s="8">
        <f t="shared" si="10"/>
        <v>0</v>
      </c>
      <c r="BJ18" s="201">
        <f t="shared" si="11"/>
        <v>0</v>
      </c>
      <c r="BK18" s="163"/>
      <c r="BL18" s="2"/>
      <c r="BM18" s="2"/>
      <c r="BN18" s="2"/>
      <c r="BO18" s="69"/>
    </row>
    <row r="19" spans="1:67" ht="15" customHeight="1" x14ac:dyDescent="0.2">
      <c r="A19" s="470" t="s">
        <v>531</v>
      </c>
      <c r="B19" s="211" t="s">
        <v>532</v>
      </c>
      <c r="C19" t="s">
        <v>533</v>
      </c>
      <c r="D19" s="117">
        <v>920235746</v>
      </c>
      <c r="E19" s="123" t="s">
        <v>501</v>
      </c>
      <c r="F19" s="420"/>
      <c r="G19" s="108" t="s">
        <v>77</v>
      </c>
      <c r="H19" s="61"/>
      <c r="I19" s="721"/>
      <c r="J19" s="26"/>
      <c r="K19" s="13" t="s">
        <v>28</v>
      </c>
      <c r="L19" s="13" t="s">
        <v>57</v>
      </c>
      <c r="M19" s="710"/>
      <c r="N19" s="12"/>
      <c r="O19" s="13" t="s">
        <v>28</v>
      </c>
      <c r="P19" s="13" t="s">
        <v>57</v>
      </c>
      <c r="Q19" s="12"/>
      <c r="R19" s="12"/>
      <c r="S19" s="13" t="s">
        <v>28</v>
      </c>
      <c r="T19" s="13" t="s">
        <v>57</v>
      </c>
      <c r="U19" s="12"/>
      <c r="V19" s="12"/>
      <c r="W19" s="13" t="s">
        <v>28</v>
      </c>
      <c r="X19" s="13" t="s">
        <v>57</v>
      </c>
      <c r="Y19" s="12"/>
      <c r="Z19" s="12"/>
      <c r="AA19" s="13" t="s">
        <v>28</v>
      </c>
      <c r="AB19" s="13" t="s">
        <v>57</v>
      </c>
      <c r="AC19" s="12"/>
      <c r="AD19" s="12"/>
      <c r="AE19" s="14" t="s">
        <v>28</v>
      </c>
      <c r="AF19" s="14" t="s">
        <v>57</v>
      </c>
      <c r="AG19" s="12"/>
      <c r="AH19" s="12"/>
      <c r="AI19" s="14" t="s">
        <v>28</v>
      </c>
      <c r="AJ19" s="14" t="s">
        <v>57</v>
      </c>
      <c r="AK19" s="42"/>
      <c r="AL19" s="26"/>
      <c r="AM19" s="14" t="s">
        <v>28</v>
      </c>
      <c r="AN19" s="14" t="s">
        <v>57</v>
      </c>
      <c r="AO19" s="12"/>
      <c r="AP19" s="12"/>
      <c r="AQ19" s="14" t="s">
        <v>28</v>
      </c>
      <c r="AR19" s="14" t="s">
        <v>57</v>
      </c>
      <c r="AS19" s="12"/>
      <c r="AT19" s="354"/>
      <c r="AU19" s="14" t="s">
        <v>28</v>
      </c>
      <c r="AV19" s="14" t="s">
        <v>57</v>
      </c>
      <c r="AW19" s="350"/>
      <c r="AX19" s="351"/>
      <c r="AY19" s="99"/>
      <c r="AZ19" s="6">
        <f t="shared" si="8"/>
        <v>0</v>
      </c>
      <c r="BA19" s="28"/>
      <c r="BB19" s="83">
        <f t="shared" si="1"/>
        <v>0</v>
      </c>
      <c r="BC19" s="28"/>
      <c r="BD19" s="83">
        <f t="shared" si="2"/>
        <v>0</v>
      </c>
      <c r="BE19" s="30">
        <f t="shared" si="3"/>
        <v>0</v>
      </c>
      <c r="BF19" s="83">
        <f t="shared" si="4"/>
        <v>0</v>
      </c>
      <c r="BG19" s="7">
        <f t="shared" si="9"/>
        <v>0</v>
      </c>
      <c r="BH19" s="28"/>
      <c r="BI19" s="8">
        <f t="shared" si="10"/>
        <v>0</v>
      </c>
      <c r="BJ19" s="201">
        <f t="shared" si="11"/>
        <v>0</v>
      </c>
      <c r="BK19" s="163"/>
      <c r="BL19" s="2"/>
      <c r="BM19" s="2"/>
      <c r="BN19" s="2"/>
      <c r="BO19" s="69"/>
    </row>
    <row r="20" spans="1:67" ht="15" customHeight="1" x14ac:dyDescent="0.2">
      <c r="A20" s="739" t="s">
        <v>534</v>
      </c>
      <c r="B20" s="62" t="s">
        <v>535</v>
      </c>
      <c r="C20" t="s">
        <v>536</v>
      </c>
      <c r="D20" s="248">
        <v>995056185</v>
      </c>
      <c r="E20" s="128" t="s">
        <v>501</v>
      </c>
      <c r="F20" s="420"/>
      <c r="G20" s="108" t="s">
        <v>77</v>
      </c>
      <c r="H20" s="61"/>
      <c r="I20" s="718" t="s">
        <v>355</v>
      </c>
      <c r="J20" s="26"/>
      <c r="K20" s="26"/>
      <c r="L20" s="10" t="s">
        <v>28</v>
      </c>
      <c r="M20" s="707" t="s">
        <v>57</v>
      </c>
      <c r="N20" s="9"/>
      <c r="O20" s="9"/>
      <c r="P20" s="10" t="s">
        <v>28</v>
      </c>
      <c r="Q20" s="10" t="s">
        <v>57</v>
      </c>
      <c r="R20" s="9"/>
      <c r="S20" s="9"/>
      <c r="T20" s="10" t="s">
        <v>28</v>
      </c>
      <c r="U20" s="10" t="s">
        <v>57</v>
      </c>
      <c r="V20" s="9"/>
      <c r="W20" s="9"/>
      <c r="X20" s="10" t="s">
        <v>28</v>
      </c>
      <c r="Y20" s="10" t="s">
        <v>57</v>
      </c>
      <c r="Z20" s="9"/>
      <c r="AA20" s="9"/>
      <c r="AB20" s="10" t="s">
        <v>28</v>
      </c>
      <c r="AC20" s="10" t="s">
        <v>57</v>
      </c>
      <c r="AD20" s="9"/>
      <c r="AE20" s="9"/>
      <c r="AF20" s="11" t="s">
        <v>28</v>
      </c>
      <c r="AG20" s="11" t="s">
        <v>57</v>
      </c>
      <c r="AH20" s="9"/>
      <c r="AI20" s="9"/>
      <c r="AJ20" s="11" t="s">
        <v>28</v>
      </c>
      <c r="AK20" s="11" t="s">
        <v>57</v>
      </c>
      <c r="AL20" s="39"/>
      <c r="AM20" s="38"/>
      <c r="AN20" s="11" t="s">
        <v>28</v>
      </c>
      <c r="AO20" s="11" t="s">
        <v>57</v>
      </c>
      <c r="AP20" s="26"/>
      <c r="AQ20" s="27"/>
      <c r="AR20" s="11" t="s">
        <v>28</v>
      </c>
      <c r="AS20" s="11" t="s">
        <v>57</v>
      </c>
      <c r="AT20" s="26"/>
      <c r="AU20" s="27"/>
      <c r="AV20" s="11" t="s">
        <v>28</v>
      </c>
      <c r="AW20" s="345" t="s">
        <v>57</v>
      </c>
      <c r="AX20" s="351"/>
      <c r="AY20" s="99"/>
      <c r="AZ20" s="6">
        <f t="shared" si="8"/>
        <v>0</v>
      </c>
      <c r="BA20" s="28"/>
      <c r="BB20" s="83">
        <f t="shared" si="1"/>
        <v>0</v>
      </c>
      <c r="BC20" s="28"/>
      <c r="BD20" s="83">
        <f t="shared" si="2"/>
        <v>0</v>
      </c>
      <c r="BE20" s="30">
        <f t="shared" si="3"/>
        <v>0</v>
      </c>
      <c r="BF20" s="83">
        <f t="shared" si="4"/>
        <v>0</v>
      </c>
      <c r="BG20" s="7">
        <f t="shared" si="9"/>
        <v>0</v>
      </c>
      <c r="BH20" s="119"/>
      <c r="BI20" s="8">
        <f t="shared" si="10"/>
        <v>0</v>
      </c>
      <c r="BJ20" s="201">
        <f t="shared" si="11"/>
        <v>0</v>
      </c>
      <c r="BK20" s="163"/>
      <c r="BL20" s="2"/>
      <c r="BM20" s="2"/>
      <c r="BN20" s="2"/>
      <c r="BO20" s="69"/>
    </row>
    <row r="21" spans="1:67" ht="15" customHeight="1" x14ac:dyDescent="0.2">
      <c r="A21" s="471" t="s">
        <v>537</v>
      </c>
      <c r="B21" s="2" t="s">
        <v>538</v>
      </c>
      <c r="C21" s="691" t="s">
        <v>539</v>
      </c>
      <c r="D21" s="248">
        <v>944205847</v>
      </c>
      <c r="E21" s="122" t="s">
        <v>501</v>
      </c>
      <c r="F21" s="422"/>
      <c r="G21" s="464" t="s">
        <v>77</v>
      </c>
      <c r="H21" s="61"/>
      <c r="I21" s="718" t="s">
        <v>355</v>
      </c>
      <c r="J21" s="26"/>
      <c r="K21" s="26"/>
      <c r="L21" s="13" t="s">
        <v>28</v>
      </c>
      <c r="M21" s="708" t="s">
        <v>57</v>
      </c>
      <c r="N21" s="12"/>
      <c r="O21" s="12"/>
      <c r="P21" s="13" t="s">
        <v>28</v>
      </c>
      <c r="Q21" s="13" t="s">
        <v>57</v>
      </c>
      <c r="R21" s="12"/>
      <c r="S21" s="12"/>
      <c r="T21" s="13" t="s">
        <v>28</v>
      </c>
      <c r="U21" s="13" t="s">
        <v>57</v>
      </c>
      <c r="V21" s="12"/>
      <c r="W21" s="12"/>
      <c r="X21" s="13" t="s">
        <v>28</v>
      </c>
      <c r="Y21" s="13" t="s">
        <v>57</v>
      </c>
      <c r="Z21" s="12"/>
      <c r="AA21" s="12"/>
      <c r="AB21" s="13" t="s">
        <v>28</v>
      </c>
      <c r="AC21" s="13" t="s">
        <v>57</v>
      </c>
      <c r="AD21" s="12"/>
      <c r="AE21" s="12"/>
      <c r="AF21" s="14" t="s">
        <v>28</v>
      </c>
      <c r="AG21" s="14" t="s">
        <v>57</v>
      </c>
      <c r="AH21" s="12"/>
      <c r="AI21" s="12"/>
      <c r="AJ21" s="14" t="s">
        <v>28</v>
      </c>
      <c r="AK21" s="14" t="s">
        <v>57</v>
      </c>
      <c r="AL21" s="39"/>
      <c r="AM21" s="38"/>
      <c r="AN21" s="14" t="s">
        <v>28</v>
      </c>
      <c r="AO21" s="14" t="s">
        <v>57</v>
      </c>
      <c r="AP21" s="26"/>
      <c r="AQ21" s="27"/>
      <c r="AR21" s="14" t="s">
        <v>28</v>
      </c>
      <c r="AS21" s="14" t="s">
        <v>57</v>
      </c>
      <c r="AT21" s="26"/>
      <c r="AU21" s="27"/>
      <c r="AV21" s="14" t="s">
        <v>28</v>
      </c>
      <c r="AW21" s="143" t="s">
        <v>57</v>
      </c>
      <c r="AX21" s="351"/>
      <c r="AY21" s="99"/>
      <c r="AZ21" s="6">
        <f t="shared" si="8"/>
        <v>0</v>
      </c>
      <c r="BA21" s="28"/>
      <c r="BB21" s="83">
        <f t="shared" si="1"/>
        <v>0</v>
      </c>
      <c r="BC21" s="118"/>
      <c r="BD21" s="83">
        <f t="shared" si="2"/>
        <v>0</v>
      </c>
      <c r="BE21" s="30">
        <f t="shared" si="3"/>
        <v>0</v>
      </c>
      <c r="BF21" s="83">
        <f t="shared" si="4"/>
        <v>0</v>
      </c>
      <c r="BG21" s="7">
        <f t="shared" si="9"/>
        <v>0</v>
      </c>
      <c r="BH21" s="119"/>
      <c r="BI21" s="8">
        <f t="shared" si="10"/>
        <v>0</v>
      </c>
      <c r="BJ21" s="201">
        <f t="shared" si="11"/>
        <v>0</v>
      </c>
      <c r="BK21" s="163"/>
      <c r="BL21" s="2"/>
      <c r="BM21" s="2"/>
      <c r="BN21" s="2"/>
      <c r="BO21" s="69"/>
    </row>
    <row r="22" spans="1:67" ht="15" customHeight="1" x14ac:dyDescent="0.2">
      <c r="A22" s="474" t="s">
        <v>540</v>
      </c>
      <c r="B22" s="473" t="s">
        <v>541</v>
      </c>
      <c r="C22" s="687" t="s">
        <v>513</v>
      </c>
      <c r="D22" s="473">
        <v>964942914</v>
      </c>
      <c r="E22" s="3" t="s">
        <v>501</v>
      </c>
      <c r="F22" s="2"/>
      <c r="G22" s="31" t="s">
        <v>96</v>
      </c>
      <c r="H22" s="61"/>
      <c r="I22" s="718" t="s">
        <v>355</v>
      </c>
      <c r="J22" s="143" t="s">
        <v>57</v>
      </c>
      <c r="K22" s="12"/>
      <c r="L22" s="12"/>
      <c r="M22" s="708" t="s">
        <v>28</v>
      </c>
      <c r="N22" s="13" t="s">
        <v>57</v>
      </c>
      <c r="O22" s="37"/>
      <c r="P22" s="37"/>
      <c r="Q22" s="13" t="s">
        <v>28</v>
      </c>
      <c r="R22" s="13" t="s">
        <v>57</v>
      </c>
      <c r="S22" s="12"/>
      <c r="T22" s="12"/>
      <c r="U22" s="13" t="s">
        <v>28</v>
      </c>
      <c r="V22" s="13" t="s">
        <v>57</v>
      </c>
      <c r="W22" s="37"/>
      <c r="X22" s="37"/>
      <c r="Y22" s="13" t="s">
        <v>28</v>
      </c>
      <c r="Z22" s="13" t="s">
        <v>57</v>
      </c>
      <c r="AA22" s="37"/>
      <c r="AB22" s="37"/>
      <c r="AC22" s="11" t="s">
        <v>28</v>
      </c>
      <c r="AD22" s="11" t="s">
        <v>57</v>
      </c>
      <c r="AE22" s="37"/>
      <c r="AF22" s="37"/>
      <c r="AG22" s="10" t="s">
        <v>28</v>
      </c>
      <c r="AH22" s="10" t="s">
        <v>57</v>
      </c>
      <c r="AI22" s="37"/>
      <c r="AJ22" s="37"/>
      <c r="AK22" s="10" t="s">
        <v>28</v>
      </c>
      <c r="AL22" s="10" t="s">
        <v>57</v>
      </c>
      <c r="AM22" s="37"/>
      <c r="AN22" s="37"/>
      <c r="AO22" s="10" t="s">
        <v>28</v>
      </c>
      <c r="AP22" s="10" t="s">
        <v>57</v>
      </c>
      <c r="AQ22" s="46"/>
      <c r="AR22" s="39"/>
      <c r="AS22" s="10" t="s">
        <v>28</v>
      </c>
      <c r="AT22" s="355" t="s">
        <v>57</v>
      </c>
      <c r="AU22" s="37"/>
      <c r="AV22" s="37"/>
      <c r="AW22" s="143" t="s">
        <v>28</v>
      </c>
      <c r="AX22" s="347" t="s">
        <v>57</v>
      </c>
      <c r="AY22" s="116"/>
      <c r="AZ22" s="6">
        <f t="shared" ref="AZ22:AZ27" si="12">AY22*0.2</f>
        <v>0</v>
      </c>
      <c r="BA22" s="28"/>
      <c r="BB22" s="83">
        <f t="shared" si="1"/>
        <v>0</v>
      </c>
      <c r="BC22" s="28"/>
      <c r="BD22" s="83">
        <f t="shared" si="2"/>
        <v>0</v>
      </c>
      <c r="BE22" s="30">
        <f t="shared" si="3"/>
        <v>0</v>
      </c>
      <c r="BF22" s="83">
        <f t="shared" si="4"/>
        <v>0</v>
      </c>
      <c r="BG22" s="7">
        <f t="shared" ref="BG22:BG27" si="13">(BF22*0.7)</f>
        <v>0</v>
      </c>
      <c r="BH22" s="32"/>
      <c r="BI22" s="8">
        <f t="shared" ref="BI22:BI27" si="14">(BH22*0.3)</f>
        <v>0</v>
      </c>
      <c r="BJ22" s="201">
        <f t="shared" ref="BJ22:BJ27" si="15">(BG22+BI22)</f>
        <v>0</v>
      </c>
      <c r="BK22" s="161"/>
      <c r="BL22" s="2"/>
      <c r="BM22" s="2"/>
      <c r="BN22" s="2"/>
      <c r="BO22" s="69"/>
    </row>
    <row r="23" spans="1:67" ht="15" customHeight="1" x14ac:dyDescent="0.2">
      <c r="A23" s="2" t="s">
        <v>542</v>
      </c>
      <c r="B23" s="2" t="s">
        <v>543</v>
      </c>
      <c r="C23" s="688" t="s">
        <v>544</v>
      </c>
      <c r="D23" s="2">
        <v>976617433</v>
      </c>
      <c r="E23" s="2" t="s">
        <v>501</v>
      </c>
      <c r="F23" s="2"/>
      <c r="G23" s="31" t="s">
        <v>96</v>
      </c>
      <c r="H23" s="61"/>
      <c r="I23" s="721"/>
      <c r="J23" s="13" t="s">
        <v>28</v>
      </c>
      <c r="K23" s="13" t="s">
        <v>57</v>
      </c>
      <c r="L23" s="12"/>
      <c r="M23" s="710"/>
      <c r="N23" s="13" t="s">
        <v>28</v>
      </c>
      <c r="O23" s="13" t="s">
        <v>57</v>
      </c>
      <c r="P23" s="37"/>
      <c r="Q23" s="37"/>
      <c r="R23" s="13" t="s">
        <v>28</v>
      </c>
      <c r="S23" s="13" t="s">
        <v>57</v>
      </c>
      <c r="T23" s="12"/>
      <c r="U23" s="12"/>
      <c r="V23" s="13" t="s">
        <v>28</v>
      </c>
      <c r="W23" s="13" t="s">
        <v>57</v>
      </c>
      <c r="X23" s="37"/>
      <c r="Y23" s="37"/>
      <c r="Z23" s="13" t="s">
        <v>28</v>
      </c>
      <c r="AA23" s="13" t="s">
        <v>57</v>
      </c>
      <c r="AB23" s="37"/>
      <c r="AC23" s="37"/>
      <c r="AD23" s="10" t="s">
        <v>28</v>
      </c>
      <c r="AE23" s="10" t="s">
        <v>57</v>
      </c>
      <c r="AF23" s="37"/>
      <c r="AG23" s="37"/>
      <c r="AH23" s="10" t="s">
        <v>28</v>
      </c>
      <c r="AI23" s="10" t="s">
        <v>57</v>
      </c>
      <c r="AJ23" s="37"/>
      <c r="AK23" s="37"/>
      <c r="AL23" s="10" t="s">
        <v>28</v>
      </c>
      <c r="AM23" s="10" t="s">
        <v>57</v>
      </c>
      <c r="AN23" s="37"/>
      <c r="AO23" s="37"/>
      <c r="AP23" s="10" t="s">
        <v>28</v>
      </c>
      <c r="AQ23" s="10" t="s">
        <v>57</v>
      </c>
      <c r="AR23" s="46"/>
      <c r="AS23" s="357"/>
      <c r="AT23" s="10" t="s">
        <v>28</v>
      </c>
      <c r="AU23" s="10" t="s">
        <v>57</v>
      </c>
      <c r="AV23" s="37"/>
      <c r="AW23" s="143"/>
      <c r="AX23" s="347" t="s">
        <v>28</v>
      </c>
      <c r="AY23" s="99"/>
      <c r="AZ23" s="6">
        <f t="shared" si="12"/>
        <v>0</v>
      </c>
      <c r="BA23" s="28"/>
      <c r="BB23" s="83">
        <f t="shared" si="1"/>
        <v>0</v>
      </c>
      <c r="BC23" s="28"/>
      <c r="BD23" s="83">
        <f t="shared" si="2"/>
        <v>0</v>
      </c>
      <c r="BE23" s="30">
        <f t="shared" si="3"/>
        <v>0</v>
      </c>
      <c r="BF23" s="83">
        <f t="shared" si="4"/>
        <v>0</v>
      </c>
      <c r="BG23" s="7">
        <f t="shared" si="13"/>
        <v>0</v>
      </c>
      <c r="BH23" s="28"/>
      <c r="BI23" s="8">
        <f t="shared" si="14"/>
        <v>0</v>
      </c>
      <c r="BJ23" s="201">
        <f t="shared" si="15"/>
        <v>0</v>
      </c>
      <c r="BK23" s="161"/>
      <c r="BL23" s="2"/>
      <c r="BM23" s="2"/>
      <c r="BN23" s="2"/>
      <c r="BO23" s="69"/>
    </row>
    <row r="24" spans="1:67" ht="15" customHeight="1" x14ac:dyDescent="0.2">
      <c r="A24" s="468" t="s">
        <v>545</v>
      </c>
      <c r="B24" s="741" t="s">
        <v>546</v>
      </c>
      <c r="C24" s="618" t="s">
        <v>547</v>
      </c>
      <c r="D24" s="141">
        <v>974129063</v>
      </c>
      <c r="E24" s="141" t="s">
        <v>417</v>
      </c>
      <c r="F24" s="421"/>
      <c r="G24" s="211" t="s">
        <v>96</v>
      </c>
      <c r="H24" s="61"/>
      <c r="I24" s="723"/>
      <c r="J24" s="39"/>
      <c r="K24" s="13" t="s">
        <v>28</v>
      </c>
      <c r="L24" s="13" t="s">
        <v>57</v>
      </c>
      <c r="M24" s="710"/>
      <c r="N24" s="12"/>
      <c r="O24" s="13" t="s">
        <v>28</v>
      </c>
      <c r="P24" s="13" t="s">
        <v>57</v>
      </c>
      <c r="Q24" s="37"/>
      <c r="R24" s="37"/>
      <c r="S24" s="13" t="s">
        <v>28</v>
      </c>
      <c r="T24" s="13" t="s">
        <v>57</v>
      </c>
      <c r="U24" s="12"/>
      <c r="V24" s="12"/>
      <c r="W24" s="13" t="s">
        <v>28</v>
      </c>
      <c r="X24" s="13" t="s">
        <v>57</v>
      </c>
      <c r="Y24" s="37"/>
      <c r="Z24" s="37"/>
      <c r="AA24" s="13" t="s">
        <v>28</v>
      </c>
      <c r="AB24" s="13" t="s">
        <v>57</v>
      </c>
      <c r="AC24" s="37"/>
      <c r="AD24" s="37"/>
      <c r="AE24" s="10" t="s">
        <v>28</v>
      </c>
      <c r="AF24" s="10" t="s">
        <v>57</v>
      </c>
      <c r="AG24" s="37"/>
      <c r="AH24" s="37"/>
      <c r="AI24" s="10" t="s">
        <v>28</v>
      </c>
      <c r="AJ24" s="10" t="s">
        <v>57</v>
      </c>
      <c r="AK24" s="37"/>
      <c r="AL24" s="37"/>
      <c r="AM24" s="10" t="s">
        <v>28</v>
      </c>
      <c r="AN24" s="10" t="s">
        <v>57</v>
      </c>
      <c r="AO24" s="37"/>
      <c r="AP24" s="37"/>
      <c r="AQ24" s="10" t="s">
        <v>28</v>
      </c>
      <c r="AR24" s="10" t="s">
        <v>57</v>
      </c>
      <c r="AS24" s="46"/>
      <c r="AT24" s="357"/>
      <c r="AU24" s="10" t="s">
        <v>28</v>
      </c>
      <c r="AV24" s="10" t="s">
        <v>57</v>
      </c>
      <c r="AW24" s="143"/>
      <c r="AX24" s="347"/>
      <c r="AY24" s="99"/>
      <c r="AZ24" s="6">
        <f t="shared" si="12"/>
        <v>0</v>
      </c>
      <c r="BA24" s="28"/>
      <c r="BB24" s="83">
        <f t="shared" si="1"/>
        <v>0</v>
      </c>
      <c r="BC24" s="28"/>
      <c r="BD24" s="83">
        <f t="shared" si="2"/>
        <v>0</v>
      </c>
      <c r="BE24" s="30">
        <f t="shared" si="3"/>
        <v>0</v>
      </c>
      <c r="BF24" s="83">
        <f t="shared" si="4"/>
        <v>0</v>
      </c>
      <c r="BG24" s="7">
        <f t="shared" si="13"/>
        <v>0</v>
      </c>
      <c r="BH24" s="28"/>
      <c r="BI24" s="8">
        <f t="shared" si="14"/>
        <v>0</v>
      </c>
      <c r="BJ24" s="201">
        <f t="shared" si="15"/>
        <v>0</v>
      </c>
      <c r="BK24" s="163"/>
      <c r="BL24" s="2"/>
      <c r="BM24" s="2"/>
      <c r="BN24" s="2"/>
      <c r="BO24" s="69"/>
    </row>
    <row r="25" spans="1:67" ht="15" customHeight="1" x14ac:dyDescent="0.2">
      <c r="A25" s="468" t="s">
        <v>548</v>
      </c>
      <c r="B25" s="364" t="s">
        <v>549</v>
      </c>
      <c r="C25" s="471" t="s">
        <v>550</v>
      </c>
      <c r="D25" s="126">
        <v>935948739</v>
      </c>
      <c r="E25" s="99" t="s">
        <v>54</v>
      </c>
      <c r="F25" s="421"/>
      <c r="G25" s="108" t="s">
        <v>96</v>
      </c>
      <c r="H25" s="61"/>
      <c r="I25" s="723"/>
      <c r="J25" s="39"/>
      <c r="K25" s="696"/>
      <c r="L25" s="333" t="s">
        <v>28</v>
      </c>
      <c r="M25" s="711" t="s">
        <v>57</v>
      </c>
      <c r="N25" s="332"/>
      <c r="O25" s="332"/>
      <c r="P25" s="333" t="s">
        <v>28</v>
      </c>
      <c r="Q25" s="333" t="s">
        <v>57</v>
      </c>
      <c r="R25" s="297"/>
      <c r="S25" s="297"/>
      <c r="T25" s="333" t="s">
        <v>28</v>
      </c>
      <c r="U25" s="333" t="s">
        <v>57</v>
      </c>
      <c r="V25" s="332"/>
      <c r="W25" s="332"/>
      <c r="X25" s="333" t="s">
        <v>28</v>
      </c>
      <c r="Y25" s="333" t="s">
        <v>57</v>
      </c>
      <c r="Z25" s="297"/>
      <c r="AA25" s="297"/>
      <c r="AB25" s="333" t="s">
        <v>28</v>
      </c>
      <c r="AC25" s="333" t="s">
        <v>57</v>
      </c>
      <c r="AD25" s="297"/>
      <c r="AE25" s="297"/>
      <c r="AF25" s="325" t="s">
        <v>28</v>
      </c>
      <c r="AG25" s="325" t="s">
        <v>57</v>
      </c>
      <c r="AH25" s="297"/>
      <c r="AI25" s="297"/>
      <c r="AJ25" s="325" t="s">
        <v>28</v>
      </c>
      <c r="AK25" s="325" t="s">
        <v>57</v>
      </c>
      <c r="AL25" s="297"/>
      <c r="AM25" s="297"/>
      <c r="AN25" s="325" t="s">
        <v>28</v>
      </c>
      <c r="AO25" s="325" t="s">
        <v>57</v>
      </c>
      <c r="AP25" s="297"/>
      <c r="AQ25" s="297"/>
      <c r="AR25" s="325" t="s">
        <v>28</v>
      </c>
      <c r="AS25" s="697" t="s">
        <v>57</v>
      </c>
      <c r="AT25" s="698"/>
      <c r="AU25" s="698"/>
      <c r="AV25" s="10" t="s">
        <v>28</v>
      </c>
      <c r="AW25" s="10" t="s">
        <v>57</v>
      </c>
      <c r="AX25" s="347"/>
      <c r="AY25" s="99"/>
      <c r="AZ25" s="6">
        <f t="shared" si="12"/>
        <v>0</v>
      </c>
      <c r="BA25" s="28"/>
      <c r="BB25" s="83">
        <f t="shared" si="1"/>
        <v>0</v>
      </c>
      <c r="BC25" s="28"/>
      <c r="BD25" s="83">
        <f t="shared" si="2"/>
        <v>0</v>
      </c>
      <c r="BE25" s="30">
        <f t="shared" si="3"/>
        <v>0</v>
      </c>
      <c r="BF25" s="83">
        <f t="shared" si="4"/>
        <v>0</v>
      </c>
      <c r="BG25" s="7">
        <f t="shared" si="13"/>
        <v>0</v>
      </c>
      <c r="BH25" s="28"/>
      <c r="BI25" s="8">
        <f t="shared" si="14"/>
        <v>0</v>
      </c>
      <c r="BJ25" s="201">
        <f t="shared" si="15"/>
        <v>0</v>
      </c>
      <c r="BK25" s="163"/>
      <c r="BL25" s="2"/>
      <c r="BM25" s="2"/>
      <c r="BN25" s="2"/>
      <c r="BO25" s="69"/>
    </row>
    <row r="26" spans="1:67" ht="15" customHeight="1" x14ac:dyDescent="0.15">
      <c r="A26" s="469" t="s">
        <v>551</v>
      </c>
      <c r="B26" s="61" t="s">
        <v>552</v>
      </c>
      <c r="C26" s="471" t="s">
        <v>553</v>
      </c>
      <c r="D26" s="99">
        <v>959019760</v>
      </c>
      <c r="E26" s="99" t="s">
        <v>54</v>
      </c>
      <c r="F26" s="420"/>
      <c r="G26" s="108" t="s">
        <v>211</v>
      </c>
      <c r="H26" s="61"/>
      <c r="I26" s="724"/>
      <c r="J26" s="703"/>
      <c r="K26" s="16" t="s">
        <v>28</v>
      </c>
      <c r="L26" s="16" t="s">
        <v>57</v>
      </c>
      <c r="M26" s="712"/>
      <c r="N26" s="2"/>
      <c r="O26" s="16" t="s">
        <v>28</v>
      </c>
      <c r="P26" s="16" t="s">
        <v>57</v>
      </c>
      <c r="Q26" s="2"/>
      <c r="R26" s="2"/>
      <c r="S26" s="16" t="s">
        <v>28</v>
      </c>
      <c r="T26" s="16" t="s">
        <v>57</v>
      </c>
      <c r="U26" s="2"/>
      <c r="V26" s="2"/>
      <c r="W26" s="16" t="s">
        <v>28</v>
      </c>
      <c r="X26" s="16" t="s">
        <v>57</v>
      </c>
      <c r="Y26" s="2"/>
      <c r="Z26" s="2"/>
      <c r="AA26" s="16" t="s">
        <v>28</v>
      </c>
      <c r="AB26" s="16" t="s">
        <v>57</v>
      </c>
      <c r="AC26" s="2"/>
      <c r="AD26" s="2"/>
      <c r="AE26" s="15" t="s">
        <v>28</v>
      </c>
      <c r="AF26" s="15" t="s">
        <v>57</v>
      </c>
      <c r="AG26" s="2"/>
      <c r="AH26" s="2"/>
      <c r="AI26" s="15" t="s">
        <v>28</v>
      </c>
      <c r="AJ26" s="15" t="s">
        <v>57</v>
      </c>
      <c r="AK26" s="29"/>
      <c r="AL26" s="29"/>
      <c r="AM26" s="15" t="s">
        <v>28</v>
      </c>
      <c r="AN26" s="15" t="s">
        <v>57</v>
      </c>
      <c r="AO26" s="29"/>
      <c r="AP26" s="29"/>
      <c r="AQ26" s="15" t="s">
        <v>28</v>
      </c>
      <c r="AR26" s="15" t="s">
        <v>57</v>
      </c>
      <c r="AS26" s="29"/>
      <c r="AT26" s="29"/>
      <c r="AU26" s="15" t="s">
        <v>28</v>
      </c>
      <c r="AV26" s="253" t="s">
        <v>57</v>
      </c>
      <c r="AW26" s="674"/>
      <c r="AX26" s="609"/>
      <c r="AY26" s="99"/>
      <c r="AZ26" s="6">
        <f t="shared" si="12"/>
        <v>0</v>
      </c>
      <c r="BA26" s="28"/>
      <c r="BB26" s="83">
        <f t="shared" si="1"/>
        <v>0</v>
      </c>
      <c r="BC26" s="28"/>
      <c r="BD26" s="83">
        <f t="shared" si="2"/>
        <v>0</v>
      </c>
      <c r="BE26" s="30">
        <f t="shared" si="3"/>
        <v>0</v>
      </c>
      <c r="BF26" s="83">
        <f t="shared" si="4"/>
        <v>0</v>
      </c>
      <c r="BG26" s="7">
        <f t="shared" si="13"/>
        <v>0</v>
      </c>
      <c r="BH26" s="28"/>
      <c r="BI26" s="8">
        <f t="shared" si="14"/>
        <v>0</v>
      </c>
      <c r="BJ26" s="201">
        <f t="shared" si="15"/>
        <v>0</v>
      </c>
      <c r="BK26" s="161"/>
      <c r="BL26" s="2"/>
      <c r="BM26" s="2"/>
      <c r="BN26" s="2"/>
      <c r="BO26" s="69"/>
    </row>
    <row r="27" spans="1:67" ht="15" customHeight="1" x14ac:dyDescent="0.15">
      <c r="A27" s="468" t="s">
        <v>554</v>
      </c>
      <c r="B27" s="364" t="s">
        <v>555</v>
      </c>
      <c r="C27" s="471" t="s">
        <v>556</v>
      </c>
      <c r="D27" s="126">
        <v>91271054</v>
      </c>
      <c r="E27" s="99" t="s">
        <v>417</v>
      </c>
      <c r="F27" s="421"/>
      <c r="G27" s="108" t="s">
        <v>479</v>
      </c>
      <c r="H27" s="61"/>
      <c r="I27" s="725"/>
      <c r="J27" s="29"/>
      <c r="K27" s="699" t="s">
        <v>28</v>
      </c>
      <c r="L27" s="699" t="s">
        <v>57</v>
      </c>
      <c r="M27" s="713"/>
      <c r="N27" s="701"/>
      <c r="O27" s="699" t="s">
        <v>28</v>
      </c>
      <c r="P27" s="699" t="s">
        <v>57</v>
      </c>
      <c r="Q27" s="700"/>
      <c r="R27" s="700"/>
      <c r="S27" s="699" t="s">
        <v>28</v>
      </c>
      <c r="T27" s="699" t="s">
        <v>57</v>
      </c>
      <c r="U27" s="700"/>
      <c r="V27" s="700"/>
      <c r="W27" s="699" t="s">
        <v>28</v>
      </c>
      <c r="X27" s="699" t="s">
        <v>57</v>
      </c>
      <c r="Y27" s="700"/>
      <c r="Z27" s="700"/>
      <c r="AA27" s="699" t="s">
        <v>28</v>
      </c>
      <c r="AB27" s="699" t="s">
        <v>57</v>
      </c>
      <c r="AC27" s="700"/>
      <c r="AD27" s="702"/>
      <c r="AE27" s="290" t="s">
        <v>28</v>
      </c>
      <c r="AF27" s="290" t="s">
        <v>57</v>
      </c>
      <c r="AG27" s="704"/>
      <c r="AH27" s="700"/>
      <c r="AI27" s="290" t="s">
        <v>28</v>
      </c>
      <c r="AJ27" s="290" t="s">
        <v>57</v>
      </c>
      <c r="AK27" s="700"/>
      <c r="AL27" s="700"/>
      <c r="AM27" s="290" t="s">
        <v>28</v>
      </c>
      <c r="AN27" s="290" t="s">
        <v>57</v>
      </c>
      <c r="AO27" s="700"/>
      <c r="AP27" s="700"/>
      <c r="AQ27" s="290" t="s">
        <v>28</v>
      </c>
      <c r="AR27" s="290" t="s">
        <v>57</v>
      </c>
      <c r="AS27" s="700"/>
      <c r="AT27" s="700"/>
      <c r="AU27" s="290" t="s">
        <v>28</v>
      </c>
      <c r="AV27" s="250" t="s">
        <v>57</v>
      </c>
      <c r="AW27" s="167"/>
      <c r="AX27" s="693"/>
      <c r="AY27" s="344"/>
      <c r="AZ27" s="75">
        <f t="shared" si="12"/>
        <v>0</v>
      </c>
      <c r="BA27" s="96"/>
      <c r="BB27" s="153">
        <f t="shared" si="1"/>
        <v>0</v>
      </c>
      <c r="BC27" s="96"/>
      <c r="BD27" s="153">
        <f t="shared" si="2"/>
        <v>0</v>
      </c>
      <c r="BE27" s="154">
        <f t="shared" si="3"/>
        <v>0</v>
      </c>
      <c r="BF27" s="153">
        <f t="shared" si="4"/>
        <v>0</v>
      </c>
      <c r="BG27" s="76">
        <f t="shared" si="13"/>
        <v>0</v>
      </c>
      <c r="BH27" s="121"/>
      <c r="BI27" s="77">
        <f t="shared" si="14"/>
        <v>0</v>
      </c>
      <c r="BJ27" s="465">
        <f t="shared" si="15"/>
        <v>0</v>
      </c>
      <c r="BK27" s="462"/>
      <c r="BL27" s="72"/>
      <c r="BM27" s="72"/>
      <c r="BN27" s="72"/>
      <c r="BO27" s="78"/>
    </row>
    <row r="28" spans="1:67" ht="15" customHeight="1" x14ac:dyDescent="0.15">
      <c r="A28" s="732" t="s">
        <v>557</v>
      </c>
      <c r="B28" s="3" t="s">
        <v>558</v>
      </c>
      <c r="C28" s="471" t="s">
        <v>105</v>
      </c>
      <c r="D28" s="2">
        <v>64949965</v>
      </c>
      <c r="E28" s="28" t="s">
        <v>54</v>
      </c>
      <c r="F28" s="420"/>
      <c r="G28" s="31" t="s">
        <v>398</v>
      </c>
      <c r="I28" s="726" t="s">
        <v>355</v>
      </c>
      <c r="J28" s="72"/>
      <c r="K28" s="95"/>
      <c r="L28" s="73" t="s">
        <v>28</v>
      </c>
      <c r="M28" s="714" t="s">
        <v>57</v>
      </c>
      <c r="N28" s="109"/>
      <c r="O28" s="95"/>
      <c r="P28" s="73" t="s">
        <v>28</v>
      </c>
      <c r="Q28" s="73" t="s">
        <v>57</v>
      </c>
      <c r="R28" s="95"/>
      <c r="S28" s="95"/>
      <c r="T28" s="73" t="s">
        <v>28</v>
      </c>
      <c r="U28" s="73" t="s">
        <v>57</v>
      </c>
      <c r="V28" s="95"/>
      <c r="W28" s="95"/>
      <c r="X28" s="73" t="s">
        <v>28</v>
      </c>
      <c r="Y28" s="73" t="s">
        <v>57</v>
      </c>
      <c r="Z28" s="95"/>
      <c r="AA28" s="95"/>
      <c r="AB28" s="73" t="s">
        <v>28</v>
      </c>
      <c r="AC28" s="73" t="s">
        <v>57</v>
      </c>
      <c r="AD28" s="95"/>
      <c r="AE28" s="695"/>
      <c r="AF28" s="695"/>
      <c r="AG28" s="169"/>
      <c r="AH28" s="169"/>
      <c r="AI28" s="169"/>
      <c r="AJ28" s="169"/>
      <c r="AK28" s="169"/>
      <c r="AL28" s="169"/>
      <c r="AM28" s="169"/>
      <c r="AN28" s="169"/>
      <c r="AO28" s="169"/>
      <c r="AP28" s="169"/>
      <c r="AQ28" s="169"/>
      <c r="AR28" s="169"/>
      <c r="AS28" s="169"/>
      <c r="AT28" s="169"/>
      <c r="AU28" s="169"/>
      <c r="AV28" s="169"/>
      <c r="AW28" s="169"/>
      <c r="AX28" s="361"/>
      <c r="AY28" s="98"/>
      <c r="AZ28" s="611"/>
      <c r="BA28" s="98"/>
      <c r="BB28" s="372"/>
      <c r="BC28" s="98"/>
      <c r="BD28" s="372"/>
      <c r="BF28" s="372"/>
      <c r="BG28" s="612"/>
      <c r="BH28" s="373"/>
      <c r="BI28" s="19"/>
      <c r="BJ28" s="613"/>
      <c r="BK28" s="614"/>
    </row>
    <row r="29" spans="1:67" ht="13" x14ac:dyDescent="0.15">
      <c r="A29" s="1" t="s">
        <v>559</v>
      </c>
    </row>
    <row r="31" spans="1:67" ht="13" x14ac:dyDescent="0.15">
      <c r="A31" s="60" t="s">
        <v>119</v>
      </c>
      <c r="B31" s="4"/>
      <c r="D31" s="748" t="s">
        <v>143</v>
      </c>
      <c r="E31" s="749"/>
    </row>
    <row r="32" spans="1:67" ht="28" x14ac:dyDescent="0.15">
      <c r="A32" s="1" t="s">
        <v>55</v>
      </c>
      <c r="C32" s="1" t="s">
        <v>120</v>
      </c>
      <c r="D32" s="57" t="s">
        <v>144</v>
      </c>
      <c r="E32" s="56" t="s">
        <v>145</v>
      </c>
    </row>
    <row r="33" spans="1:5" ht="28" x14ac:dyDescent="0.15">
      <c r="A33" s="1" t="s">
        <v>77</v>
      </c>
      <c r="C33" s="1" t="s">
        <v>121</v>
      </c>
      <c r="D33" s="57" t="s">
        <v>218</v>
      </c>
      <c r="E33" s="56" t="s">
        <v>147</v>
      </c>
    </row>
    <row r="34" spans="1:5" ht="39.75" customHeight="1" x14ac:dyDescent="0.15">
      <c r="A34" s="1" t="s">
        <v>96</v>
      </c>
      <c r="C34" s="1" t="s">
        <v>220</v>
      </c>
      <c r="D34" s="57" t="s">
        <v>148</v>
      </c>
      <c r="E34" s="56" t="s">
        <v>149</v>
      </c>
    </row>
    <row r="35" spans="1:5" ht="28" x14ac:dyDescent="0.15">
      <c r="A35" s="1" t="s">
        <v>123</v>
      </c>
      <c r="C35" s="1" t="s">
        <v>124</v>
      </c>
      <c r="D35" s="58" t="s">
        <v>150</v>
      </c>
      <c r="E35" s="100" t="s">
        <v>222</v>
      </c>
    </row>
    <row r="36" spans="1:5" ht="13" x14ac:dyDescent="0.15">
      <c r="A36" s="1" t="s">
        <v>39</v>
      </c>
      <c r="C36" s="1" t="s">
        <v>125</v>
      </c>
    </row>
    <row r="37" spans="1:5" ht="13" x14ac:dyDescent="0.15">
      <c r="A37" s="1" t="s">
        <v>126</v>
      </c>
      <c r="C37" s="1" t="s">
        <v>127</v>
      </c>
    </row>
    <row r="38" spans="1:5" ht="13" x14ac:dyDescent="0.15">
      <c r="A38" s="1" t="s">
        <v>128</v>
      </c>
      <c r="C38" s="1" t="s">
        <v>129</v>
      </c>
    </row>
    <row r="39" spans="1:5" ht="13" x14ac:dyDescent="0.15">
      <c r="A39" s="1" t="s">
        <v>43</v>
      </c>
      <c r="C39" s="1" t="s">
        <v>130</v>
      </c>
    </row>
    <row r="40" spans="1:5" ht="13" x14ac:dyDescent="0.15">
      <c r="A40" s="1" t="s">
        <v>131</v>
      </c>
      <c r="C40" s="1" t="s">
        <v>132</v>
      </c>
    </row>
    <row r="41" spans="1:5" ht="13" x14ac:dyDescent="0.15">
      <c r="A41" s="1" t="s">
        <v>47</v>
      </c>
      <c r="C41" s="1" t="s">
        <v>133</v>
      </c>
    </row>
    <row r="42" spans="1:5" ht="13" x14ac:dyDescent="0.15">
      <c r="A42" s="1" t="s">
        <v>48</v>
      </c>
      <c r="C42" s="1" t="s">
        <v>134</v>
      </c>
    </row>
    <row r="43" spans="1:5" ht="13" x14ac:dyDescent="0.15">
      <c r="A43" s="1" t="s">
        <v>49</v>
      </c>
      <c r="C43" s="1" t="s">
        <v>135</v>
      </c>
    </row>
    <row r="44" spans="1:5" ht="13" x14ac:dyDescent="0.15">
      <c r="A44" s="17" t="s">
        <v>136</v>
      </c>
      <c r="B44" s="17"/>
    </row>
    <row r="45" spans="1:5" ht="13" x14ac:dyDescent="0.15">
      <c r="A45" s="18" t="s">
        <v>137</v>
      </c>
      <c r="B45" s="18"/>
    </row>
    <row r="46" spans="1:5" ht="13" x14ac:dyDescent="0.15">
      <c r="A46" s="19" t="s">
        <v>138</v>
      </c>
      <c r="B46" s="19"/>
    </row>
    <row r="47" spans="1:5" ht="13" x14ac:dyDescent="0.15">
      <c r="A47" s="20" t="s">
        <v>139</v>
      </c>
      <c r="B47" s="20"/>
    </row>
    <row r="48" spans="1:5" ht="13" x14ac:dyDescent="0.15">
      <c r="A48" s="21" t="s">
        <v>140</v>
      </c>
      <c r="B48" s="21"/>
    </row>
    <row r="49" spans="1:2" ht="13" x14ac:dyDescent="0.15">
      <c r="A49" s="22" t="s">
        <v>141</v>
      </c>
      <c r="B49" s="22"/>
    </row>
    <row r="50" spans="1:2" ht="13" x14ac:dyDescent="0.15">
      <c r="A50" s="23" t="s">
        <v>142</v>
      </c>
      <c r="B50" s="23"/>
    </row>
    <row r="51" spans="1:2" ht="15" customHeight="1" x14ac:dyDescent="0.15">
      <c r="A51" s="686" t="s">
        <v>560</v>
      </c>
    </row>
    <row r="52" spans="1:2" ht="15" customHeight="1" x14ac:dyDescent="0.15">
      <c r="A52" s="727" t="s">
        <v>561</v>
      </c>
    </row>
    <row r="53" spans="1:2" ht="15" customHeight="1" x14ac:dyDescent="0.15">
      <c r="A53" s="806" t="s">
        <v>562</v>
      </c>
    </row>
    <row r="54" spans="1:2" ht="15" customHeight="1" x14ac:dyDescent="0.15">
      <c r="A54" s="806"/>
    </row>
  </sheetData>
  <sheetProtection algorithmName="SHA-512" hashValue="RGq176nvj8BuWhOyyUCoLsKz81Ah1EdJWLTt/SZYZVNgnLVDhUE8SVpqjbJ+3XW5cBVHMWet6DAar3Ud+mbyVg==" saltValue="x97e1Z2c4eY1fH4S0htPEg==" spinCount="100000" sheet="1" objects="1" scenarios="1"/>
  <autoFilter ref="A6:H29" xr:uid="{C03AEB01-57B4-491F-B49B-B140A284CDAE}"/>
  <mergeCells count="13">
    <mergeCell ref="A53:A54"/>
    <mergeCell ref="D31:E31"/>
    <mergeCell ref="I3:L3"/>
    <mergeCell ref="AY3:BJ5"/>
    <mergeCell ref="BK3:BO5"/>
    <mergeCell ref="I4:O4"/>
    <mergeCell ref="P4:V4"/>
    <mergeCell ref="W4:AC4"/>
    <mergeCell ref="AD4:AJ4"/>
    <mergeCell ref="AK4:AQ4"/>
    <mergeCell ref="AR4:AX4"/>
    <mergeCell ref="Q3:T3"/>
    <mergeCell ref="AV3:AX3"/>
  </mergeCells>
  <pageMargins left="0.7" right="0.7" top="0.75" bottom="0.75" header="0.3" footer="0.3"/>
  <pageSetup orientation="portrait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DA55B-3382-4289-A9E9-483F2F61DBE2}">
  <dimension ref="A1:BO50"/>
  <sheetViews>
    <sheetView zoomScaleNormal="100" workbookViewId="0">
      <pane xSplit="1" topLeftCell="B1" activePane="topRight" state="frozen"/>
      <selection pane="topRight" activeCell="A27" sqref="A27:A28"/>
    </sheetView>
  </sheetViews>
  <sheetFormatPr baseColWidth="10" defaultColWidth="11.5" defaultRowHeight="15" customHeight="1" x14ac:dyDescent="0.15"/>
  <cols>
    <col min="1" max="1" width="41.5" style="1" bestFit="1" customWidth="1"/>
    <col min="2" max="2" width="14.83203125" style="1" customWidth="1"/>
    <col min="3" max="3" width="28.6640625" style="1" customWidth="1"/>
    <col min="4" max="4" width="15.5" style="1" customWidth="1"/>
    <col min="5" max="5" width="12" style="1" customWidth="1"/>
    <col min="6" max="6" width="11" style="1" customWidth="1"/>
    <col min="7" max="7" width="13.33203125" style="1" bestFit="1" customWidth="1"/>
    <col min="8" max="8" width="10.6640625" style="1" customWidth="1"/>
    <col min="9" max="50" width="3.5" style="1" customWidth="1"/>
    <col min="51" max="51" width="4.6640625" style="1" customWidth="1"/>
    <col min="52" max="52" width="4.83203125" style="1" bestFit="1" customWidth="1"/>
    <col min="53" max="53" width="9.33203125" style="1" bestFit="1" customWidth="1"/>
    <col min="54" max="54" width="4.83203125" style="1" bestFit="1" customWidth="1"/>
    <col min="55" max="55" width="9.1640625" style="1" bestFit="1" customWidth="1"/>
    <col min="56" max="56" width="4.83203125" style="1" bestFit="1" customWidth="1"/>
    <col min="57" max="57" width="6.83203125" style="1" bestFit="1" customWidth="1"/>
    <col min="58" max="58" width="4.83203125" style="1" bestFit="1" customWidth="1"/>
    <col min="59" max="59" width="6.83203125" style="1" bestFit="1" customWidth="1"/>
    <col min="60" max="60" width="4.83203125" style="1" bestFit="1" customWidth="1"/>
    <col min="61" max="61" width="9.5" style="1" bestFit="1" customWidth="1"/>
    <col min="62" max="62" width="9.1640625" style="1" customWidth="1"/>
    <col min="63" max="76" width="9.1640625" style="1"/>
    <col min="77" max="16384" width="11.5" style="1"/>
  </cols>
  <sheetData>
    <row r="1" spans="1:67" ht="13" x14ac:dyDescent="0.15">
      <c r="A1" s="4" t="s">
        <v>12</v>
      </c>
      <c r="B1" s="4"/>
    </row>
    <row r="2" spans="1:67" ht="13" x14ac:dyDescent="0.15">
      <c r="A2" s="4" t="s">
        <v>489</v>
      </c>
      <c r="B2" s="4"/>
    </row>
    <row r="3" spans="1:67" ht="15" customHeight="1" x14ac:dyDescent="0.15">
      <c r="A3" s="4" t="s">
        <v>563</v>
      </c>
      <c r="B3" s="4"/>
      <c r="I3" s="748" t="s">
        <v>564</v>
      </c>
      <c r="J3" s="807"/>
      <c r="K3" s="807"/>
      <c r="L3" s="808"/>
      <c r="M3" s="358"/>
      <c r="N3" s="358"/>
      <c r="O3" s="358"/>
      <c r="P3" s="358"/>
      <c r="Q3" s="359"/>
      <c r="R3" s="359"/>
      <c r="S3" s="359"/>
      <c r="T3" s="359"/>
      <c r="U3" s="358"/>
      <c r="V3" s="358"/>
      <c r="W3" s="358"/>
      <c r="X3" s="358"/>
      <c r="Y3" s="748" t="s">
        <v>565</v>
      </c>
      <c r="Z3" s="807"/>
      <c r="AA3" s="807"/>
      <c r="AB3" s="365"/>
      <c r="AC3" s="358"/>
      <c r="AD3" s="358"/>
      <c r="AE3" s="358"/>
      <c r="AF3" s="358"/>
      <c r="AG3" s="358"/>
      <c r="AH3" s="359"/>
      <c r="AI3" s="359"/>
      <c r="AJ3" s="358"/>
      <c r="AK3" s="358"/>
      <c r="AL3" s="358"/>
      <c r="AM3" s="358"/>
      <c r="AN3" s="358"/>
      <c r="AO3" s="358"/>
      <c r="AP3" s="358"/>
      <c r="AQ3" s="358"/>
      <c r="AR3" s="358"/>
      <c r="AS3" s="358"/>
      <c r="AT3" s="358"/>
      <c r="AU3" s="358"/>
      <c r="AV3" s="358"/>
      <c r="AW3" s="358"/>
      <c r="AX3" s="366"/>
      <c r="AY3" s="770" t="s">
        <v>34</v>
      </c>
      <c r="AZ3" s="770"/>
      <c r="BA3" s="770"/>
      <c r="BB3" s="770"/>
      <c r="BC3" s="770"/>
      <c r="BD3" s="770"/>
      <c r="BE3" s="770"/>
      <c r="BF3" s="770"/>
      <c r="BG3" s="770"/>
      <c r="BH3" s="770"/>
      <c r="BI3" s="770"/>
      <c r="BJ3" s="771"/>
      <c r="BK3" s="778" t="s">
        <v>154</v>
      </c>
      <c r="BL3" s="778"/>
      <c r="BM3" s="778"/>
      <c r="BN3" s="778"/>
      <c r="BO3" s="779"/>
    </row>
    <row r="4" spans="1:67" ht="15" customHeight="1" x14ac:dyDescent="0.15">
      <c r="A4" s="4" t="s">
        <v>155</v>
      </c>
      <c r="B4" s="4"/>
      <c r="I4" s="809" t="s">
        <v>20</v>
      </c>
      <c r="J4" s="810"/>
      <c r="K4" s="810"/>
      <c r="L4" s="810"/>
      <c r="M4" s="810"/>
      <c r="N4" s="810"/>
      <c r="O4" s="811"/>
      <c r="P4" s="812" t="s">
        <v>21</v>
      </c>
      <c r="Q4" s="810"/>
      <c r="R4" s="810"/>
      <c r="S4" s="810"/>
      <c r="T4" s="810"/>
      <c r="U4" s="810"/>
      <c r="V4" s="811"/>
      <c r="W4" s="812" t="s">
        <v>22</v>
      </c>
      <c r="X4" s="810"/>
      <c r="Y4" s="810"/>
      <c r="Z4" s="810"/>
      <c r="AA4" s="810"/>
      <c r="AB4" s="810"/>
      <c r="AC4" s="811"/>
      <c r="AD4" s="812" t="s">
        <v>23</v>
      </c>
      <c r="AE4" s="810"/>
      <c r="AF4" s="810"/>
      <c r="AG4" s="810"/>
      <c r="AH4" s="810"/>
      <c r="AI4" s="810"/>
      <c r="AJ4" s="811"/>
      <c r="AK4" s="811" t="s">
        <v>24</v>
      </c>
      <c r="AL4" s="767"/>
      <c r="AM4" s="815"/>
      <c r="AN4" s="815"/>
      <c r="AO4" s="815"/>
      <c r="AP4" s="815"/>
      <c r="AQ4" s="816"/>
      <c r="AR4" s="815" t="s">
        <v>25</v>
      </c>
      <c r="AS4" s="815"/>
      <c r="AT4" s="815"/>
      <c r="AU4" s="815"/>
      <c r="AV4" s="815"/>
      <c r="AW4" s="815"/>
      <c r="AX4" s="813"/>
      <c r="AY4" s="773"/>
      <c r="AZ4" s="773"/>
      <c r="BA4" s="773"/>
      <c r="BB4" s="773"/>
      <c r="BC4" s="773"/>
      <c r="BD4" s="773"/>
      <c r="BE4" s="773"/>
      <c r="BF4" s="773"/>
      <c r="BG4" s="773"/>
      <c r="BH4" s="773"/>
      <c r="BI4" s="773"/>
      <c r="BJ4" s="774"/>
      <c r="BK4" s="780"/>
      <c r="BL4" s="780"/>
      <c r="BM4" s="780"/>
      <c r="BN4" s="780"/>
      <c r="BO4" s="781"/>
    </row>
    <row r="5" spans="1:67" ht="15" customHeight="1" x14ac:dyDescent="0.15">
      <c r="I5" s="68" t="s">
        <v>28</v>
      </c>
      <c r="J5" s="5" t="s">
        <v>29</v>
      </c>
      <c r="K5" s="5" t="s">
        <v>29</v>
      </c>
      <c r="L5" s="5" t="s">
        <v>30</v>
      </c>
      <c r="M5" s="5" t="s">
        <v>31</v>
      </c>
      <c r="N5" s="5" t="s">
        <v>32</v>
      </c>
      <c r="O5" s="5" t="s">
        <v>33</v>
      </c>
      <c r="P5" s="5" t="s">
        <v>28</v>
      </c>
      <c r="Q5" s="5" t="s">
        <v>29</v>
      </c>
      <c r="R5" s="5" t="s">
        <v>29</v>
      </c>
      <c r="S5" s="5" t="s">
        <v>30</v>
      </c>
      <c r="T5" s="5" t="s">
        <v>31</v>
      </c>
      <c r="U5" s="5" t="s">
        <v>32</v>
      </c>
      <c r="V5" s="5" t="s">
        <v>33</v>
      </c>
      <c r="W5" s="5" t="s">
        <v>28</v>
      </c>
      <c r="X5" s="5" t="s">
        <v>29</v>
      </c>
      <c r="Y5" s="5" t="s">
        <v>29</v>
      </c>
      <c r="Z5" s="5" t="s">
        <v>30</v>
      </c>
      <c r="AA5" s="5" t="s">
        <v>31</v>
      </c>
      <c r="AB5" s="5" t="s">
        <v>32</v>
      </c>
      <c r="AC5" s="5" t="s">
        <v>33</v>
      </c>
      <c r="AD5" s="5" t="s">
        <v>28</v>
      </c>
      <c r="AE5" s="5" t="s">
        <v>29</v>
      </c>
      <c r="AF5" s="5" t="s">
        <v>29</v>
      </c>
      <c r="AG5" s="5" t="s">
        <v>30</v>
      </c>
      <c r="AH5" s="5" t="s">
        <v>31</v>
      </c>
      <c r="AI5" s="5" t="s">
        <v>32</v>
      </c>
      <c r="AJ5" s="5" t="s">
        <v>33</v>
      </c>
      <c r="AK5" s="5" t="s">
        <v>28</v>
      </c>
      <c r="AL5" s="64" t="s">
        <v>29</v>
      </c>
      <c r="AM5" s="248" t="s">
        <v>29</v>
      </c>
      <c r="AN5" s="248" t="s">
        <v>30</v>
      </c>
      <c r="AO5" s="248" t="s">
        <v>31</v>
      </c>
      <c r="AP5" s="248" t="s">
        <v>32</v>
      </c>
      <c r="AQ5" s="248" t="s">
        <v>33</v>
      </c>
      <c r="AR5" s="248" t="s">
        <v>28</v>
      </c>
      <c r="AS5" s="248" t="s">
        <v>29</v>
      </c>
      <c r="AT5" s="248" t="s">
        <v>29</v>
      </c>
      <c r="AU5" s="248" t="s">
        <v>30</v>
      </c>
      <c r="AV5" s="248" t="s">
        <v>31</v>
      </c>
      <c r="AW5" s="248" t="s">
        <v>32</v>
      </c>
      <c r="AX5" s="268" t="s">
        <v>33</v>
      </c>
      <c r="AY5" s="776"/>
      <c r="AZ5" s="776"/>
      <c r="BA5" s="776"/>
      <c r="BB5" s="776"/>
      <c r="BC5" s="776"/>
      <c r="BD5" s="776"/>
      <c r="BE5" s="776"/>
      <c r="BF5" s="776"/>
      <c r="BG5" s="776"/>
      <c r="BH5" s="776"/>
      <c r="BI5" s="776"/>
      <c r="BJ5" s="777"/>
      <c r="BK5" s="780"/>
      <c r="BL5" s="782"/>
      <c r="BM5" s="782"/>
      <c r="BN5" s="782"/>
      <c r="BO5" s="783"/>
    </row>
    <row r="6" spans="1:67" ht="15" customHeight="1" x14ac:dyDescent="0.15">
      <c r="A6" s="148" t="s">
        <v>410</v>
      </c>
      <c r="B6" s="148" t="s">
        <v>345</v>
      </c>
      <c r="C6" s="148" t="s">
        <v>36</v>
      </c>
      <c r="D6" s="148" t="s">
        <v>37</v>
      </c>
      <c r="E6" s="148" t="s">
        <v>156</v>
      </c>
      <c r="F6" s="50" t="s">
        <v>39</v>
      </c>
      <c r="G6" s="50" t="s">
        <v>40</v>
      </c>
      <c r="H6" s="63" t="s">
        <v>41</v>
      </c>
      <c r="I6" s="101">
        <v>16</v>
      </c>
      <c r="J6" s="2">
        <v>17</v>
      </c>
      <c r="K6" s="101">
        <v>18</v>
      </c>
      <c r="L6" s="2">
        <v>19</v>
      </c>
      <c r="M6" s="101">
        <v>20</v>
      </c>
      <c r="N6" s="2">
        <v>21</v>
      </c>
      <c r="O6" s="101">
        <v>22</v>
      </c>
      <c r="P6" s="2">
        <v>23</v>
      </c>
      <c r="Q6" s="101">
        <v>24</v>
      </c>
      <c r="R6" s="2">
        <v>25</v>
      </c>
      <c r="S6" s="101">
        <v>26</v>
      </c>
      <c r="T6" s="2">
        <v>27</v>
      </c>
      <c r="U6" s="101">
        <v>28</v>
      </c>
      <c r="V6" s="2">
        <v>29</v>
      </c>
      <c r="W6" s="101">
        <v>30</v>
      </c>
      <c r="X6" s="49">
        <v>31</v>
      </c>
      <c r="Y6" s="31">
        <v>1</v>
      </c>
      <c r="Z6" s="2">
        <v>2</v>
      </c>
      <c r="AA6" s="31">
        <v>3</v>
      </c>
      <c r="AB6" s="2">
        <v>4</v>
      </c>
      <c r="AC6" s="31">
        <v>5</v>
      </c>
      <c r="AD6" s="2">
        <v>6</v>
      </c>
      <c r="AE6" s="31">
        <v>7</v>
      </c>
      <c r="AF6" s="2">
        <v>8</v>
      </c>
      <c r="AG6" s="31">
        <v>9</v>
      </c>
      <c r="AH6" s="2">
        <v>10</v>
      </c>
      <c r="AI6" s="31">
        <v>11</v>
      </c>
      <c r="AJ6" s="2">
        <v>12</v>
      </c>
      <c r="AK6" s="31">
        <v>13</v>
      </c>
      <c r="AL6" s="2">
        <v>14</v>
      </c>
      <c r="AM6" s="31">
        <v>15</v>
      </c>
      <c r="AN6" s="2">
        <v>16</v>
      </c>
      <c r="AO6" s="31">
        <v>17</v>
      </c>
      <c r="AP6" s="2">
        <v>18</v>
      </c>
      <c r="AQ6" s="31">
        <v>19</v>
      </c>
      <c r="AR6" s="2">
        <v>20</v>
      </c>
      <c r="AS6" s="31">
        <v>21</v>
      </c>
      <c r="AT6" s="2">
        <v>22</v>
      </c>
      <c r="AU6" s="31">
        <v>23</v>
      </c>
      <c r="AV6" s="2">
        <v>24</v>
      </c>
      <c r="AW6" s="31">
        <v>25</v>
      </c>
      <c r="AX6" s="2">
        <v>26</v>
      </c>
      <c r="AY6" s="342" t="s">
        <v>43</v>
      </c>
      <c r="AZ6" s="80">
        <v>0.2</v>
      </c>
      <c r="BA6" s="79" t="s">
        <v>493</v>
      </c>
      <c r="BB6" s="81">
        <v>0.5</v>
      </c>
      <c r="BC6" s="79" t="s">
        <v>46</v>
      </c>
      <c r="BD6" s="81">
        <v>0.3</v>
      </c>
      <c r="BE6" s="79" t="s">
        <v>47</v>
      </c>
      <c r="BF6" s="79" t="s">
        <v>48</v>
      </c>
      <c r="BG6" s="82">
        <v>0.7</v>
      </c>
      <c r="BH6" s="79" t="s">
        <v>49</v>
      </c>
      <c r="BI6" s="82">
        <v>0.3</v>
      </c>
      <c r="BJ6" s="110" t="s">
        <v>50</v>
      </c>
      <c r="BK6" s="107" t="s">
        <v>159</v>
      </c>
      <c r="BL6" s="103" t="s">
        <v>160</v>
      </c>
      <c r="BM6" s="104" t="s">
        <v>161</v>
      </c>
      <c r="BN6" s="104" t="s">
        <v>162</v>
      </c>
      <c r="BO6" s="105" t="s">
        <v>163</v>
      </c>
    </row>
    <row r="7" spans="1:67" ht="15" customHeight="1" x14ac:dyDescent="0.15">
      <c r="A7" s="2" t="s">
        <v>566</v>
      </c>
      <c r="B7" s="2"/>
      <c r="C7" s="2"/>
      <c r="D7" s="2"/>
      <c r="E7" s="2"/>
      <c r="F7" s="128"/>
      <c r="G7" s="31" t="s">
        <v>55</v>
      </c>
      <c r="H7" s="360"/>
      <c r="I7" s="133" t="s">
        <v>28</v>
      </c>
      <c r="J7" s="10" t="s">
        <v>57</v>
      </c>
      <c r="K7" s="9"/>
      <c r="L7" s="9"/>
      <c r="M7" s="10" t="s">
        <v>28</v>
      </c>
      <c r="N7" s="10" t="s">
        <v>57</v>
      </c>
      <c r="O7" s="9"/>
      <c r="P7" s="9"/>
      <c r="Q7" s="10" t="s">
        <v>28</v>
      </c>
      <c r="R7" s="10" t="s">
        <v>57</v>
      </c>
      <c r="S7" s="9"/>
      <c r="T7" s="9"/>
      <c r="U7" s="10" t="s">
        <v>28</v>
      </c>
      <c r="V7" s="10" t="s">
        <v>57</v>
      </c>
      <c r="W7" s="9"/>
      <c r="X7" s="9"/>
      <c r="Y7" s="10" t="s">
        <v>28</v>
      </c>
      <c r="Z7" s="10" t="s">
        <v>57</v>
      </c>
      <c r="AA7" s="9"/>
      <c r="AB7" s="9"/>
      <c r="AC7" s="10" t="s">
        <v>28</v>
      </c>
      <c r="AD7" s="10" t="s">
        <v>57</v>
      </c>
      <c r="AE7" s="9"/>
      <c r="AF7" s="9"/>
      <c r="AG7" s="10" t="s">
        <v>28</v>
      </c>
      <c r="AH7" s="10" t="s">
        <v>57</v>
      </c>
      <c r="AI7" s="9"/>
      <c r="AJ7" s="9"/>
      <c r="AK7" s="11" t="s">
        <v>28</v>
      </c>
      <c r="AL7" s="11" t="s">
        <v>57</v>
      </c>
      <c r="AM7" s="9"/>
      <c r="AN7" s="9"/>
      <c r="AO7" s="11" t="s">
        <v>28</v>
      </c>
      <c r="AP7" s="11" t="s">
        <v>57</v>
      </c>
      <c r="AQ7" s="9"/>
      <c r="AR7" s="9"/>
      <c r="AS7" s="11" t="s">
        <v>28</v>
      </c>
      <c r="AT7" s="11" t="s">
        <v>57</v>
      </c>
      <c r="AU7" s="9"/>
      <c r="AV7" s="9"/>
      <c r="AW7" s="345" t="s">
        <v>28</v>
      </c>
      <c r="AX7" s="346" t="s">
        <v>57</v>
      </c>
      <c r="AY7" s="142"/>
      <c r="AZ7" s="150">
        <f>AY7*0.2</f>
        <v>0</v>
      </c>
      <c r="BA7" s="117"/>
      <c r="BB7" s="83">
        <f>(BA7*0.5)</f>
        <v>0</v>
      </c>
      <c r="BC7" s="117"/>
      <c r="BD7" s="83">
        <f>(BC7*0.3)</f>
        <v>0</v>
      </c>
      <c r="BE7" s="83">
        <f>(BB7+BD7)</f>
        <v>0</v>
      </c>
      <c r="BF7" s="83">
        <f>(AZ7+BE7)</f>
        <v>0</v>
      </c>
      <c r="BG7" s="84">
        <f>(BF7*0.7)</f>
        <v>0</v>
      </c>
      <c r="BH7" s="117"/>
      <c r="BI7" s="85">
        <f>(BH7*0.3)</f>
        <v>0</v>
      </c>
      <c r="BJ7" s="86">
        <f>(BG7+BI7)</f>
        <v>0</v>
      </c>
      <c r="BK7" s="129"/>
      <c r="BL7" s="2"/>
      <c r="BM7" s="2"/>
      <c r="BN7" s="2"/>
      <c r="BO7" s="69"/>
    </row>
    <row r="8" spans="1:67" ht="15" customHeight="1" x14ac:dyDescent="0.15">
      <c r="A8" s="2" t="s">
        <v>567</v>
      </c>
      <c r="B8" s="2"/>
      <c r="C8" s="2"/>
      <c r="D8" s="2"/>
      <c r="E8" s="2"/>
      <c r="F8" s="3"/>
      <c r="G8" s="31" t="s">
        <v>55</v>
      </c>
      <c r="H8" s="61"/>
      <c r="I8" s="70" t="s">
        <v>28</v>
      </c>
      <c r="J8" s="13" t="s">
        <v>57</v>
      </c>
      <c r="K8" s="12"/>
      <c r="L8" s="12"/>
      <c r="M8" s="13" t="s">
        <v>28</v>
      </c>
      <c r="N8" s="13" t="s">
        <v>57</v>
      </c>
      <c r="O8" s="12"/>
      <c r="P8" s="12"/>
      <c r="Q8" s="13" t="s">
        <v>28</v>
      </c>
      <c r="R8" s="13" t="s">
        <v>57</v>
      </c>
      <c r="S8" s="12"/>
      <c r="T8" s="12"/>
      <c r="U8" s="13" t="s">
        <v>28</v>
      </c>
      <c r="V8" s="13" t="s">
        <v>57</v>
      </c>
      <c r="W8" s="12"/>
      <c r="X8" s="12"/>
      <c r="Y8" s="13" t="s">
        <v>28</v>
      </c>
      <c r="Z8" s="13" t="s">
        <v>57</v>
      </c>
      <c r="AA8" s="12"/>
      <c r="AB8" s="12"/>
      <c r="AC8" s="13" t="s">
        <v>28</v>
      </c>
      <c r="AD8" s="13" t="s">
        <v>57</v>
      </c>
      <c r="AE8" s="12"/>
      <c r="AF8" s="12"/>
      <c r="AG8" s="13" t="s">
        <v>28</v>
      </c>
      <c r="AH8" s="13" t="s">
        <v>57</v>
      </c>
      <c r="AI8" s="12"/>
      <c r="AJ8" s="12"/>
      <c r="AK8" s="14" t="s">
        <v>28</v>
      </c>
      <c r="AL8" s="14" t="s">
        <v>57</v>
      </c>
      <c r="AM8" s="12"/>
      <c r="AN8" s="12"/>
      <c r="AO8" s="14" t="s">
        <v>28</v>
      </c>
      <c r="AP8" s="14" t="s">
        <v>57</v>
      </c>
      <c r="AQ8" s="12"/>
      <c r="AR8" s="12"/>
      <c r="AS8" s="14" t="s">
        <v>28</v>
      </c>
      <c r="AT8" s="14" t="s">
        <v>57</v>
      </c>
      <c r="AU8" s="12"/>
      <c r="AV8" s="12"/>
      <c r="AW8" s="143" t="s">
        <v>28</v>
      </c>
      <c r="AX8" s="347" t="s">
        <v>57</v>
      </c>
      <c r="AY8" s="142"/>
      <c r="AZ8" s="151">
        <f t="shared" ref="AZ8" si="0">AY8*0.2</f>
        <v>0</v>
      </c>
      <c r="BA8" s="28"/>
      <c r="BB8" s="83">
        <f t="shared" ref="BB8:BB28" si="1">(BA8*0.5)</f>
        <v>0</v>
      </c>
      <c r="BC8" s="28"/>
      <c r="BD8" s="83">
        <f t="shared" ref="BD8:BD28" si="2">(BC8*0.3)</f>
        <v>0</v>
      </c>
      <c r="BE8" s="30">
        <f t="shared" ref="BE8:BE28" si="3">(BB8+BD8)</f>
        <v>0</v>
      </c>
      <c r="BF8" s="83">
        <f t="shared" ref="BF8:BF28" si="4">(AZ8+BE8)</f>
        <v>0</v>
      </c>
      <c r="BG8" s="7">
        <f t="shared" ref="BG8" si="5">(BF8*0.7)</f>
        <v>0</v>
      </c>
      <c r="BH8" s="28"/>
      <c r="BI8" s="8">
        <f t="shared" ref="BI8" si="6">(BH8*0.3)</f>
        <v>0</v>
      </c>
      <c r="BJ8" s="65">
        <f t="shared" ref="BJ8" si="7">(BG8+BI8)</f>
        <v>0</v>
      </c>
      <c r="BK8" s="129"/>
      <c r="BL8" s="2"/>
      <c r="BM8" s="2"/>
      <c r="BN8" s="2"/>
      <c r="BO8" s="69"/>
    </row>
    <row r="9" spans="1:67" ht="15" customHeight="1" x14ac:dyDescent="0.2">
      <c r="A9" s="32" t="s">
        <v>568</v>
      </c>
      <c r="B9" s="32"/>
      <c r="C9" s="137"/>
      <c r="D9" s="28"/>
      <c r="E9" s="28"/>
      <c r="F9" s="128"/>
      <c r="G9" s="31" t="s">
        <v>55</v>
      </c>
      <c r="H9" s="61"/>
      <c r="I9" s="88"/>
      <c r="J9" s="14" t="s">
        <v>28</v>
      </c>
      <c r="K9" s="14" t="s">
        <v>57</v>
      </c>
      <c r="L9" s="25"/>
      <c r="M9" s="24"/>
      <c r="N9" s="14" t="s">
        <v>28</v>
      </c>
      <c r="O9" s="14" t="s">
        <v>57</v>
      </c>
      <c r="P9" s="25"/>
      <c r="Q9" s="24"/>
      <c r="R9" s="14" t="s">
        <v>28</v>
      </c>
      <c r="S9" s="14" t="s">
        <v>57</v>
      </c>
      <c r="T9" s="25"/>
      <c r="U9" s="24"/>
      <c r="V9" s="14" t="s">
        <v>28</v>
      </c>
      <c r="W9" s="14" t="s">
        <v>57</v>
      </c>
      <c r="X9" s="25"/>
      <c r="Y9" s="24"/>
      <c r="Z9" s="14" t="s">
        <v>28</v>
      </c>
      <c r="AA9" s="14" t="s">
        <v>57</v>
      </c>
      <c r="AB9" s="25"/>
      <c r="AC9" s="24"/>
      <c r="AD9" s="14" t="s">
        <v>28</v>
      </c>
      <c r="AE9" s="14" t="s">
        <v>57</v>
      </c>
      <c r="AF9" s="25"/>
      <c r="AG9" s="24"/>
      <c r="AH9" s="14" t="s">
        <v>28</v>
      </c>
      <c r="AI9" s="14" t="s">
        <v>57</v>
      </c>
      <c r="AJ9" s="25"/>
      <c r="AK9" s="24"/>
      <c r="AL9" s="11" t="s">
        <v>28</v>
      </c>
      <c r="AM9" s="11" t="s">
        <v>57</v>
      </c>
      <c r="AN9" s="25"/>
      <c r="AO9" s="24"/>
      <c r="AP9" s="11" t="s">
        <v>28</v>
      </c>
      <c r="AQ9" s="11" t="s">
        <v>57</v>
      </c>
      <c r="AR9" s="25"/>
      <c r="AS9" s="24"/>
      <c r="AT9" s="11" t="s">
        <v>28</v>
      </c>
      <c r="AU9" s="11" t="s">
        <v>57</v>
      </c>
      <c r="AV9" s="25"/>
      <c r="AW9" s="348"/>
      <c r="AX9" s="346" t="s">
        <v>28</v>
      </c>
      <c r="AY9" s="115"/>
      <c r="AZ9" s="150">
        <f>AY9*0.2</f>
        <v>0</v>
      </c>
      <c r="BA9" s="120"/>
      <c r="BB9" s="83">
        <f t="shared" si="1"/>
        <v>0</v>
      </c>
      <c r="BC9" s="117"/>
      <c r="BD9" s="83">
        <f t="shared" si="2"/>
        <v>0</v>
      </c>
      <c r="BE9" s="30">
        <f t="shared" si="3"/>
        <v>0</v>
      </c>
      <c r="BF9" s="83">
        <f t="shared" si="4"/>
        <v>0</v>
      </c>
      <c r="BG9" s="84">
        <f>(BF9*0.7)</f>
        <v>0</v>
      </c>
      <c r="BH9" s="117"/>
      <c r="BI9" s="85">
        <f>(BH9*0.3)</f>
        <v>0</v>
      </c>
      <c r="BJ9" s="86">
        <f>(BG9+BI9)</f>
        <v>0</v>
      </c>
      <c r="BK9" s="130"/>
      <c r="BL9" s="2"/>
      <c r="BM9" s="2"/>
      <c r="BN9" s="2"/>
      <c r="BO9" s="69"/>
    </row>
    <row r="10" spans="1:67" ht="15" customHeight="1" x14ac:dyDescent="0.2">
      <c r="A10" s="2" t="s">
        <v>569</v>
      </c>
      <c r="B10" s="2"/>
      <c r="C10" s="2"/>
      <c r="D10" s="2"/>
      <c r="E10" s="28"/>
      <c r="F10" s="128"/>
      <c r="G10" s="31" t="s">
        <v>55</v>
      </c>
      <c r="H10" s="61"/>
      <c r="I10" s="89"/>
      <c r="J10" s="87" t="s">
        <v>28</v>
      </c>
      <c r="K10" s="13" t="s">
        <v>57</v>
      </c>
      <c r="L10" s="12"/>
      <c r="M10" s="12"/>
      <c r="N10" s="13" t="s">
        <v>28</v>
      </c>
      <c r="O10" s="13" t="s">
        <v>57</v>
      </c>
      <c r="P10" s="12"/>
      <c r="Q10" s="12"/>
      <c r="R10" s="13" t="s">
        <v>28</v>
      </c>
      <c r="S10" s="13" t="s">
        <v>57</v>
      </c>
      <c r="T10" s="12"/>
      <c r="U10" s="12"/>
      <c r="V10" s="13" t="s">
        <v>28</v>
      </c>
      <c r="W10" s="13" t="s">
        <v>57</v>
      </c>
      <c r="X10" s="12"/>
      <c r="Y10" s="12"/>
      <c r="Z10" s="13" t="s">
        <v>28</v>
      </c>
      <c r="AA10" s="13" t="s">
        <v>57</v>
      </c>
      <c r="AB10" s="39"/>
      <c r="AC10" s="38"/>
      <c r="AD10" s="87" t="s">
        <v>28</v>
      </c>
      <c r="AE10" s="13" t="s">
        <v>57</v>
      </c>
      <c r="AF10" s="12"/>
      <c r="AG10" s="12"/>
      <c r="AH10" s="13" t="s">
        <v>28</v>
      </c>
      <c r="AI10" s="13" t="s">
        <v>57</v>
      </c>
      <c r="AJ10" s="12"/>
      <c r="AK10" s="12"/>
      <c r="AL10" s="14" t="s">
        <v>28</v>
      </c>
      <c r="AM10" s="14" t="s">
        <v>57</v>
      </c>
      <c r="AN10" s="12"/>
      <c r="AO10" s="12"/>
      <c r="AP10" s="14" t="s">
        <v>28</v>
      </c>
      <c r="AQ10" s="14" t="s">
        <v>57</v>
      </c>
      <c r="AR10" s="12"/>
      <c r="AS10" s="12"/>
      <c r="AT10" s="14" t="s">
        <v>28</v>
      </c>
      <c r="AU10" s="14" t="s">
        <v>57</v>
      </c>
      <c r="AV10" s="39"/>
      <c r="AW10" s="349"/>
      <c r="AX10" s="347" t="s">
        <v>28</v>
      </c>
      <c r="AY10" s="343"/>
      <c r="AZ10" s="6">
        <f t="shared" ref="AZ10:AZ28" si="8">AY10*0.2</f>
        <v>0</v>
      </c>
      <c r="BA10" s="28"/>
      <c r="BB10" s="83">
        <f t="shared" si="1"/>
        <v>0</v>
      </c>
      <c r="BC10" s="119"/>
      <c r="BD10" s="83">
        <f t="shared" si="2"/>
        <v>0</v>
      </c>
      <c r="BE10" s="30">
        <f t="shared" si="3"/>
        <v>0</v>
      </c>
      <c r="BF10" s="83">
        <f t="shared" si="4"/>
        <v>0</v>
      </c>
      <c r="BG10" s="7">
        <f t="shared" ref="BG10:BG28" si="9">(BF10*0.7)</f>
        <v>0</v>
      </c>
      <c r="BH10" s="28"/>
      <c r="BI10" s="8">
        <f t="shared" ref="BI10:BI28" si="10">(BH10*0.3)</f>
        <v>0</v>
      </c>
      <c r="BJ10" s="65">
        <f t="shared" ref="BJ10:BJ28" si="11">(BG10+BI10)</f>
        <v>0</v>
      </c>
      <c r="BK10" s="131"/>
      <c r="BL10" s="2"/>
      <c r="BM10" s="2"/>
      <c r="BN10" s="2"/>
      <c r="BO10" s="69"/>
    </row>
    <row r="11" spans="1:67" ht="15" customHeight="1" x14ac:dyDescent="0.2">
      <c r="A11" s="32" t="s">
        <v>537</v>
      </c>
      <c r="B11" s="32"/>
      <c r="C11" s="137"/>
      <c r="D11" s="363"/>
      <c r="E11" s="28"/>
      <c r="F11" s="420"/>
      <c r="G11" s="211" t="s">
        <v>55</v>
      </c>
      <c r="H11" s="61"/>
      <c r="I11" s="89"/>
      <c r="J11" s="27"/>
      <c r="K11" s="10" t="s">
        <v>28</v>
      </c>
      <c r="L11" s="10" t="s">
        <v>57</v>
      </c>
      <c r="M11" s="9"/>
      <c r="N11" s="9"/>
      <c r="O11" s="10" t="s">
        <v>28</v>
      </c>
      <c r="P11" s="10" t="s">
        <v>57</v>
      </c>
      <c r="Q11" s="9"/>
      <c r="R11" s="9"/>
      <c r="S11" s="10" t="s">
        <v>28</v>
      </c>
      <c r="T11" s="10" t="s">
        <v>57</v>
      </c>
      <c r="U11" s="9"/>
      <c r="V11" s="9"/>
      <c r="W11" s="10" t="s">
        <v>28</v>
      </c>
      <c r="X11" s="10" t="s">
        <v>57</v>
      </c>
      <c r="Y11" s="9"/>
      <c r="Z11" s="9"/>
      <c r="AA11" s="10" t="s">
        <v>28</v>
      </c>
      <c r="AB11" s="10" t="s">
        <v>57</v>
      </c>
      <c r="AC11" s="9"/>
      <c r="AD11" s="9"/>
      <c r="AE11" s="10" t="s">
        <v>28</v>
      </c>
      <c r="AF11" s="10" t="s">
        <v>57</v>
      </c>
      <c r="AG11" s="26"/>
      <c r="AH11" s="27"/>
      <c r="AI11" s="11" t="s">
        <v>28</v>
      </c>
      <c r="AJ11" s="11" t="s">
        <v>57</v>
      </c>
      <c r="AK11" s="26"/>
      <c r="AL11" s="27"/>
      <c r="AM11" s="11" t="s">
        <v>28</v>
      </c>
      <c r="AN11" s="11" t="s">
        <v>57</v>
      </c>
      <c r="AO11" s="26"/>
      <c r="AP11" s="27"/>
      <c r="AQ11" s="11" t="s">
        <v>28</v>
      </c>
      <c r="AR11" s="11" t="s">
        <v>57</v>
      </c>
      <c r="AS11" s="26"/>
      <c r="AT11" s="27"/>
      <c r="AU11" s="11" t="s">
        <v>28</v>
      </c>
      <c r="AV11" s="11" t="s">
        <v>57</v>
      </c>
      <c r="AW11" s="350"/>
      <c r="AX11" s="347"/>
      <c r="AY11" s="115"/>
      <c r="AZ11" s="6">
        <f t="shared" si="8"/>
        <v>0</v>
      </c>
      <c r="BA11" s="28"/>
      <c r="BB11" s="83">
        <f t="shared" si="1"/>
        <v>0</v>
      </c>
      <c r="BC11" s="28"/>
      <c r="BD11" s="83">
        <f t="shared" si="2"/>
        <v>0</v>
      </c>
      <c r="BE11" s="30">
        <f t="shared" si="3"/>
        <v>0</v>
      </c>
      <c r="BF11" s="83">
        <f t="shared" si="4"/>
        <v>0</v>
      </c>
      <c r="BG11" s="7">
        <f t="shared" si="9"/>
        <v>0</v>
      </c>
      <c r="BH11" s="28"/>
      <c r="BI11" s="8">
        <f t="shared" si="10"/>
        <v>0</v>
      </c>
      <c r="BJ11" s="65">
        <f t="shared" si="11"/>
        <v>0</v>
      </c>
      <c r="BK11" s="131"/>
      <c r="BL11" s="2"/>
      <c r="BM11" s="2"/>
      <c r="BN11" s="2"/>
      <c r="BO11" s="69"/>
    </row>
    <row r="12" spans="1:67" ht="15" customHeight="1" x14ac:dyDescent="0.2">
      <c r="A12" s="476" t="s">
        <v>570</v>
      </c>
      <c r="B12" s="30"/>
      <c r="C12"/>
      <c r="D12" s="2"/>
      <c r="E12" s="123"/>
      <c r="F12" s="420"/>
      <c r="G12" s="108" t="s">
        <v>55</v>
      </c>
      <c r="H12" s="61"/>
      <c r="I12" s="89"/>
      <c r="J12" s="27"/>
      <c r="K12" s="13" t="s">
        <v>28</v>
      </c>
      <c r="L12" s="13" t="s">
        <v>57</v>
      </c>
      <c r="M12" s="12"/>
      <c r="N12" s="12"/>
      <c r="O12" s="13" t="s">
        <v>28</v>
      </c>
      <c r="P12" s="13" t="s">
        <v>57</v>
      </c>
      <c r="Q12" s="12"/>
      <c r="R12" s="12"/>
      <c r="S12" s="13" t="s">
        <v>28</v>
      </c>
      <c r="T12" s="13" t="s">
        <v>57</v>
      </c>
      <c r="U12" s="12"/>
      <c r="V12" s="12"/>
      <c r="W12" s="13" t="s">
        <v>28</v>
      </c>
      <c r="X12" s="13" t="s">
        <v>57</v>
      </c>
      <c r="Y12" s="12"/>
      <c r="Z12" s="12"/>
      <c r="AA12" s="13" t="s">
        <v>28</v>
      </c>
      <c r="AB12" s="13" t="s">
        <v>57</v>
      </c>
      <c r="AC12" s="12"/>
      <c r="AD12" s="12"/>
      <c r="AE12" s="13" t="s">
        <v>28</v>
      </c>
      <c r="AF12" s="13" t="s">
        <v>57</v>
      </c>
      <c r="AG12" s="26"/>
      <c r="AH12" s="27"/>
      <c r="AI12" s="14" t="s">
        <v>28</v>
      </c>
      <c r="AJ12" s="14" t="s">
        <v>57</v>
      </c>
      <c r="AK12" s="26"/>
      <c r="AL12" s="27"/>
      <c r="AM12" s="14" t="s">
        <v>28</v>
      </c>
      <c r="AN12" s="14" t="s">
        <v>57</v>
      </c>
      <c r="AO12" s="26"/>
      <c r="AP12" s="27"/>
      <c r="AQ12" s="14" t="s">
        <v>28</v>
      </c>
      <c r="AR12" s="14" t="s">
        <v>57</v>
      </c>
      <c r="AS12" s="26"/>
      <c r="AT12" s="27"/>
      <c r="AU12" s="14" t="s">
        <v>28</v>
      </c>
      <c r="AV12" s="14" t="s">
        <v>57</v>
      </c>
      <c r="AW12" s="350"/>
      <c r="AX12" s="347"/>
      <c r="AY12" s="99"/>
      <c r="AZ12" s="6">
        <f t="shared" si="8"/>
        <v>0</v>
      </c>
      <c r="BA12" s="28"/>
      <c r="BB12" s="83">
        <f t="shared" si="1"/>
        <v>0</v>
      </c>
      <c r="BC12" s="28"/>
      <c r="BD12" s="83">
        <f t="shared" si="2"/>
        <v>0</v>
      </c>
      <c r="BE12" s="30">
        <f t="shared" si="3"/>
        <v>0</v>
      </c>
      <c r="BF12" s="83">
        <f t="shared" si="4"/>
        <v>0</v>
      </c>
      <c r="BG12" s="7">
        <f t="shared" si="9"/>
        <v>0</v>
      </c>
      <c r="BH12" s="28"/>
      <c r="BI12" s="8">
        <f t="shared" si="10"/>
        <v>0</v>
      </c>
      <c r="BJ12" s="65">
        <f t="shared" si="11"/>
        <v>0</v>
      </c>
      <c r="BK12" s="131"/>
      <c r="BL12" s="2"/>
      <c r="BM12" s="2"/>
      <c r="BN12" s="2"/>
      <c r="BO12" s="69"/>
    </row>
    <row r="13" spans="1:67" ht="15" customHeight="1" x14ac:dyDescent="0.2">
      <c r="A13" s="32" t="s">
        <v>571</v>
      </c>
      <c r="B13" s="32"/>
      <c r="C13" s="137"/>
      <c r="D13" s="117"/>
      <c r="E13" s="28"/>
      <c r="F13" s="420"/>
      <c r="G13" s="108" t="s">
        <v>55</v>
      </c>
      <c r="H13" s="61"/>
      <c r="I13" s="90" t="s">
        <v>57</v>
      </c>
      <c r="J13" s="27"/>
      <c r="K13" s="26"/>
      <c r="L13" s="10" t="s">
        <v>28</v>
      </c>
      <c r="M13" s="10" t="s">
        <v>57</v>
      </c>
      <c r="N13" s="9"/>
      <c r="O13" s="9"/>
      <c r="P13" s="10" t="s">
        <v>28</v>
      </c>
      <c r="Q13" s="10" t="s">
        <v>57</v>
      </c>
      <c r="R13" s="9"/>
      <c r="S13" s="9"/>
      <c r="T13" s="10" t="s">
        <v>28</v>
      </c>
      <c r="U13" s="10" t="s">
        <v>57</v>
      </c>
      <c r="V13" s="9"/>
      <c r="W13" s="9"/>
      <c r="X13" s="10" t="s">
        <v>28</v>
      </c>
      <c r="Y13" s="10" t="s">
        <v>57</v>
      </c>
      <c r="Z13" s="9"/>
      <c r="AA13" s="9"/>
      <c r="AB13" s="10" t="s">
        <v>28</v>
      </c>
      <c r="AC13" s="10" t="s">
        <v>57</v>
      </c>
      <c r="AD13" s="9"/>
      <c r="AE13" s="9"/>
      <c r="AF13" s="10" t="s">
        <v>28</v>
      </c>
      <c r="AG13" s="10" t="s">
        <v>57</v>
      </c>
      <c r="AH13" s="9"/>
      <c r="AI13" s="9"/>
      <c r="AJ13" s="11" t="s">
        <v>28</v>
      </c>
      <c r="AK13" s="11" t="s">
        <v>57</v>
      </c>
      <c r="AL13" s="27"/>
      <c r="AM13" s="26"/>
      <c r="AN13" s="11" t="s">
        <v>28</v>
      </c>
      <c r="AO13" s="11" t="s">
        <v>57</v>
      </c>
      <c r="AP13" s="26"/>
      <c r="AQ13" s="27"/>
      <c r="AR13" s="11" t="s">
        <v>28</v>
      </c>
      <c r="AS13" s="11" t="s">
        <v>57</v>
      </c>
      <c r="AT13" s="26"/>
      <c r="AU13" s="27"/>
      <c r="AV13" s="11" t="s">
        <v>28</v>
      </c>
      <c r="AW13" s="345" t="s">
        <v>57</v>
      </c>
      <c r="AX13" s="351"/>
      <c r="AY13" s="99"/>
      <c r="AZ13" s="6">
        <f t="shared" si="8"/>
        <v>0</v>
      </c>
      <c r="BA13" s="28"/>
      <c r="BB13" s="83">
        <f t="shared" si="1"/>
        <v>0</v>
      </c>
      <c r="BC13" s="28"/>
      <c r="BD13" s="83">
        <f t="shared" si="2"/>
        <v>0</v>
      </c>
      <c r="BE13" s="30">
        <f t="shared" si="3"/>
        <v>0</v>
      </c>
      <c r="BF13" s="83">
        <f t="shared" si="4"/>
        <v>0</v>
      </c>
      <c r="BG13" s="7">
        <f t="shared" si="9"/>
        <v>0</v>
      </c>
      <c r="BH13" s="28"/>
      <c r="BI13" s="8">
        <f t="shared" si="10"/>
        <v>0</v>
      </c>
      <c r="BJ13" s="65">
        <f t="shared" si="11"/>
        <v>0</v>
      </c>
      <c r="BK13" s="131"/>
      <c r="BL13" s="2"/>
      <c r="BM13" s="2"/>
      <c r="BN13" s="2"/>
      <c r="BO13" s="69"/>
    </row>
    <row r="14" spans="1:67" ht="15" customHeight="1" x14ac:dyDescent="0.2">
      <c r="A14" s="32" t="s">
        <v>572</v>
      </c>
      <c r="B14" s="32"/>
      <c r="C14" s="137"/>
      <c r="D14" s="28"/>
      <c r="E14" s="28"/>
      <c r="F14" s="420"/>
      <c r="G14" s="108" t="s">
        <v>55</v>
      </c>
      <c r="H14" s="61"/>
      <c r="I14" s="90" t="s">
        <v>57</v>
      </c>
      <c r="J14" s="27"/>
      <c r="K14" s="26"/>
      <c r="L14" s="13" t="s">
        <v>28</v>
      </c>
      <c r="M14" s="13" t="s">
        <v>57</v>
      </c>
      <c r="N14" s="12"/>
      <c r="O14" s="12"/>
      <c r="P14" s="13" t="s">
        <v>28</v>
      </c>
      <c r="Q14" s="13" t="s">
        <v>57</v>
      </c>
      <c r="R14" s="12"/>
      <c r="S14" s="12"/>
      <c r="T14" s="13" t="s">
        <v>28</v>
      </c>
      <c r="U14" s="13" t="s">
        <v>57</v>
      </c>
      <c r="V14" s="12"/>
      <c r="W14" s="12"/>
      <c r="X14" s="13" t="s">
        <v>28</v>
      </c>
      <c r="Y14" s="13" t="s">
        <v>57</v>
      </c>
      <c r="Z14" s="12"/>
      <c r="AA14" s="12"/>
      <c r="AB14" s="13" t="s">
        <v>28</v>
      </c>
      <c r="AC14" s="13" t="s">
        <v>57</v>
      </c>
      <c r="AD14" s="12"/>
      <c r="AE14" s="12"/>
      <c r="AF14" s="13" t="s">
        <v>28</v>
      </c>
      <c r="AG14" s="13" t="s">
        <v>57</v>
      </c>
      <c r="AH14" s="12"/>
      <c r="AI14" s="12"/>
      <c r="AJ14" s="14" t="s">
        <v>28</v>
      </c>
      <c r="AK14" s="14" t="s">
        <v>57</v>
      </c>
      <c r="AL14" s="27"/>
      <c r="AM14" s="26"/>
      <c r="AN14" s="14" t="s">
        <v>28</v>
      </c>
      <c r="AO14" s="14" t="s">
        <v>57</v>
      </c>
      <c r="AP14" s="26"/>
      <c r="AQ14" s="27"/>
      <c r="AR14" s="14" t="s">
        <v>28</v>
      </c>
      <c r="AS14" s="14" t="s">
        <v>57</v>
      </c>
      <c r="AT14" s="26"/>
      <c r="AU14" s="27"/>
      <c r="AV14" s="14" t="s">
        <v>28</v>
      </c>
      <c r="AW14" s="143" t="s">
        <v>57</v>
      </c>
      <c r="AX14" s="351"/>
      <c r="AY14" s="99"/>
      <c r="AZ14" s="6">
        <f t="shared" si="8"/>
        <v>0</v>
      </c>
      <c r="BA14" s="28"/>
      <c r="BB14" s="83">
        <f t="shared" si="1"/>
        <v>0</v>
      </c>
      <c r="BC14" s="28"/>
      <c r="BD14" s="83">
        <f t="shared" si="2"/>
        <v>0</v>
      </c>
      <c r="BE14" s="30">
        <f t="shared" si="3"/>
        <v>0</v>
      </c>
      <c r="BF14" s="83">
        <f t="shared" si="4"/>
        <v>0</v>
      </c>
      <c r="BG14" s="7">
        <f t="shared" si="9"/>
        <v>0</v>
      </c>
      <c r="BH14" s="28"/>
      <c r="BI14" s="8">
        <f t="shared" si="10"/>
        <v>0</v>
      </c>
      <c r="BJ14" s="65">
        <f t="shared" si="11"/>
        <v>0</v>
      </c>
      <c r="BK14" s="131"/>
      <c r="BL14" s="2"/>
      <c r="BM14" s="2"/>
      <c r="BN14" s="2"/>
      <c r="BO14" s="69"/>
    </row>
    <row r="15" spans="1:67" ht="15" customHeight="1" x14ac:dyDescent="0.2">
      <c r="A15" s="139" t="s">
        <v>573</v>
      </c>
      <c r="B15" s="139"/>
      <c r="C15" s="137"/>
      <c r="D15" s="99"/>
      <c r="E15" s="123"/>
      <c r="F15" s="420"/>
      <c r="G15" s="108" t="s">
        <v>77</v>
      </c>
      <c r="H15" s="61"/>
      <c r="I15" s="133" t="s">
        <v>28</v>
      </c>
      <c r="J15" s="10" t="s">
        <v>57</v>
      </c>
      <c r="K15" s="9"/>
      <c r="L15" s="9"/>
      <c r="M15" s="10" t="s">
        <v>28</v>
      </c>
      <c r="N15" s="10" t="s">
        <v>57</v>
      </c>
      <c r="O15" s="9"/>
      <c r="P15" s="9"/>
      <c r="Q15" s="10" t="s">
        <v>28</v>
      </c>
      <c r="R15" s="10" t="s">
        <v>57</v>
      </c>
      <c r="S15" s="9"/>
      <c r="T15" s="9"/>
      <c r="U15" s="10" t="s">
        <v>28</v>
      </c>
      <c r="V15" s="10" t="s">
        <v>57</v>
      </c>
      <c r="W15" s="9"/>
      <c r="X15" s="9"/>
      <c r="Y15" s="10" t="s">
        <v>28</v>
      </c>
      <c r="Z15" s="10" t="s">
        <v>57</v>
      </c>
      <c r="AA15" s="9"/>
      <c r="AB15" s="9"/>
      <c r="AC15" s="10" t="s">
        <v>28</v>
      </c>
      <c r="AD15" s="10" t="s">
        <v>57</v>
      </c>
      <c r="AE15" s="9"/>
      <c r="AF15" s="9"/>
      <c r="AG15" s="10" t="s">
        <v>28</v>
      </c>
      <c r="AH15" s="10" t="s">
        <v>57</v>
      </c>
      <c r="AI15" s="9"/>
      <c r="AJ15" s="9"/>
      <c r="AK15" s="11" t="s">
        <v>28</v>
      </c>
      <c r="AL15" s="11" t="s">
        <v>57</v>
      </c>
      <c r="AM15" s="40"/>
      <c r="AN15" s="40"/>
      <c r="AO15" s="11" t="s">
        <v>28</v>
      </c>
      <c r="AP15" s="11" t="s">
        <v>57</v>
      </c>
      <c r="AQ15" s="9"/>
      <c r="AR15" s="9"/>
      <c r="AS15" s="11" t="s">
        <v>28</v>
      </c>
      <c r="AT15" s="11" t="s">
        <v>57</v>
      </c>
      <c r="AU15" s="9"/>
      <c r="AV15" s="9"/>
      <c r="AW15" s="345" t="s">
        <v>28</v>
      </c>
      <c r="AX15" s="346" t="s">
        <v>57</v>
      </c>
      <c r="AY15" s="99"/>
      <c r="AZ15" s="6">
        <f t="shared" si="8"/>
        <v>0</v>
      </c>
      <c r="BA15" s="32"/>
      <c r="BB15" s="83">
        <f t="shared" si="1"/>
        <v>0</v>
      </c>
      <c r="BC15" s="28"/>
      <c r="BD15" s="83">
        <f t="shared" si="2"/>
        <v>0</v>
      </c>
      <c r="BE15" s="30">
        <f t="shared" si="3"/>
        <v>0</v>
      </c>
      <c r="BF15" s="83">
        <f t="shared" si="4"/>
        <v>0</v>
      </c>
      <c r="BG15" s="7">
        <f t="shared" si="9"/>
        <v>0</v>
      </c>
      <c r="BH15" s="28"/>
      <c r="BI15" s="8">
        <f t="shared" si="10"/>
        <v>0</v>
      </c>
      <c r="BJ15" s="65">
        <f t="shared" si="11"/>
        <v>0</v>
      </c>
      <c r="BK15" s="129"/>
      <c r="BL15" s="2"/>
      <c r="BM15" s="2"/>
      <c r="BN15" s="2"/>
      <c r="BO15" s="69"/>
    </row>
    <row r="16" spans="1:67" ht="15" customHeight="1" x14ac:dyDescent="0.2">
      <c r="A16" s="139" t="s">
        <v>574</v>
      </c>
      <c r="B16" s="139"/>
      <c r="C16" s="137"/>
      <c r="D16" s="99"/>
      <c r="E16" s="126"/>
      <c r="F16" s="421"/>
      <c r="G16" s="108" t="s">
        <v>77</v>
      </c>
      <c r="H16" s="61"/>
      <c r="I16" s="70" t="s">
        <v>28</v>
      </c>
      <c r="J16" s="13" t="s">
        <v>57</v>
      </c>
      <c r="K16" s="12"/>
      <c r="L16" s="12"/>
      <c r="M16" s="13" t="s">
        <v>28</v>
      </c>
      <c r="N16" s="13" t="s">
        <v>57</v>
      </c>
      <c r="O16" s="12"/>
      <c r="P16" s="12"/>
      <c r="Q16" s="13" t="s">
        <v>28</v>
      </c>
      <c r="R16" s="13" t="s">
        <v>57</v>
      </c>
      <c r="S16" s="12"/>
      <c r="T16" s="12"/>
      <c r="U16" s="13" t="s">
        <v>28</v>
      </c>
      <c r="V16" s="13" t="s">
        <v>57</v>
      </c>
      <c r="W16" s="12"/>
      <c r="X16" s="12"/>
      <c r="Y16" s="13" t="s">
        <v>28</v>
      </c>
      <c r="Z16" s="13" t="s">
        <v>57</v>
      </c>
      <c r="AA16" s="12"/>
      <c r="AB16" s="12"/>
      <c r="AC16" s="13" t="s">
        <v>28</v>
      </c>
      <c r="AD16" s="13" t="s">
        <v>57</v>
      </c>
      <c r="AE16" s="12"/>
      <c r="AF16" s="12"/>
      <c r="AG16" s="13" t="s">
        <v>28</v>
      </c>
      <c r="AH16" s="13" t="s">
        <v>57</v>
      </c>
      <c r="AI16" s="12"/>
      <c r="AJ16" s="12"/>
      <c r="AK16" s="14" t="s">
        <v>28</v>
      </c>
      <c r="AL16" s="14" t="s">
        <v>57</v>
      </c>
      <c r="AM16" s="42"/>
      <c r="AN16" s="42"/>
      <c r="AO16" s="14" t="s">
        <v>28</v>
      </c>
      <c r="AP16" s="14" t="s">
        <v>57</v>
      </c>
      <c r="AQ16" s="12"/>
      <c r="AR16" s="12"/>
      <c r="AS16" s="14" t="s">
        <v>28</v>
      </c>
      <c r="AT16" s="14" t="s">
        <v>57</v>
      </c>
      <c r="AU16" s="12"/>
      <c r="AV16" s="12"/>
      <c r="AW16" s="143" t="s">
        <v>28</v>
      </c>
      <c r="AX16" s="347" t="s">
        <v>57</v>
      </c>
      <c r="AY16" s="99"/>
      <c r="AZ16" s="6">
        <f t="shared" si="8"/>
        <v>0</v>
      </c>
      <c r="BA16" s="28"/>
      <c r="BB16" s="83">
        <f t="shared" si="1"/>
        <v>0</v>
      </c>
      <c r="BC16" s="28"/>
      <c r="BD16" s="83">
        <f t="shared" si="2"/>
        <v>0</v>
      </c>
      <c r="BE16" s="30">
        <f t="shared" si="3"/>
        <v>0</v>
      </c>
      <c r="BF16" s="83">
        <f t="shared" si="4"/>
        <v>0</v>
      </c>
      <c r="BG16" s="7">
        <f t="shared" si="9"/>
        <v>0</v>
      </c>
      <c r="BH16" s="28"/>
      <c r="BI16" s="8">
        <f t="shared" si="10"/>
        <v>0</v>
      </c>
      <c r="BJ16" s="65">
        <f t="shared" si="11"/>
        <v>0</v>
      </c>
      <c r="BK16" s="129"/>
      <c r="BL16" s="2"/>
      <c r="BM16" s="2"/>
      <c r="BN16" s="2"/>
      <c r="BO16" s="69"/>
    </row>
    <row r="17" spans="1:67" ht="15" customHeight="1" x14ac:dyDescent="0.2">
      <c r="A17" s="47" t="s">
        <v>575</v>
      </c>
      <c r="B17" s="47"/>
      <c r="C17" s="137"/>
      <c r="D17" s="127"/>
      <c r="E17" s="99"/>
      <c r="F17" s="420"/>
      <c r="G17" s="108" t="s">
        <v>77</v>
      </c>
      <c r="H17" s="61"/>
      <c r="I17" s="91"/>
      <c r="J17" s="10" t="s">
        <v>28</v>
      </c>
      <c r="K17" s="10" t="s">
        <v>57</v>
      </c>
      <c r="L17" s="9"/>
      <c r="M17" s="9"/>
      <c r="N17" s="10" t="s">
        <v>28</v>
      </c>
      <c r="O17" s="10" t="s">
        <v>57</v>
      </c>
      <c r="P17" s="9"/>
      <c r="Q17" s="9"/>
      <c r="R17" s="10" t="s">
        <v>28</v>
      </c>
      <c r="S17" s="10" t="s">
        <v>57</v>
      </c>
      <c r="T17" s="9"/>
      <c r="U17" s="9"/>
      <c r="V17" s="10" t="s">
        <v>28</v>
      </c>
      <c r="W17" s="10" t="s">
        <v>57</v>
      </c>
      <c r="X17" s="9"/>
      <c r="Y17" s="9"/>
      <c r="Z17" s="10" t="s">
        <v>28</v>
      </c>
      <c r="AA17" s="10" t="s">
        <v>57</v>
      </c>
      <c r="AB17" s="9"/>
      <c r="AC17" s="9"/>
      <c r="AD17" s="10" t="s">
        <v>28</v>
      </c>
      <c r="AE17" s="10" t="s">
        <v>57</v>
      </c>
      <c r="AF17" s="9"/>
      <c r="AG17" s="9"/>
      <c r="AH17" s="10" t="s">
        <v>28</v>
      </c>
      <c r="AI17" s="10" t="s">
        <v>57</v>
      </c>
      <c r="AJ17" s="9"/>
      <c r="AK17" s="9"/>
      <c r="AL17" s="11" t="s">
        <v>28</v>
      </c>
      <c r="AM17" s="11" t="s">
        <v>57</v>
      </c>
      <c r="AN17" s="40"/>
      <c r="AO17" s="40"/>
      <c r="AP17" s="11" t="s">
        <v>28</v>
      </c>
      <c r="AQ17" s="11" t="s">
        <v>57</v>
      </c>
      <c r="AR17" s="9"/>
      <c r="AS17" s="9"/>
      <c r="AT17" s="11" t="s">
        <v>28</v>
      </c>
      <c r="AU17" s="11" t="s">
        <v>57</v>
      </c>
      <c r="AV17" s="9"/>
      <c r="AW17" s="348"/>
      <c r="AX17" s="346" t="s">
        <v>28</v>
      </c>
      <c r="AY17" s="99"/>
      <c r="AZ17" s="6">
        <f t="shared" si="8"/>
        <v>0</v>
      </c>
      <c r="BA17" s="28"/>
      <c r="BB17" s="83">
        <f t="shared" si="1"/>
        <v>0</v>
      </c>
      <c r="BC17" s="28"/>
      <c r="BD17" s="83">
        <f t="shared" si="2"/>
        <v>0</v>
      </c>
      <c r="BE17" s="30">
        <f t="shared" si="3"/>
        <v>0</v>
      </c>
      <c r="BF17" s="83">
        <f t="shared" si="4"/>
        <v>0</v>
      </c>
      <c r="BG17" s="7">
        <f t="shared" si="9"/>
        <v>0</v>
      </c>
      <c r="BH17" s="32"/>
      <c r="BI17" s="8">
        <f t="shared" si="10"/>
        <v>0</v>
      </c>
      <c r="BJ17" s="65">
        <f t="shared" si="11"/>
        <v>0</v>
      </c>
      <c r="BK17" s="131"/>
      <c r="BL17" s="2"/>
      <c r="BM17" s="2"/>
      <c r="BN17" s="2"/>
      <c r="BO17" s="69"/>
    </row>
    <row r="18" spans="1:67" ht="15" customHeight="1" x14ac:dyDescent="0.2">
      <c r="A18" s="362" t="s">
        <v>576</v>
      </c>
      <c r="B18" s="362"/>
      <c r="C18" s="165"/>
      <c r="D18" s="122"/>
      <c r="E18" s="122"/>
      <c r="F18" s="422"/>
      <c r="G18" s="108" t="s">
        <v>77</v>
      </c>
      <c r="H18" s="61"/>
      <c r="I18" s="91"/>
      <c r="J18" s="13" t="s">
        <v>28</v>
      </c>
      <c r="K18" s="13" t="s">
        <v>57</v>
      </c>
      <c r="L18" s="12"/>
      <c r="M18" s="12"/>
      <c r="N18" s="13" t="s">
        <v>28</v>
      </c>
      <c r="O18" s="13" t="s">
        <v>57</v>
      </c>
      <c r="P18" s="12"/>
      <c r="Q18" s="12"/>
      <c r="R18" s="13" t="s">
        <v>28</v>
      </c>
      <c r="S18" s="13" t="s">
        <v>57</v>
      </c>
      <c r="T18" s="12"/>
      <c r="U18" s="12"/>
      <c r="V18" s="13" t="s">
        <v>28</v>
      </c>
      <c r="W18" s="13" t="s">
        <v>57</v>
      </c>
      <c r="X18" s="12"/>
      <c r="Y18" s="12"/>
      <c r="Z18" s="13" t="s">
        <v>28</v>
      </c>
      <c r="AA18" s="13" t="s">
        <v>57</v>
      </c>
      <c r="AB18" s="12"/>
      <c r="AC18" s="12"/>
      <c r="AD18" s="13" t="s">
        <v>28</v>
      </c>
      <c r="AE18" s="13" t="s">
        <v>57</v>
      </c>
      <c r="AF18" s="12"/>
      <c r="AG18" s="12"/>
      <c r="AH18" s="13" t="s">
        <v>28</v>
      </c>
      <c r="AI18" s="13" t="s">
        <v>57</v>
      </c>
      <c r="AJ18" s="12"/>
      <c r="AK18" s="12"/>
      <c r="AL18" s="14" t="s">
        <v>28</v>
      </c>
      <c r="AM18" s="14" t="s">
        <v>57</v>
      </c>
      <c r="AN18" s="42"/>
      <c r="AO18" s="42"/>
      <c r="AP18" s="14" t="s">
        <v>28</v>
      </c>
      <c r="AQ18" s="14" t="s">
        <v>57</v>
      </c>
      <c r="AR18" s="12"/>
      <c r="AS18" s="12"/>
      <c r="AT18" s="14" t="s">
        <v>28</v>
      </c>
      <c r="AU18" s="14" t="s">
        <v>57</v>
      </c>
      <c r="AV18" s="12"/>
      <c r="AW18" s="350"/>
      <c r="AX18" s="347" t="s">
        <v>28</v>
      </c>
      <c r="AY18" s="99"/>
      <c r="AZ18" s="6">
        <f t="shared" si="8"/>
        <v>0</v>
      </c>
      <c r="BA18" s="119"/>
      <c r="BB18" s="83">
        <f t="shared" si="1"/>
        <v>0</v>
      </c>
      <c r="BC18" s="28"/>
      <c r="BD18" s="83">
        <f t="shared" si="2"/>
        <v>0</v>
      </c>
      <c r="BE18" s="30">
        <f t="shared" si="3"/>
        <v>0</v>
      </c>
      <c r="BF18" s="83">
        <f t="shared" si="4"/>
        <v>0</v>
      </c>
      <c r="BG18" s="7">
        <f t="shared" si="9"/>
        <v>0</v>
      </c>
      <c r="BH18" s="28"/>
      <c r="BI18" s="8">
        <f t="shared" si="10"/>
        <v>0</v>
      </c>
      <c r="BJ18" s="65">
        <f t="shared" si="11"/>
        <v>0</v>
      </c>
      <c r="BK18" s="131"/>
      <c r="BL18" s="2"/>
      <c r="BM18" s="2"/>
      <c r="BN18" s="2"/>
      <c r="BO18" s="69"/>
    </row>
    <row r="19" spans="1:67" ht="15" customHeight="1" x14ac:dyDescent="0.2">
      <c r="A19" s="2" t="s">
        <v>577</v>
      </c>
      <c r="B19" s="2"/>
      <c r="C19" s="2"/>
      <c r="D19" s="2"/>
      <c r="E19" s="28"/>
      <c r="F19" s="32"/>
      <c r="G19" s="108" t="s">
        <v>77</v>
      </c>
      <c r="H19" s="61"/>
      <c r="I19" s="92"/>
      <c r="J19" s="24"/>
      <c r="K19" s="10" t="s">
        <v>28</v>
      </c>
      <c r="L19" s="10" t="s">
        <v>57</v>
      </c>
      <c r="M19" s="9"/>
      <c r="N19" s="9"/>
      <c r="O19" s="10" t="s">
        <v>28</v>
      </c>
      <c r="P19" s="10" t="s">
        <v>57</v>
      </c>
      <c r="Q19" s="9"/>
      <c r="R19" s="9"/>
      <c r="S19" s="10" t="s">
        <v>28</v>
      </c>
      <c r="T19" s="10" t="s">
        <v>57</v>
      </c>
      <c r="U19" s="9"/>
      <c r="V19" s="9"/>
      <c r="W19" s="10" t="s">
        <v>28</v>
      </c>
      <c r="X19" s="10" t="s">
        <v>57</v>
      </c>
      <c r="Y19" s="9"/>
      <c r="Z19" s="9"/>
      <c r="AA19" s="10" t="s">
        <v>28</v>
      </c>
      <c r="AB19" s="10" t="s">
        <v>57</v>
      </c>
      <c r="AC19" s="9"/>
      <c r="AD19" s="9"/>
      <c r="AE19" s="10" t="s">
        <v>28</v>
      </c>
      <c r="AF19" s="10" t="s">
        <v>57</v>
      </c>
      <c r="AG19" s="9"/>
      <c r="AH19" s="9"/>
      <c r="AI19" s="10" t="s">
        <v>28</v>
      </c>
      <c r="AJ19" s="10" t="s">
        <v>57</v>
      </c>
      <c r="AK19" s="40"/>
      <c r="AL19" s="24"/>
      <c r="AM19" s="11" t="s">
        <v>28</v>
      </c>
      <c r="AN19" s="11" t="s">
        <v>57</v>
      </c>
      <c r="AO19" s="9"/>
      <c r="AP19" s="9"/>
      <c r="AQ19" s="11" t="s">
        <v>28</v>
      </c>
      <c r="AR19" s="11" t="s">
        <v>57</v>
      </c>
      <c r="AS19" s="9"/>
      <c r="AT19" s="9"/>
      <c r="AU19" s="11" t="s">
        <v>28</v>
      </c>
      <c r="AV19" s="11" t="s">
        <v>57</v>
      </c>
      <c r="AW19" s="348"/>
      <c r="AX19" s="352"/>
      <c r="AY19" s="99"/>
      <c r="AZ19" s="6">
        <f t="shared" si="8"/>
        <v>0</v>
      </c>
      <c r="BA19" s="28"/>
      <c r="BB19" s="83">
        <f t="shared" si="1"/>
        <v>0</v>
      </c>
      <c r="BC19" s="28"/>
      <c r="BD19" s="83">
        <f t="shared" si="2"/>
        <v>0</v>
      </c>
      <c r="BE19" s="30">
        <f t="shared" si="3"/>
        <v>0</v>
      </c>
      <c r="BF19" s="83">
        <f t="shared" si="4"/>
        <v>0</v>
      </c>
      <c r="BG19" s="7">
        <f t="shared" si="9"/>
        <v>0</v>
      </c>
      <c r="BH19" s="28"/>
      <c r="BI19" s="8">
        <f t="shared" si="10"/>
        <v>0</v>
      </c>
      <c r="BJ19" s="65">
        <f t="shared" si="11"/>
        <v>0</v>
      </c>
      <c r="BK19" s="131"/>
      <c r="BL19" s="2"/>
      <c r="BM19" s="2"/>
      <c r="BN19" s="2"/>
      <c r="BO19" s="69"/>
    </row>
    <row r="20" spans="1:67" ht="15" customHeight="1" x14ac:dyDescent="0.2">
      <c r="A20" s="210" t="s">
        <v>578</v>
      </c>
      <c r="B20" s="210"/>
      <c r="C20" s="173"/>
      <c r="D20" s="117"/>
      <c r="E20" s="123"/>
      <c r="F20" s="420"/>
      <c r="G20" s="108" t="s">
        <v>77</v>
      </c>
      <c r="H20" s="61"/>
      <c r="I20" s="91"/>
      <c r="J20" s="26"/>
      <c r="K20" s="13" t="s">
        <v>28</v>
      </c>
      <c r="L20" s="13" t="s">
        <v>57</v>
      </c>
      <c r="M20" s="12"/>
      <c r="N20" s="12"/>
      <c r="O20" s="13" t="s">
        <v>28</v>
      </c>
      <c r="P20" s="13" t="s">
        <v>57</v>
      </c>
      <c r="Q20" s="12"/>
      <c r="R20" s="12"/>
      <c r="S20" s="13" t="s">
        <v>28</v>
      </c>
      <c r="T20" s="13" t="s">
        <v>57</v>
      </c>
      <c r="U20" s="12"/>
      <c r="V20" s="12"/>
      <c r="W20" s="13" t="s">
        <v>28</v>
      </c>
      <c r="X20" s="13" t="s">
        <v>57</v>
      </c>
      <c r="Y20" s="12"/>
      <c r="Z20" s="12"/>
      <c r="AA20" s="13" t="s">
        <v>28</v>
      </c>
      <c r="AB20" s="13" t="s">
        <v>57</v>
      </c>
      <c r="AC20" s="12"/>
      <c r="AD20" s="12"/>
      <c r="AE20" s="13" t="s">
        <v>28</v>
      </c>
      <c r="AF20" s="13" t="s">
        <v>57</v>
      </c>
      <c r="AG20" s="12"/>
      <c r="AH20" s="12"/>
      <c r="AI20" s="13" t="s">
        <v>28</v>
      </c>
      <c r="AJ20" s="13" t="s">
        <v>57</v>
      </c>
      <c r="AK20" s="42"/>
      <c r="AL20" s="26"/>
      <c r="AM20" s="14" t="s">
        <v>28</v>
      </c>
      <c r="AN20" s="14" t="s">
        <v>57</v>
      </c>
      <c r="AO20" s="12"/>
      <c r="AP20" s="12"/>
      <c r="AQ20" s="14" t="s">
        <v>28</v>
      </c>
      <c r="AR20" s="14" t="s">
        <v>57</v>
      </c>
      <c r="AS20" s="12"/>
      <c r="AT20" s="12"/>
      <c r="AU20" s="14" t="s">
        <v>28</v>
      </c>
      <c r="AV20" s="14" t="s">
        <v>57</v>
      </c>
      <c r="AW20" s="350"/>
      <c r="AX20" s="351"/>
      <c r="AY20" s="99"/>
      <c r="AZ20" s="6">
        <f t="shared" si="8"/>
        <v>0</v>
      </c>
      <c r="BA20" s="28"/>
      <c r="BB20" s="83">
        <f t="shared" si="1"/>
        <v>0</v>
      </c>
      <c r="BC20" s="28"/>
      <c r="BD20" s="83">
        <f t="shared" si="2"/>
        <v>0</v>
      </c>
      <c r="BE20" s="30">
        <f t="shared" si="3"/>
        <v>0</v>
      </c>
      <c r="BF20" s="83">
        <f t="shared" si="4"/>
        <v>0</v>
      </c>
      <c r="BG20" s="7">
        <f t="shared" si="9"/>
        <v>0</v>
      </c>
      <c r="BH20" s="28"/>
      <c r="BI20" s="8">
        <f t="shared" si="10"/>
        <v>0</v>
      </c>
      <c r="BJ20" s="65">
        <f t="shared" si="11"/>
        <v>0</v>
      </c>
      <c r="BK20" s="131"/>
      <c r="BL20" s="2"/>
      <c r="BM20" s="2"/>
      <c r="BN20" s="2"/>
      <c r="BO20" s="69"/>
    </row>
    <row r="21" spans="1:67" ht="15" customHeight="1" x14ac:dyDescent="0.2">
      <c r="A21" s="2" t="s">
        <v>579</v>
      </c>
      <c r="B21" s="2"/>
      <c r="C21" s="2"/>
      <c r="D21" s="2"/>
      <c r="E21" s="128"/>
      <c r="F21" s="420"/>
      <c r="G21" s="108" t="s">
        <v>77</v>
      </c>
      <c r="H21" s="61"/>
      <c r="I21" s="90" t="s">
        <v>57</v>
      </c>
      <c r="J21" s="26"/>
      <c r="K21" s="26"/>
      <c r="L21" s="10" t="s">
        <v>28</v>
      </c>
      <c r="M21" s="10" t="s">
        <v>57</v>
      </c>
      <c r="N21" s="9"/>
      <c r="O21" s="9"/>
      <c r="P21" s="10" t="s">
        <v>28</v>
      </c>
      <c r="Q21" s="10" t="s">
        <v>57</v>
      </c>
      <c r="R21" s="9"/>
      <c r="S21" s="9"/>
      <c r="T21" s="10" t="s">
        <v>28</v>
      </c>
      <c r="U21" s="10" t="s">
        <v>57</v>
      </c>
      <c r="V21" s="9"/>
      <c r="W21" s="9"/>
      <c r="X21" s="10" t="s">
        <v>28</v>
      </c>
      <c r="Y21" s="10" t="s">
        <v>57</v>
      </c>
      <c r="Z21" s="9"/>
      <c r="AA21" s="9"/>
      <c r="AB21" s="10" t="s">
        <v>28</v>
      </c>
      <c r="AC21" s="10" t="s">
        <v>57</v>
      </c>
      <c r="AD21" s="9"/>
      <c r="AE21" s="9"/>
      <c r="AF21" s="10" t="s">
        <v>28</v>
      </c>
      <c r="AG21" s="10" t="s">
        <v>57</v>
      </c>
      <c r="AH21" s="9"/>
      <c r="AI21" s="9"/>
      <c r="AJ21" s="11" t="s">
        <v>28</v>
      </c>
      <c r="AK21" s="11" t="s">
        <v>57</v>
      </c>
      <c r="AL21" s="39"/>
      <c r="AM21" s="38"/>
      <c r="AN21" s="11" t="s">
        <v>28</v>
      </c>
      <c r="AO21" s="11" t="s">
        <v>57</v>
      </c>
      <c r="AP21" s="26"/>
      <c r="AQ21" s="27"/>
      <c r="AR21" s="11" t="s">
        <v>28</v>
      </c>
      <c r="AS21" s="11" t="s">
        <v>57</v>
      </c>
      <c r="AT21" s="26"/>
      <c r="AU21" s="27"/>
      <c r="AV21" s="11" t="s">
        <v>28</v>
      </c>
      <c r="AW21" s="345" t="s">
        <v>57</v>
      </c>
      <c r="AX21" s="351"/>
      <c r="AY21" s="99"/>
      <c r="AZ21" s="6">
        <f t="shared" si="8"/>
        <v>0</v>
      </c>
      <c r="BA21" s="28"/>
      <c r="BB21" s="83">
        <f t="shared" si="1"/>
        <v>0</v>
      </c>
      <c r="BC21" s="28"/>
      <c r="BD21" s="83">
        <f t="shared" si="2"/>
        <v>0</v>
      </c>
      <c r="BE21" s="30">
        <f t="shared" si="3"/>
        <v>0</v>
      </c>
      <c r="BF21" s="83">
        <f t="shared" si="4"/>
        <v>0</v>
      </c>
      <c r="BG21" s="7">
        <f t="shared" si="9"/>
        <v>0</v>
      </c>
      <c r="BH21" s="119"/>
      <c r="BI21" s="8">
        <f t="shared" si="10"/>
        <v>0</v>
      </c>
      <c r="BJ21" s="65">
        <f t="shared" si="11"/>
        <v>0</v>
      </c>
      <c r="BK21" s="131"/>
      <c r="BL21" s="2"/>
      <c r="BM21" s="2"/>
      <c r="BN21" s="2"/>
      <c r="BO21" s="69"/>
    </row>
    <row r="22" spans="1:67" ht="15" customHeight="1" x14ac:dyDescent="0.2">
      <c r="A22" s="2" t="s">
        <v>580</v>
      </c>
      <c r="B22" s="2"/>
      <c r="C22" s="2"/>
      <c r="D22" s="2"/>
      <c r="E22" s="99"/>
      <c r="F22" s="420"/>
      <c r="G22" s="108" t="s">
        <v>77</v>
      </c>
      <c r="H22" s="61"/>
      <c r="I22" s="90" t="s">
        <v>57</v>
      </c>
      <c r="J22" s="26"/>
      <c r="K22" s="26"/>
      <c r="L22" s="13" t="s">
        <v>28</v>
      </c>
      <c r="M22" s="13" t="s">
        <v>57</v>
      </c>
      <c r="N22" s="12"/>
      <c r="O22" s="12"/>
      <c r="P22" s="13" t="s">
        <v>28</v>
      </c>
      <c r="Q22" s="13" t="s">
        <v>57</v>
      </c>
      <c r="R22" s="12"/>
      <c r="S22" s="12"/>
      <c r="T22" s="13" t="s">
        <v>28</v>
      </c>
      <c r="U22" s="13" t="s">
        <v>57</v>
      </c>
      <c r="V22" s="12"/>
      <c r="W22" s="12"/>
      <c r="X22" s="13" t="s">
        <v>28</v>
      </c>
      <c r="Y22" s="13" t="s">
        <v>57</v>
      </c>
      <c r="Z22" s="12"/>
      <c r="AA22" s="12"/>
      <c r="AB22" s="13" t="s">
        <v>28</v>
      </c>
      <c r="AC22" s="13" t="s">
        <v>57</v>
      </c>
      <c r="AD22" s="12"/>
      <c r="AE22" s="12"/>
      <c r="AF22" s="13" t="s">
        <v>28</v>
      </c>
      <c r="AG22" s="13" t="s">
        <v>57</v>
      </c>
      <c r="AH22" s="12"/>
      <c r="AI22" s="12"/>
      <c r="AJ22" s="14" t="s">
        <v>28</v>
      </c>
      <c r="AK22" s="14" t="s">
        <v>57</v>
      </c>
      <c r="AL22" s="39"/>
      <c r="AM22" s="38"/>
      <c r="AN22" s="14" t="s">
        <v>28</v>
      </c>
      <c r="AO22" s="14" t="s">
        <v>57</v>
      </c>
      <c r="AP22" s="26"/>
      <c r="AQ22" s="27"/>
      <c r="AR22" s="14" t="s">
        <v>28</v>
      </c>
      <c r="AS22" s="14" t="s">
        <v>57</v>
      </c>
      <c r="AT22" s="26"/>
      <c r="AU22" s="27"/>
      <c r="AV22" s="14" t="s">
        <v>28</v>
      </c>
      <c r="AW22" s="143" t="s">
        <v>57</v>
      </c>
      <c r="AX22" s="351"/>
      <c r="AY22" s="99"/>
      <c r="AZ22" s="6">
        <f t="shared" si="8"/>
        <v>0</v>
      </c>
      <c r="BA22" s="28"/>
      <c r="BB22" s="83">
        <f t="shared" si="1"/>
        <v>0</v>
      </c>
      <c r="BC22" s="118"/>
      <c r="BD22" s="83">
        <f t="shared" si="2"/>
        <v>0</v>
      </c>
      <c r="BE22" s="30">
        <f t="shared" si="3"/>
        <v>0</v>
      </c>
      <c r="BF22" s="83">
        <f t="shared" si="4"/>
        <v>0</v>
      </c>
      <c r="BG22" s="7">
        <f t="shared" si="9"/>
        <v>0</v>
      </c>
      <c r="BH22" s="119"/>
      <c r="BI22" s="8">
        <f t="shared" si="10"/>
        <v>0</v>
      </c>
      <c r="BJ22" s="65">
        <f t="shared" si="11"/>
        <v>0</v>
      </c>
      <c r="BK22" s="131"/>
      <c r="BL22" s="2"/>
      <c r="BM22" s="2"/>
      <c r="BN22" s="2"/>
      <c r="BO22" s="69"/>
    </row>
    <row r="23" spans="1:67" ht="15" customHeight="1" x14ac:dyDescent="0.2">
      <c r="A23" s="477" t="s">
        <v>581</v>
      </c>
      <c r="B23" s="477"/>
      <c r="C23" s="218"/>
      <c r="D23" s="141"/>
      <c r="E23" s="126"/>
      <c r="F23" s="421"/>
      <c r="G23" s="108" t="s">
        <v>96</v>
      </c>
      <c r="H23" s="61"/>
      <c r="I23" s="70" t="s">
        <v>28</v>
      </c>
      <c r="J23" s="14" t="s">
        <v>28</v>
      </c>
      <c r="K23" s="37"/>
      <c r="L23" s="37"/>
      <c r="M23" s="13" t="s">
        <v>28</v>
      </c>
      <c r="N23" s="14" t="s">
        <v>28</v>
      </c>
      <c r="O23" s="37"/>
      <c r="P23" s="37"/>
      <c r="Q23" s="13" t="s">
        <v>28</v>
      </c>
      <c r="R23" s="14" t="s">
        <v>28</v>
      </c>
      <c r="S23" s="37"/>
      <c r="T23" s="37"/>
      <c r="U23" s="13" t="s">
        <v>28</v>
      </c>
      <c r="V23" s="14" t="s">
        <v>28</v>
      </c>
      <c r="W23" s="37"/>
      <c r="X23" s="37"/>
      <c r="Y23" s="13" t="s">
        <v>28</v>
      </c>
      <c r="Z23" s="14" t="s">
        <v>28</v>
      </c>
      <c r="AA23" s="37"/>
      <c r="AB23" s="37"/>
      <c r="AC23" s="13" t="s">
        <v>28</v>
      </c>
      <c r="AD23" s="14" t="s">
        <v>28</v>
      </c>
      <c r="AE23" s="37"/>
      <c r="AF23" s="37"/>
      <c r="AG23" s="13" t="s">
        <v>28</v>
      </c>
      <c r="AH23" s="14" t="s">
        <v>28</v>
      </c>
      <c r="AI23" s="37"/>
      <c r="AJ23" s="37"/>
      <c r="AK23" s="13" t="s">
        <v>28</v>
      </c>
      <c r="AL23" s="14" t="s">
        <v>28</v>
      </c>
      <c r="AM23" s="37"/>
      <c r="AN23" s="37"/>
      <c r="AO23" s="13" t="s">
        <v>28</v>
      </c>
      <c r="AP23" s="14" t="s">
        <v>28</v>
      </c>
      <c r="AQ23" s="46"/>
      <c r="AR23" s="46"/>
      <c r="AS23" s="13" t="s">
        <v>28</v>
      </c>
      <c r="AT23" s="14" t="s">
        <v>28</v>
      </c>
      <c r="AU23" s="37"/>
      <c r="AV23" s="37"/>
      <c r="AW23" s="143" t="s">
        <v>28</v>
      </c>
      <c r="AX23" s="347" t="s">
        <v>28</v>
      </c>
      <c r="AY23" s="116"/>
      <c r="AZ23" s="6">
        <f t="shared" si="8"/>
        <v>0</v>
      </c>
      <c r="BA23" s="28"/>
      <c r="BB23" s="83">
        <f t="shared" si="1"/>
        <v>0</v>
      </c>
      <c r="BC23" s="28"/>
      <c r="BD23" s="83">
        <f t="shared" si="2"/>
        <v>0</v>
      </c>
      <c r="BE23" s="30">
        <f t="shared" si="3"/>
        <v>0</v>
      </c>
      <c r="BF23" s="83">
        <f t="shared" si="4"/>
        <v>0</v>
      </c>
      <c r="BG23" s="7">
        <f t="shared" si="9"/>
        <v>0</v>
      </c>
      <c r="BH23" s="32"/>
      <c r="BI23" s="8">
        <f t="shared" si="10"/>
        <v>0</v>
      </c>
      <c r="BJ23" s="65">
        <f t="shared" si="11"/>
        <v>0</v>
      </c>
      <c r="BK23" s="129"/>
      <c r="BL23" s="2"/>
      <c r="BM23" s="2"/>
      <c r="BN23" s="2"/>
      <c r="BO23" s="69"/>
    </row>
    <row r="24" spans="1:67" ht="15" customHeight="1" x14ac:dyDescent="0.2">
      <c r="A24" s="47" t="s">
        <v>582</v>
      </c>
      <c r="B24" s="47"/>
      <c r="C24" s="176"/>
      <c r="D24" s="126"/>
      <c r="E24" s="99"/>
      <c r="F24" s="421"/>
      <c r="G24" s="108" t="s">
        <v>96</v>
      </c>
      <c r="H24" s="61"/>
      <c r="I24" s="102" t="s">
        <v>28</v>
      </c>
      <c r="J24" s="13" t="s">
        <v>28</v>
      </c>
      <c r="K24" s="37"/>
      <c r="L24" s="37"/>
      <c r="M24" s="52" t="s">
        <v>28</v>
      </c>
      <c r="N24" s="13" t="s">
        <v>28</v>
      </c>
      <c r="O24" s="37"/>
      <c r="P24" s="37"/>
      <c r="Q24" s="52" t="s">
        <v>28</v>
      </c>
      <c r="R24" s="13" t="s">
        <v>28</v>
      </c>
      <c r="S24" s="37"/>
      <c r="T24" s="37"/>
      <c r="U24" s="52" t="s">
        <v>28</v>
      </c>
      <c r="V24" s="13" t="s">
        <v>28</v>
      </c>
      <c r="W24" s="37"/>
      <c r="X24" s="37"/>
      <c r="Y24" s="52" t="s">
        <v>28</v>
      </c>
      <c r="Z24" s="13" t="s">
        <v>28</v>
      </c>
      <c r="AA24" s="37"/>
      <c r="AB24" s="37"/>
      <c r="AC24" s="52" t="s">
        <v>28</v>
      </c>
      <c r="AD24" s="13" t="s">
        <v>28</v>
      </c>
      <c r="AE24" s="37"/>
      <c r="AF24" s="37"/>
      <c r="AG24" s="52" t="s">
        <v>28</v>
      </c>
      <c r="AH24" s="13" t="s">
        <v>28</v>
      </c>
      <c r="AI24" s="37"/>
      <c r="AJ24" s="37"/>
      <c r="AK24" s="52" t="s">
        <v>28</v>
      </c>
      <c r="AL24" s="13" t="s">
        <v>28</v>
      </c>
      <c r="AM24" s="37"/>
      <c r="AN24" s="37"/>
      <c r="AO24" s="52" t="s">
        <v>28</v>
      </c>
      <c r="AP24" s="13" t="s">
        <v>28</v>
      </c>
      <c r="AQ24" s="46"/>
      <c r="AR24" s="46"/>
      <c r="AS24" s="52" t="s">
        <v>28</v>
      </c>
      <c r="AT24" s="13" t="s">
        <v>28</v>
      </c>
      <c r="AU24" s="37"/>
      <c r="AV24" s="37"/>
      <c r="AW24" s="350" t="s">
        <v>28</v>
      </c>
      <c r="AX24" s="347" t="s">
        <v>28</v>
      </c>
      <c r="AY24" s="99"/>
      <c r="AZ24" s="6">
        <f t="shared" si="8"/>
        <v>0</v>
      </c>
      <c r="BA24" s="28"/>
      <c r="BB24" s="83">
        <f t="shared" si="1"/>
        <v>0</v>
      </c>
      <c r="BC24" s="28"/>
      <c r="BD24" s="83">
        <f t="shared" si="2"/>
        <v>0</v>
      </c>
      <c r="BE24" s="30">
        <f t="shared" si="3"/>
        <v>0</v>
      </c>
      <c r="BF24" s="83">
        <f t="shared" si="4"/>
        <v>0</v>
      </c>
      <c r="BG24" s="7">
        <f t="shared" si="9"/>
        <v>0</v>
      </c>
      <c r="BH24" s="28"/>
      <c r="BI24" s="8">
        <f t="shared" si="10"/>
        <v>0</v>
      </c>
      <c r="BJ24" s="65">
        <f t="shared" si="11"/>
        <v>0</v>
      </c>
      <c r="BK24" s="129"/>
      <c r="BL24" s="2"/>
      <c r="BM24" s="2"/>
      <c r="BN24" s="2"/>
      <c r="BO24" s="69"/>
    </row>
    <row r="25" spans="1:67" ht="15" customHeight="1" x14ac:dyDescent="0.2">
      <c r="A25" s="47" t="s">
        <v>583</v>
      </c>
      <c r="B25" s="47"/>
      <c r="C25" s="176"/>
      <c r="D25" s="126"/>
      <c r="E25" s="126"/>
      <c r="F25" s="421"/>
      <c r="G25" s="108" t="s">
        <v>96</v>
      </c>
      <c r="H25" s="61"/>
      <c r="I25" s="93"/>
      <c r="J25" s="39"/>
      <c r="K25" s="13" t="s">
        <v>28</v>
      </c>
      <c r="L25" s="14" t="s">
        <v>28</v>
      </c>
      <c r="M25" s="37"/>
      <c r="N25" s="37"/>
      <c r="O25" s="13" t="s">
        <v>28</v>
      </c>
      <c r="P25" s="14" t="s">
        <v>28</v>
      </c>
      <c r="Q25" s="37"/>
      <c r="R25" s="37"/>
      <c r="S25" s="13" t="s">
        <v>28</v>
      </c>
      <c r="T25" s="14" t="s">
        <v>28</v>
      </c>
      <c r="U25" s="37"/>
      <c r="V25" s="37"/>
      <c r="W25" s="13" t="s">
        <v>28</v>
      </c>
      <c r="X25" s="14" t="s">
        <v>28</v>
      </c>
      <c r="Y25" s="37"/>
      <c r="Z25" s="37"/>
      <c r="AA25" s="13" t="s">
        <v>28</v>
      </c>
      <c r="AB25" s="14" t="s">
        <v>28</v>
      </c>
      <c r="AC25" s="37"/>
      <c r="AD25" s="37"/>
      <c r="AE25" s="13" t="s">
        <v>28</v>
      </c>
      <c r="AF25" s="14" t="s">
        <v>28</v>
      </c>
      <c r="AG25" s="37"/>
      <c r="AH25" s="37"/>
      <c r="AI25" s="13" t="s">
        <v>28</v>
      </c>
      <c r="AJ25" s="14" t="s">
        <v>28</v>
      </c>
      <c r="AK25" s="37"/>
      <c r="AL25" s="37"/>
      <c r="AM25" s="13" t="s">
        <v>28</v>
      </c>
      <c r="AN25" s="14" t="s">
        <v>28</v>
      </c>
      <c r="AO25" s="46"/>
      <c r="AP25" s="46"/>
      <c r="AQ25" s="13" t="s">
        <v>28</v>
      </c>
      <c r="AR25" s="14" t="s">
        <v>28</v>
      </c>
      <c r="AS25" s="37"/>
      <c r="AT25" s="37"/>
      <c r="AU25" s="13" t="s">
        <v>28</v>
      </c>
      <c r="AV25" s="14" t="s">
        <v>28</v>
      </c>
      <c r="AW25" s="143"/>
      <c r="AX25" s="347"/>
      <c r="AY25" s="99"/>
      <c r="AZ25" s="6">
        <f t="shared" si="8"/>
        <v>0</v>
      </c>
      <c r="BA25" s="28"/>
      <c r="BB25" s="83">
        <f t="shared" si="1"/>
        <v>0</v>
      </c>
      <c r="BC25" s="28"/>
      <c r="BD25" s="83">
        <f t="shared" si="2"/>
        <v>0</v>
      </c>
      <c r="BE25" s="30">
        <f t="shared" si="3"/>
        <v>0</v>
      </c>
      <c r="BF25" s="83">
        <f t="shared" si="4"/>
        <v>0</v>
      </c>
      <c r="BG25" s="7">
        <f t="shared" si="9"/>
        <v>0</v>
      </c>
      <c r="BH25" s="28"/>
      <c r="BI25" s="8">
        <f t="shared" si="10"/>
        <v>0</v>
      </c>
      <c r="BJ25" s="65">
        <f t="shared" si="11"/>
        <v>0</v>
      </c>
      <c r="BK25" s="131"/>
      <c r="BL25" s="2"/>
      <c r="BM25" s="2"/>
      <c r="BN25" s="2"/>
      <c r="BO25" s="69"/>
    </row>
    <row r="26" spans="1:67" ht="15" customHeight="1" x14ac:dyDescent="0.2">
      <c r="A26" s="47" t="s">
        <v>584</v>
      </c>
      <c r="B26" s="47"/>
      <c r="C26" s="176"/>
      <c r="D26" s="126"/>
      <c r="E26" s="99"/>
      <c r="F26" s="421"/>
      <c r="G26" s="108" t="s">
        <v>96</v>
      </c>
      <c r="H26" s="61"/>
      <c r="I26" s="93"/>
      <c r="J26" s="39"/>
      <c r="K26" s="52" t="s">
        <v>28</v>
      </c>
      <c r="L26" s="13" t="s">
        <v>28</v>
      </c>
      <c r="M26" s="37"/>
      <c r="N26" s="37"/>
      <c r="O26" s="52" t="s">
        <v>28</v>
      </c>
      <c r="P26" s="13" t="s">
        <v>28</v>
      </c>
      <c r="Q26" s="37"/>
      <c r="R26" s="37"/>
      <c r="S26" s="52" t="s">
        <v>28</v>
      </c>
      <c r="T26" s="13" t="s">
        <v>28</v>
      </c>
      <c r="U26" s="37"/>
      <c r="V26" s="37"/>
      <c r="W26" s="52" t="s">
        <v>28</v>
      </c>
      <c r="X26" s="13" t="s">
        <v>28</v>
      </c>
      <c r="Y26" s="37"/>
      <c r="Z26" s="37"/>
      <c r="AA26" s="52" t="s">
        <v>28</v>
      </c>
      <c r="AB26" s="13" t="s">
        <v>28</v>
      </c>
      <c r="AC26" s="37"/>
      <c r="AD26" s="37"/>
      <c r="AE26" s="52" t="s">
        <v>28</v>
      </c>
      <c r="AF26" s="13" t="s">
        <v>28</v>
      </c>
      <c r="AG26" s="37"/>
      <c r="AH26" s="37"/>
      <c r="AI26" s="52" t="s">
        <v>28</v>
      </c>
      <c r="AJ26" s="13" t="s">
        <v>28</v>
      </c>
      <c r="AK26" s="37"/>
      <c r="AL26" s="37"/>
      <c r="AM26" s="52" t="s">
        <v>28</v>
      </c>
      <c r="AN26" s="13" t="s">
        <v>28</v>
      </c>
      <c r="AO26" s="46"/>
      <c r="AP26" s="46"/>
      <c r="AQ26" s="52" t="s">
        <v>28</v>
      </c>
      <c r="AR26" s="13" t="s">
        <v>28</v>
      </c>
      <c r="AS26" s="37"/>
      <c r="AT26" s="37"/>
      <c r="AU26" s="52" t="s">
        <v>28</v>
      </c>
      <c r="AV26" s="13" t="s">
        <v>28</v>
      </c>
      <c r="AW26" s="143"/>
      <c r="AX26" s="347"/>
      <c r="AY26" s="99"/>
      <c r="AZ26" s="6">
        <f t="shared" si="8"/>
        <v>0</v>
      </c>
      <c r="BA26" s="28"/>
      <c r="BB26" s="83">
        <f t="shared" si="1"/>
        <v>0</v>
      </c>
      <c r="BC26" s="28"/>
      <c r="BD26" s="83">
        <f t="shared" si="2"/>
        <v>0</v>
      </c>
      <c r="BE26" s="30">
        <f t="shared" si="3"/>
        <v>0</v>
      </c>
      <c r="BF26" s="83">
        <f t="shared" si="4"/>
        <v>0</v>
      </c>
      <c r="BG26" s="7">
        <f t="shared" si="9"/>
        <v>0</v>
      </c>
      <c r="BH26" s="28"/>
      <c r="BI26" s="8">
        <f t="shared" si="10"/>
        <v>0</v>
      </c>
      <c r="BJ26" s="65">
        <f t="shared" si="11"/>
        <v>0</v>
      </c>
      <c r="BK26" s="131"/>
      <c r="BL26" s="2"/>
      <c r="BM26" s="2"/>
      <c r="BN26" s="2"/>
      <c r="BO26" s="69"/>
    </row>
    <row r="27" spans="1:67" ht="15" customHeight="1" x14ac:dyDescent="0.2">
      <c r="A27" s="139" t="s">
        <v>585</v>
      </c>
      <c r="B27" s="139"/>
      <c r="C27" s="176"/>
      <c r="D27" s="99"/>
      <c r="E27" s="99"/>
      <c r="F27" s="420"/>
      <c r="G27" s="108" t="s">
        <v>211</v>
      </c>
      <c r="H27" s="61"/>
      <c r="I27" s="134" t="s">
        <v>28</v>
      </c>
      <c r="J27" s="16" t="s">
        <v>57</v>
      </c>
      <c r="K27" s="29"/>
      <c r="L27" s="29"/>
      <c r="M27" s="16" t="s">
        <v>28</v>
      </c>
      <c r="N27" s="16" t="s">
        <v>57</v>
      </c>
      <c r="O27" s="29"/>
      <c r="P27" s="29"/>
      <c r="Q27" s="16" t="s">
        <v>28</v>
      </c>
      <c r="R27" s="16" t="s">
        <v>57</v>
      </c>
      <c r="S27" s="29"/>
      <c r="T27" s="29"/>
      <c r="U27" s="16" t="s">
        <v>28</v>
      </c>
      <c r="V27" s="16" t="s">
        <v>57</v>
      </c>
      <c r="W27" s="29"/>
      <c r="X27" s="29"/>
      <c r="Y27" s="16" t="s">
        <v>28</v>
      </c>
      <c r="Z27" s="16" t="s">
        <v>57</v>
      </c>
      <c r="AA27" s="29"/>
      <c r="AB27" s="29"/>
      <c r="AC27" s="16" t="s">
        <v>28</v>
      </c>
      <c r="AD27" s="16" t="s">
        <v>57</v>
      </c>
      <c r="AE27" s="29"/>
      <c r="AF27" s="29"/>
      <c r="AG27" s="16" t="s">
        <v>28</v>
      </c>
      <c r="AH27" s="16" t="s">
        <v>57</v>
      </c>
      <c r="AI27" s="29"/>
      <c r="AJ27" s="29"/>
      <c r="AK27" s="15" t="s">
        <v>28</v>
      </c>
      <c r="AL27" s="15" t="s">
        <v>57</v>
      </c>
      <c r="AM27" s="29"/>
      <c r="AN27" s="29"/>
      <c r="AO27" s="15" t="s">
        <v>28</v>
      </c>
      <c r="AP27" s="15" t="s">
        <v>57</v>
      </c>
      <c r="AQ27" s="29"/>
      <c r="AR27" s="29"/>
      <c r="AS27" s="15" t="s">
        <v>28</v>
      </c>
      <c r="AT27" s="15" t="s">
        <v>57</v>
      </c>
      <c r="AU27" s="29"/>
      <c r="AV27" s="29"/>
      <c r="AW27" s="167" t="s">
        <v>28</v>
      </c>
      <c r="AX27" s="168" t="s">
        <v>57</v>
      </c>
      <c r="AY27" s="99"/>
      <c r="AZ27" s="6">
        <f t="shared" si="8"/>
        <v>0</v>
      </c>
      <c r="BA27" s="28"/>
      <c r="BB27" s="83">
        <f t="shared" si="1"/>
        <v>0</v>
      </c>
      <c r="BC27" s="28"/>
      <c r="BD27" s="83">
        <f t="shared" si="2"/>
        <v>0</v>
      </c>
      <c r="BE27" s="30">
        <f t="shared" si="3"/>
        <v>0</v>
      </c>
      <c r="BF27" s="83">
        <f t="shared" si="4"/>
        <v>0</v>
      </c>
      <c r="BG27" s="7">
        <f t="shared" si="9"/>
        <v>0</v>
      </c>
      <c r="BH27" s="28"/>
      <c r="BI27" s="8">
        <f t="shared" si="10"/>
        <v>0</v>
      </c>
      <c r="BJ27" s="65">
        <f t="shared" si="11"/>
        <v>0</v>
      </c>
      <c r="BK27" s="129"/>
      <c r="BL27" s="2"/>
      <c r="BM27" s="2"/>
      <c r="BN27" s="2"/>
      <c r="BO27" s="69"/>
    </row>
    <row r="28" spans="1:67" ht="15" customHeight="1" x14ac:dyDescent="0.2">
      <c r="A28" s="47" t="s">
        <v>586</v>
      </c>
      <c r="B28" s="47"/>
      <c r="C28" s="176"/>
      <c r="D28" s="126"/>
      <c r="E28" s="99"/>
      <c r="F28" s="421"/>
      <c r="G28" s="108" t="s">
        <v>479</v>
      </c>
      <c r="H28" s="61"/>
      <c r="I28" s="94"/>
      <c r="J28" s="95"/>
      <c r="K28" s="73" t="s">
        <v>28</v>
      </c>
      <c r="L28" s="73" t="s">
        <v>57</v>
      </c>
      <c r="M28" s="95"/>
      <c r="N28" s="109"/>
      <c r="O28" s="73" t="s">
        <v>28</v>
      </c>
      <c r="P28" s="73" t="s">
        <v>57</v>
      </c>
      <c r="Q28" s="95"/>
      <c r="R28" s="95"/>
      <c r="S28" s="73" t="s">
        <v>28</v>
      </c>
      <c r="T28" s="73" t="s">
        <v>57</v>
      </c>
      <c r="U28" s="95"/>
      <c r="V28" s="95"/>
      <c r="W28" s="73" t="s">
        <v>28</v>
      </c>
      <c r="X28" s="73" t="s">
        <v>57</v>
      </c>
      <c r="Y28" s="95"/>
      <c r="Z28" s="95"/>
      <c r="AA28" s="73" t="s">
        <v>28</v>
      </c>
      <c r="AB28" s="73" t="s">
        <v>57</v>
      </c>
      <c r="AC28" s="95"/>
      <c r="AD28" s="95"/>
      <c r="AE28" s="73" t="s">
        <v>28</v>
      </c>
      <c r="AF28" s="73" t="s">
        <v>57</v>
      </c>
      <c r="AG28" s="95"/>
      <c r="AH28" s="95"/>
      <c r="AI28" s="73" t="s">
        <v>28</v>
      </c>
      <c r="AJ28" s="73" t="s">
        <v>57</v>
      </c>
      <c r="AK28" s="95"/>
      <c r="AL28" s="95"/>
      <c r="AM28" s="71" t="s">
        <v>28</v>
      </c>
      <c r="AN28" s="71" t="s">
        <v>57</v>
      </c>
      <c r="AO28" s="95"/>
      <c r="AP28" s="95"/>
      <c r="AQ28" s="71" t="s">
        <v>28</v>
      </c>
      <c r="AR28" s="71" t="s">
        <v>57</v>
      </c>
      <c r="AS28" s="95"/>
      <c r="AT28" s="95"/>
      <c r="AU28" s="71" t="s">
        <v>28</v>
      </c>
      <c r="AV28" s="71" t="s">
        <v>57</v>
      </c>
      <c r="AW28" s="169"/>
      <c r="AX28" s="361"/>
      <c r="AY28" s="344"/>
      <c r="AZ28" s="75">
        <f t="shared" si="8"/>
        <v>0</v>
      </c>
      <c r="BA28" s="96"/>
      <c r="BB28" s="153">
        <f t="shared" si="1"/>
        <v>0</v>
      </c>
      <c r="BC28" s="96"/>
      <c r="BD28" s="153">
        <f t="shared" si="2"/>
        <v>0</v>
      </c>
      <c r="BE28" s="154">
        <f t="shared" si="3"/>
        <v>0</v>
      </c>
      <c r="BF28" s="153">
        <f t="shared" si="4"/>
        <v>0</v>
      </c>
      <c r="BG28" s="76">
        <f t="shared" si="9"/>
        <v>0</v>
      </c>
      <c r="BH28" s="121"/>
      <c r="BI28" s="77">
        <f t="shared" si="10"/>
        <v>0</v>
      </c>
      <c r="BJ28" s="65">
        <f t="shared" si="11"/>
        <v>0</v>
      </c>
      <c r="BK28" s="132"/>
      <c r="BL28" s="72"/>
      <c r="BM28" s="72"/>
      <c r="BN28" s="72"/>
      <c r="BO28" s="78"/>
    </row>
    <row r="29" spans="1:67" ht="13" x14ac:dyDescent="0.15"/>
    <row r="31" spans="1:67" ht="13" x14ac:dyDescent="0.15">
      <c r="A31" s="60" t="s">
        <v>119</v>
      </c>
      <c r="B31" s="4"/>
      <c r="D31" s="748" t="s">
        <v>143</v>
      </c>
      <c r="E31" s="749"/>
    </row>
    <row r="32" spans="1:67" ht="28" x14ac:dyDescent="0.15">
      <c r="A32" s="1" t="s">
        <v>55</v>
      </c>
      <c r="C32" s="1" t="s">
        <v>120</v>
      </c>
      <c r="D32" s="57" t="s">
        <v>144</v>
      </c>
      <c r="E32" s="56" t="s">
        <v>145</v>
      </c>
    </row>
    <row r="33" spans="1:5" ht="28" x14ac:dyDescent="0.15">
      <c r="A33" s="1" t="s">
        <v>77</v>
      </c>
      <c r="C33" s="1" t="s">
        <v>121</v>
      </c>
      <c r="D33" s="57" t="s">
        <v>218</v>
      </c>
      <c r="E33" s="56" t="s">
        <v>147</v>
      </c>
    </row>
    <row r="34" spans="1:5" ht="39.75" customHeight="1" x14ac:dyDescent="0.15">
      <c r="A34" s="1" t="s">
        <v>96</v>
      </c>
      <c r="C34" s="1" t="s">
        <v>220</v>
      </c>
      <c r="D34" s="57" t="s">
        <v>148</v>
      </c>
      <c r="E34" s="56" t="s">
        <v>149</v>
      </c>
    </row>
    <row r="35" spans="1:5" ht="28" x14ac:dyDescent="0.15">
      <c r="A35" s="1" t="s">
        <v>123</v>
      </c>
      <c r="C35" s="1" t="s">
        <v>124</v>
      </c>
      <c r="D35" s="58" t="s">
        <v>150</v>
      </c>
      <c r="E35" s="100" t="s">
        <v>222</v>
      </c>
    </row>
    <row r="36" spans="1:5" ht="13" x14ac:dyDescent="0.15">
      <c r="A36" s="1" t="s">
        <v>39</v>
      </c>
      <c r="C36" s="1" t="s">
        <v>125</v>
      </c>
    </row>
    <row r="37" spans="1:5" ht="13" x14ac:dyDescent="0.15">
      <c r="A37" s="1" t="s">
        <v>126</v>
      </c>
      <c r="C37" s="1" t="s">
        <v>127</v>
      </c>
    </row>
    <row r="38" spans="1:5" ht="13" x14ac:dyDescent="0.15">
      <c r="A38" s="1" t="s">
        <v>128</v>
      </c>
      <c r="C38" s="1" t="s">
        <v>129</v>
      </c>
    </row>
    <row r="39" spans="1:5" ht="13" x14ac:dyDescent="0.15">
      <c r="A39" s="1" t="s">
        <v>43</v>
      </c>
      <c r="C39" s="1" t="s">
        <v>130</v>
      </c>
    </row>
    <row r="40" spans="1:5" ht="13" x14ac:dyDescent="0.15">
      <c r="A40" s="1" t="s">
        <v>131</v>
      </c>
      <c r="C40" s="1" t="s">
        <v>132</v>
      </c>
    </row>
    <row r="41" spans="1:5" ht="13" x14ac:dyDescent="0.15">
      <c r="A41" s="1" t="s">
        <v>47</v>
      </c>
      <c r="C41" s="1" t="s">
        <v>133</v>
      </c>
    </row>
    <row r="42" spans="1:5" ht="13" x14ac:dyDescent="0.15">
      <c r="A42" s="1" t="s">
        <v>48</v>
      </c>
      <c r="C42" s="1" t="s">
        <v>134</v>
      </c>
    </row>
    <row r="43" spans="1:5" ht="13" x14ac:dyDescent="0.15">
      <c r="A43" s="1" t="s">
        <v>49</v>
      </c>
      <c r="C43" s="1" t="s">
        <v>135</v>
      </c>
    </row>
    <row r="44" spans="1:5" ht="13" x14ac:dyDescent="0.15">
      <c r="A44" s="17" t="s">
        <v>136</v>
      </c>
      <c r="B44" s="17"/>
    </row>
    <row r="45" spans="1:5" ht="13" x14ac:dyDescent="0.15">
      <c r="A45" s="18" t="s">
        <v>137</v>
      </c>
      <c r="B45" s="18"/>
    </row>
    <row r="46" spans="1:5" ht="13" x14ac:dyDescent="0.15">
      <c r="A46" s="19" t="s">
        <v>138</v>
      </c>
      <c r="B46" s="19"/>
    </row>
    <row r="47" spans="1:5" ht="13" x14ac:dyDescent="0.15">
      <c r="A47" s="20" t="s">
        <v>139</v>
      </c>
      <c r="B47" s="20"/>
    </row>
    <row r="48" spans="1:5" ht="13" x14ac:dyDescent="0.15">
      <c r="A48" s="21" t="s">
        <v>140</v>
      </c>
      <c r="B48" s="21"/>
    </row>
    <row r="49" spans="1:2" ht="13" x14ac:dyDescent="0.15">
      <c r="A49" s="22" t="s">
        <v>141</v>
      </c>
      <c r="B49" s="22"/>
    </row>
    <row r="50" spans="1:2" ht="13" x14ac:dyDescent="0.15">
      <c r="A50" s="23" t="s">
        <v>142</v>
      </c>
      <c r="B50" s="23"/>
    </row>
  </sheetData>
  <autoFilter ref="A6:H28" xr:uid="{C03AEB01-57B4-491F-B49B-B140A284CDAE}"/>
  <mergeCells count="11">
    <mergeCell ref="D31:E31"/>
    <mergeCell ref="I3:L3"/>
    <mergeCell ref="Y3:AA3"/>
    <mergeCell ref="AY3:BJ5"/>
    <mergeCell ref="BK3:BO5"/>
    <mergeCell ref="I4:O4"/>
    <mergeCell ref="P4:V4"/>
    <mergeCell ref="W4:AC4"/>
    <mergeCell ref="AD4:AJ4"/>
    <mergeCell ref="AK4:AQ4"/>
    <mergeCell ref="AR4:AX4"/>
  </mergeCells>
  <pageMargins left="0.7" right="0.7" top="0.75" bottom="0.75" header="0.3" footer="0.3"/>
  <pageSetup orientation="portrait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FEBD2-A1FD-4ABE-A61F-75B68E774B07}">
  <dimension ref="A1:BO50"/>
  <sheetViews>
    <sheetView zoomScaleNormal="100" workbookViewId="0">
      <pane xSplit="1" topLeftCell="C1" activePane="topRight" state="frozen"/>
      <selection pane="topRight" activeCell="C22" sqref="C22"/>
    </sheetView>
  </sheetViews>
  <sheetFormatPr baseColWidth="10" defaultColWidth="11.5" defaultRowHeight="15" customHeight="1" x14ac:dyDescent="0.15"/>
  <cols>
    <col min="1" max="1" width="41.5" style="1" bestFit="1" customWidth="1"/>
    <col min="2" max="2" width="14.83203125" style="1" customWidth="1"/>
    <col min="3" max="3" width="28.6640625" style="1" customWidth="1"/>
    <col min="4" max="4" width="15.5" style="1" customWidth="1"/>
    <col min="5" max="5" width="12" style="1" customWidth="1"/>
    <col min="6" max="6" width="11" style="1" customWidth="1"/>
    <col min="7" max="7" width="13.33203125" style="1" bestFit="1" customWidth="1"/>
    <col min="8" max="8" width="10.6640625" style="1" customWidth="1"/>
    <col min="9" max="50" width="3.5" style="1" customWidth="1"/>
    <col min="51" max="51" width="4.6640625" style="1" customWidth="1"/>
    <col min="52" max="52" width="4.83203125" style="1" bestFit="1" customWidth="1"/>
    <col min="53" max="53" width="9.33203125" style="1" bestFit="1" customWidth="1"/>
    <col min="54" max="54" width="4.83203125" style="1" bestFit="1" customWidth="1"/>
    <col min="55" max="55" width="9.1640625" style="1" bestFit="1" customWidth="1"/>
    <col min="56" max="56" width="4.83203125" style="1" bestFit="1" customWidth="1"/>
    <col min="57" max="57" width="6.83203125" style="1" bestFit="1" customWidth="1"/>
    <col min="58" max="58" width="4.83203125" style="1" bestFit="1" customWidth="1"/>
    <col min="59" max="59" width="6.83203125" style="1" bestFit="1" customWidth="1"/>
    <col min="60" max="60" width="4.83203125" style="1" bestFit="1" customWidth="1"/>
    <col min="61" max="61" width="9.5" style="1" bestFit="1" customWidth="1"/>
    <col min="62" max="62" width="9.1640625" style="1" customWidth="1"/>
    <col min="63" max="76" width="9.1640625" style="1"/>
    <col min="77" max="16384" width="11.5" style="1"/>
  </cols>
  <sheetData>
    <row r="1" spans="1:67" ht="13" x14ac:dyDescent="0.15">
      <c r="A1" s="4" t="s">
        <v>12</v>
      </c>
      <c r="B1" s="4"/>
    </row>
    <row r="2" spans="1:67" ht="13" x14ac:dyDescent="0.15">
      <c r="A2" s="4" t="s">
        <v>489</v>
      </c>
      <c r="B2" s="4"/>
    </row>
    <row r="3" spans="1:67" ht="15" customHeight="1" x14ac:dyDescent="0.15">
      <c r="A3" s="4" t="s">
        <v>563</v>
      </c>
      <c r="B3" s="4"/>
      <c r="I3" s="748" t="s">
        <v>492</v>
      </c>
      <c r="J3" s="807"/>
      <c r="K3" s="807"/>
      <c r="L3" s="808"/>
      <c r="M3" s="358"/>
      <c r="N3" s="358"/>
      <c r="O3" s="358"/>
      <c r="P3" s="358"/>
      <c r="Q3" s="359"/>
      <c r="R3" s="359"/>
      <c r="S3" s="359"/>
      <c r="T3" s="359"/>
      <c r="U3" s="358"/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9"/>
      <c r="AI3" s="359"/>
      <c r="AJ3" s="814" t="s">
        <v>564</v>
      </c>
      <c r="AK3" s="807"/>
      <c r="AL3" s="807"/>
      <c r="AM3" s="365"/>
      <c r="AN3" s="358"/>
      <c r="AO3" s="358"/>
      <c r="AP3" s="358"/>
      <c r="AQ3" s="358"/>
      <c r="AR3" s="358"/>
      <c r="AS3" s="358"/>
      <c r="AT3" s="358"/>
      <c r="AU3" s="358"/>
      <c r="AV3" s="358"/>
      <c r="AW3" s="358"/>
      <c r="AX3" s="366"/>
      <c r="AY3" s="770" t="s">
        <v>34</v>
      </c>
      <c r="AZ3" s="770"/>
      <c r="BA3" s="770"/>
      <c r="BB3" s="770"/>
      <c r="BC3" s="770"/>
      <c r="BD3" s="770"/>
      <c r="BE3" s="770"/>
      <c r="BF3" s="770"/>
      <c r="BG3" s="770"/>
      <c r="BH3" s="770"/>
      <c r="BI3" s="770"/>
      <c r="BJ3" s="771"/>
      <c r="BK3" s="778" t="s">
        <v>154</v>
      </c>
      <c r="BL3" s="778"/>
      <c r="BM3" s="778"/>
      <c r="BN3" s="778"/>
      <c r="BO3" s="779"/>
    </row>
    <row r="4" spans="1:67" ht="15" customHeight="1" x14ac:dyDescent="0.15">
      <c r="A4" s="4" t="s">
        <v>155</v>
      </c>
      <c r="B4" s="4"/>
      <c r="I4" s="809" t="s">
        <v>20</v>
      </c>
      <c r="J4" s="810"/>
      <c r="K4" s="810"/>
      <c r="L4" s="810"/>
      <c r="M4" s="810"/>
      <c r="N4" s="810"/>
      <c r="O4" s="811"/>
      <c r="P4" s="812" t="s">
        <v>21</v>
      </c>
      <c r="Q4" s="810"/>
      <c r="R4" s="810"/>
      <c r="S4" s="810"/>
      <c r="T4" s="810"/>
      <c r="U4" s="810"/>
      <c r="V4" s="811"/>
      <c r="W4" s="812" t="s">
        <v>22</v>
      </c>
      <c r="X4" s="810"/>
      <c r="Y4" s="810"/>
      <c r="Z4" s="810"/>
      <c r="AA4" s="810"/>
      <c r="AB4" s="810"/>
      <c r="AC4" s="811"/>
      <c r="AD4" s="812" t="s">
        <v>23</v>
      </c>
      <c r="AE4" s="810"/>
      <c r="AF4" s="810"/>
      <c r="AG4" s="810"/>
      <c r="AH4" s="810"/>
      <c r="AI4" s="810"/>
      <c r="AJ4" s="811"/>
      <c r="AK4" s="811" t="s">
        <v>24</v>
      </c>
      <c r="AL4" s="767"/>
      <c r="AM4" s="815"/>
      <c r="AN4" s="815"/>
      <c r="AO4" s="815"/>
      <c r="AP4" s="815"/>
      <c r="AQ4" s="816"/>
      <c r="AR4" s="815" t="s">
        <v>25</v>
      </c>
      <c r="AS4" s="815"/>
      <c r="AT4" s="815"/>
      <c r="AU4" s="815"/>
      <c r="AV4" s="815"/>
      <c r="AW4" s="815"/>
      <c r="AX4" s="813"/>
      <c r="AY4" s="773"/>
      <c r="AZ4" s="773"/>
      <c r="BA4" s="773"/>
      <c r="BB4" s="773"/>
      <c r="BC4" s="773"/>
      <c r="BD4" s="773"/>
      <c r="BE4" s="773"/>
      <c r="BF4" s="773"/>
      <c r="BG4" s="773"/>
      <c r="BH4" s="773"/>
      <c r="BI4" s="773"/>
      <c r="BJ4" s="774"/>
      <c r="BK4" s="780"/>
      <c r="BL4" s="780"/>
      <c r="BM4" s="780"/>
      <c r="BN4" s="780"/>
      <c r="BO4" s="781"/>
    </row>
    <row r="5" spans="1:67" ht="15" customHeight="1" x14ac:dyDescent="0.15">
      <c r="I5" s="68" t="s">
        <v>28</v>
      </c>
      <c r="J5" s="5" t="s">
        <v>29</v>
      </c>
      <c r="K5" s="5" t="s">
        <v>29</v>
      </c>
      <c r="L5" s="5" t="s">
        <v>30</v>
      </c>
      <c r="M5" s="5" t="s">
        <v>31</v>
      </c>
      <c r="N5" s="5" t="s">
        <v>32</v>
      </c>
      <c r="O5" s="5" t="s">
        <v>33</v>
      </c>
      <c r="P5" s="5" t="s">
        <v>28</v>
      </c>
      <c r="Q5" s="5" t="s">
        <v>29</v>
      </c>
      <c r="R5" s="5" t="s">
        <v>29</v>
      </c>
      <c r="S5" s="5" t="s">
        <v>30</v>
      </c>
      <c r="T5" s="5" t="s">
        <v>31</v>
      </c>
      <c r="U5" s="5" t="s">
        <v>32</v>
      </c>
      <c r="V5" s="5" t="s">
        <v>33</v>
      </c>
      <c r="W5" s="5" t="s">
        <v>28</v>
      </c>
      <c r="X5" s="5" t="s">
        <v>29</v>
      </c>
      <c r="Y5" s="5" t="s">
        <v>29</v>
      </c>
      <c r="Z5" s="5" t="s">
        <v>30</v>
      </c>
      <c r="AA5" s="5" t="s">
        <v>31</v>
      </c>
      <c r="AB5" s="5" t="s">
        <v>32</v>
      </c>
      <c r="AC5" s="5" t="s">
        <v>33</v>
      </c>
      <c r="AD5" s="5" t="s">
        <v>28</v>
      </c>
      <c r="AE5" s="5" t="s">
        <v>29</v>
      </c>
      <c r="AF5" s="5" t="s">
        <v>29</v>
      </c>
      <c r="AG5" s="5" t="s">
        <v>30</v>
      </c>
      <c r="AH5" s="5" t="s">
        <v>31</v>
      </c>
      <c r="AI5" s="5" t="s">
        <v>32</v>
      </c>
      <c r="AJ5" s="5" t="s">
        <v>33</v>
      </c>
      <c r="AK5" s="5" t="s">
        <v>28</v>
      </c>
      <c r="AL5" s="64" t="s">
        <v>29</v>
      </c>
      <c r="AM5" s="2" t="s">
        <v>29</v>
      </c>
      <c r="AN5" s="2" t="s">
        <v>30</v>
      </c>
      <c r="AO5" s="2" t="s">
        <v>31</v>
      </c>
      <c r="AP5" s="2" t="s">
        <v>32</v>
      </c>
      <c r="AQ5" s="2" t="s">
        <v>33</v>
      </c>
      <c r="AR5" s="2" t="s">
        <v>28</v>
      </c>
      <c r="AS5" s="2" t="s">
        <v>29</v>
      </c>
      <c r="AT5" s="2" t="s">
        <v>29</v>
      </c>
      <c r="AU5" s="2" t="s">
        <v>30</v>
      </c>
      <c r="AV5" s="2" t="s">
        <v>31</v>
      </c>
      <c r="AW5" s="2" t="s">
        <v>32</v>
      </c>
      <c r="AX5" s="268" t="s">
        <v>33</v>
      </c>
      <c r="AY5" s="776"/>
      <c r="AZ5" s="776"/>
      <c r="BA5" s="776"/>
      <c r="BB5" s="776"/>
      <c r="BC5" s="776"/>
      <c r="BD5" s="776"/>
      <c r="BE5" s="776"/>
      <c r="BF5" s="776"/>
      <c r="BG5" s="776"/>
      <c r="BH5" s="776"/>
      <c r="BI5" s="776"/>
      <c r="BJ5" s="777"/>
      <c r="BK5" s="780"/>
      <c r="BL5" s="782"/>
      <c r="BM5" s="782"/>
      <c r="BN5" s="782"/>
      <c r="BO5" s="783"/>
    </row>
    <row r="6" spans="1:67" ht="15" customHeight="1" x14ac:dyDescent="0.15">
      <c r="A6" s="148" t="s">
        <v>410</v>
      </c>
      <c r="B6" s="148" t="s">
        <v>345</v>
      </c>
      <c r="C6" s="148" t="s">
        <v>36</v>
      </c>
      <c r="D6" s="148" t="s">
        <v>37</v>
      </c>
      <c r="E6" s="148" t="s">
        <v>156</v>
      </c>
      <c r="F6" s="50" t="s">
        <v>39</v>
      </c>
      <c r="G6" s="50" t="s">
        <v>40</v>
      </c>
      <c r="H6" s="63" t="s">
        <v>41</v>
      </c>
      <c r="I6" s="101">
        <v>4</v>
      </c>
      <c r="J6" s="2">
        <v>5</v>
      </c>
      <c r="K6" s="31">
        <v>6</v>
      </c>
      <c r="L6" s="2">
        <v>7</v>
      </c>
      <c r="M6" s="31">
        <v>8</v>
      </c>
      <c r="N6" s="2">
        <v>9</v>
      </c>
      <c r="O6" s="31">
        <v>10</v>
      </c>
      <c r="P6" s="2">
        <v>11</v>
      </c>
      <c r="Q6" s="31">
        <v>12</v>
      </c>
      <c r="R6" s="2">
        <v>13</v>
      </c>
      <c r="S6" s="31">
        <v>14</v>
      </c>
      <c r="T6" s="2">
        <v>15</v>
      </c>
      <c r="U6" s="31">
        <v>16</v>
      </c>
      <c r="V6" s="2">
        <v>17</v>
      </c>
      <c r="W6" s="364">
        <v>18</v>
      </c>
      <c r="X6" s="2">
        <v>19</v>
      </c>
      <c r="Y6" s="31">
        <v>20</v>
      </c>
      <c r="Z6" s="2">
        <v>21</v>
      </c>
      <c r="AA6" s="31">
        <v>22</v>
      </c>
      <c r="AB6" s="2">
        <v>23</v>
      </c>
      <c r="AC6" s="31">
        <v>24</v>
      </c>
      <c r="AD6" s="2">
        <v>25</v>
      </c>
      <c r="AE6" s="31">
        <v>26</v>
      </c>
      <c r="AF6" s="2">
        <v>27</v>
      </c>
      <c r="AG6" s="31">
        <v>28</v>
      </c>
      <c r="AH6" s="2">
        <v>29</v>
      </c>
      <c r="AI6" s="31">
        <v>30</v>
      </c>
      <c r="AJ6" s="2">
        <v>1</v>
      </c>
      <c r="AK6" s="31">
        <v>2</v>
      </c>
      <c r="AL6" s="49">
        <v>3</v>
      </c>
      <c r="AM6" s="31">
        <v>4</v>
      </c>
      <c r="AN6" s="2">
        <v>5</v>
      </c>
      <c r="AO6" s="31">
        <v>6</v>
      </c>
      <c r="AP6" s="2">
        <v>7</v>
      </c>
      <c r="AQ6" s="31">
        <v>8</v>
      </c>
      <c r="AR6" s="2">
        <v>9</v>
      </c>
      <c r="AS6" s="31">
        <v>10</v>
      </c>
      <c r="AT6" s="2">
        <v>11</v>
      </c>
      <c r="AU6" s="31">
        <v>12</v>
      </c>
      <c r="AV6" s="2">
        <v>13</v>
      </c>
      <c r="AW6" s="31">
        <v>14</v>
      </c>
      <c r="AX6" s="339">
        <v>15</v>
      </c>
      <c r="AY6" s="342" t="s">
        <v>43</v>
      </c>
      <c r="AZ6" s="80">
        <v>0.2</v>
      </c>
      <c r="BA6" s="79" t="s">
        <v>493</v>
      </c>
      <c r="BB6" s="81">
        <v>0.5</v>
      </c>
      <c r="BC6" s="79" t="s">
        <v>46</v>
      </c>
      <c r="BD6" s="81">
        <v>0.3</v>
      </c>
      <c r="BE6" s="79" t="s">
        <v>47</v>
      </c>
      <c r="BF6" s="79" t="s">
        <v>48</v>
      </c>
      <c r="BG6" s="82">
        <v>0.7</v>
      </c>
      <c r="BH6" s="79" t="s">
        <v>49</v>
      </c>
      <c r="BI6" s="82">
        <v>0.3</v>
      </c>
      <c r="BJ6" s="110" t="s">
        <v>50</v>
      </c>
      <c r="BK6" s="107" t="s">
        <v>159</v>
      </c>
      <c r="BL6" s="103" t="s">
        <v>160</v>
      </c>
      <c r="BM6" s="104" t="s">
        <v>161</v>
      </c>
      <c r="BN6" s="104" t="s">
        <v>162</v>
      </c>
      <c r="BO6" s="105" t="s">
        <v>163</v>
      </c>
    </row>
    <row r="7" spans="1:67" ht="15" customHeight="1" x14ac:dyDescent="0.15">
      <c r="A7" s="2" t="s">
        <v>587</v>
      </c>
      <c r="B7" s="2"/>
      <c r="C7" s="2"/>
      <c r="D7" s="2"/>
      <c r="E7" s="2"/>
      <c r="F7" s="128"/>
      <c r="G7" s="31" t="s">
        <v>55</v>
      </c>
      <c r="H7" s="360"/>
      <c r="I7" s="133" t="s">
        <v>28</v>
      </c>
      <c r="J7" s="10" t="s">
        <v>57</v>
      </c>
      <c r="K7" s="9"/>
      <c r="L7" s="9"/>
      <c r="M7" s="10" t="s">
        <v>28</v>
      </c>
      <c r="N7" s="10" t="s">
        <v>57</v>
      </c>
      <c r="O7" s="9"/>
      <c r="P7" s="9"/>
      <c r="Q7" s="10" t="s">
        <v>28</v>
      </c>
      <c r="R7" s="10" t="s">
        <v>57</v>
      </c>
      <c r="S7" s="9"/>
      <c r="T7" s="9"/>
      <c r="U7" s="10" t="s">
        <v>28</v>
      </c>
      <c r="V7" s="10" t="s">
        <v>57</v>
      </c>
      <c r="W7" s="9"/>
      <c r="X7" s="9"/>
      <c r="Y7" s="10" t="s">
        <v>28</v>
      </c>
      <c r="Z7" s="10" t="s">
        <v>57</v>
      </c>
      <c r="AA7" s="9"/>
      <c r="AB7" s="9"/>
      <c r="AC7" s="10" t="s">
        <v>28</v>
      </c>
      <c r="AD7" s="10" t="s">
        <v>57</v>
      </c>
      <c r="AE7" s="9"/>
      <c r="AF7" s="9"/>
      <c r="AG7" s="10" t="s">
        <v>28</v>
      </c>
      <c r="AH7" s="10" t="s">
        <v>57</v>
      </c>
      <c r="AI7" s="9"/>
      <c r="AJ7" s="9"/>
      <c r="AK7" s="11" t="s">
        <v>28</v>
      </c>
      <c r="AL7" s="11" t="s">
        <v>57</v>
      </c>
      <c r="AM7" s="9"/>
      <c r="AN7" s="9"/>
      <c r="AO7" s="11" t="s">
        <v>28</v>
      </c>
      <c r="AP7" s="11" t="s">
        <v>57</v>
      </c>
      <c r="AQ7" s="9"/>
      <c r="AR7" s="9"/>
      <c r="AS7" s="11" t="s">
        <v>28</v>
      </c>
      <c r="AT7" s="11" t="s">
        <v>57</v>
      </c>
      <c r="AU7" s="9"/>
      <c r="AV7" s="9"/>
      <c r="AW7" s="345" t="s">
        <v>28</v>
      </c>
      <c r="AX7" s="346" t="s">
        <v>57</v>
      </c>
      <c r="AY7" s="142"/>
      <c r="AZ7" s="150">
        <f>AY7*0.2</f>
        <v>0</v>
      </c>
      <c r="BA7" s="117"/>
      <c r="BB7" s="83">
        <f>(BA7*0.5)</f>
        <v>0</v>
      </c>
      <c r="BC7" s="117"/>
      <c r="BD7" s="83">
        <f>(BC7*0.3)</f>
        <v>0</v>
      </c>
      <c r="BE7" s="83">
        <f>(BB7+BD7)</f>
        <v>0</v>
      </c>
      <c r="BF7" s="83">
        <f>(AZ7+BE7)</f>
        <v>0</v>
      </c>
      <c r="BG7" s="84">
        <f>(BF7*0.7)</f>
        <v>0</v>
      </c>
      <c r="BH7" s="117"/>
      <c r="BI7" s="85">
        <f>(BH7*0.3)</f>
        <v>0</v>
      </c>
      <c r="BJ7" s="86">
        <f>(BG7+BI7)</f>
        <v>0</v>
      </c>
      <c r="BK7" s="129"/>
      <c r="BL7" s="2"/>
      <c r="BM7" s="2"/>
      <c r="BN7" s="2"/>
      <c r="BO7" s="69"/>
    </row>
    <row r="8" spans="1:67" ht="15" customHeight="1" x14ac:dyDescent="0.15">
      <c r="A8" s="2" t="s">
        <v>588</v>
      </c>
      <c r="B8" s="2"/>
      <c r="C8" s="2"/>
      <c r="D8" s="2"/>
      <c r="E8" s="2"/>
      <c r="F8" s="3"/>
      <c r="G8" s="31" t="s">
        <v>55</v>
      </c>
      <c r="H8" s="61"/>
      <c r="I8" s="70" t="s">
        <v>28</v>
      </c>
      <c r="J8" s="13" t="s">
        <v>57</v>
      </c>
      <c r="K8" s="12"/>
      <c r="L8" s="12"/>
      <c r="M8" s="13" t="s">
        <v>28</v>
      </c>
      <c r="N8" s="13" t="s">
        <v>57</v>
      </c>
      <c r="O8" s="12"/>
      <c r="P8" s="12"/>
      <c r="Q8" s="13" t="s">
        <v>28</v>
      </c>
      <c r="R8" s="13" t="s">
        <v>57</v>
      </c>
      <c r="S8" s="12"/>
      <c r="T8" s="12"/>
      <c r="U8" s="13" t="s">
        <v>28</v>
      </c>
      <c r="V8" s="13" t="s">
        <v>57</v>
      </c>
      <c r="W8" s="12"/>
      <c r="X8" s="12"/>
      <c r="Y8" s="13" t="s">
        <v>28</v>
      </c>
      <c r="Z8" s="13" t="s">
        <v>57</v>
      </c>
      <c r="AA8" s="12"/>
      <c r="AB8" s="12"/>
      <c r="AC8" s="13" t="s">
        <v>28</v>
      </c>
      <c r="AD8" s="13" t="s">
        <v>57</v>
      </c>
      <c r="AE8" s="12"/>
      <c r="AF8" s="12"/>
      <c r="AG8" s="13" t="s">
        <v>28</v>
      </c>
      <c r="AH8" s="13" t="s">
        <v>57</v>
      </c>
      <c r="AI8" s="12"/>
      <c r="AJ8" s="12"/>
      <c r="AK8" s="14" t="s">
        <v>28</v>
      </c>
      <c r="AL8" s="14" t="s">
        <v>57</v>
      </c>
      <c r="AM8" s="12"/>
      <c r="AN8" s="12"/>
      <c r="AO8" s="14" t="s">
        <v>28</v>
      </c>
      <c r="AP8" s="14" t="s">
        <v>57</v>
      </c>
      <c r="AQ8" s="12"/>
      <c r="AR8" s="12"/>
      <c r="AS8" s="14" t="s">
        <v>28</v>
      </c>
      <c r="AT8" s="14" t="s">
        <v>57</v>
      </c>
      <c r="AU8" s="12"/>
      <c r="AV8" s="12"/>
      <c r="AW8" s="143" t="s">
        <v>28</v>
      </c>
      <c r="AX8" s="347" t="s">
        <v>57</v>
      </c>
      <c r="AY8" s="142"/>
      <c r="AZ8" s="151">
        <f t="shared" ref="AZ8" si="0">AY8*0.2</f>
        <v>0</v>
      </c>
      <c r="BA8" s="28"/>
      <c r="BB8" s="83">
        <f t="shared" ref="BB8:BB28" si="1">(BA8*0.5)</f>
        <v>0</v>
      </c>
      <c r="BC8" s="28"/>
      <c r="BD8" s="83">
        <f t="shared" ref="BD8:BD28" si="2">(BC8*0.3)</f>
        <v>0</v>
      </c>
      <c r="BE8" s="30">
        <f t="shared" ref="BE8:BE28" si="3">(BB8+BD8)</f>
        <v>0</v>
      </c>
      <c r="BF8" s="83">
        <f t="shared" ref="BF8:BF28" si="4">(AZ8+BE8)</f>
        <v>0</v>
      </c>
      <c r="BG8" s="7">
        <f t="shared" ref="BG8" si="5">(BF8*0.7)</f>
        <v>0</v>
      </c>
      <c r="BH8" s="28"/>
      <c r="BI8" s="8">
        <f t="shared" ref="BI8" si="6">(BH8*0.3)</f>
        <v>0</v>
      </c>
      <c r="BJ8" s="65">
        <f t="shared" ref="BJ8" si="7">(BG8+BI8)</f>
        <v>0</v>
      </c>
      <c r="BK8" s="129"/>
      <c r="BL8" s="2"/>
      <c r="BM8" s="2"/>
      <c r="BN8" s="2"/>
      <c r="BO8" s="69"/>
    </row>
    <row r="9" spans="1:67" ht="15" customHeight="1" x14ac:dyDescent="0.2">
      <c r="A9" s="32" t="s">
        <v>589</v>
      </c>
      <c r="B9" s="32"/>
      <c r="C9" s="137"/>
      <c r="D9" s="28"/>
      <c r="E9" s="28"/>
      <c r="F9" s="128"/>
      <c r="G9" s="31" t="s">
        <v>55</v>
      </c>
      <c r="H9" s="61"/>
      <c r="I9" s="88"/>
      <c r="J9" s="14" t="s">
        <v>28</v>
      </c>
      <c r="K9" s="14" t="s">
        <v>57</v>
      </c>
      <c r="L9" s="25"/>
      <c r="M9" s="24"/>
      <c r="N9" s="14" t="s">
        <v>28</v>
      </c>
      <c r="O9" s="14" t="s">
        <v>57</v>
      </c>
      <c r="P9" s="25"/>
      <c r="Q9" s="24"/>
      <c r="R9" s="14" t="s">
        <v>28</v>
      </c>
      <c r="S9" s="14" t="s">
        <v>57</v>
      </c>
      <c r="T9" s="25"/>
      <c r="U9" s="24"/>
      <c r="V9" s="14" t="s">
        <v>28</v>
      </c>
      <c r="W9" s="14" t="s">
        <v>57</v>
      </c>
      <c r="X9" s="25"/>
      <c r="Y9" s="24"/>
      <c r="Z9" s="14" t="s">
        <v>28</v>
      </c>
      <c r="AA9" s="14" t="s">
        <v>57</v>
      </c>
      <c r="AB9" s="25"/>
      <c r="AC9" s="24"/>
      <c r="AD9" s="14" t="s">
        <v>28</v>
      </c>
      <c r="AE9" s="14" t="s">
        <v>57</v>
      </c>
      <c r="AF9" s="25"/>
      <c r="AG9" s="24"/>
      <c r="AH9" s="14" t="s">
        <v>28</v>
      </c>
      <c r="AI9" s="14" t="s">
        <v>57</v>
      </c>
      <c r="AJ9" s="25"/>
      <c r="AK9" s="24"/>
      <c r="AL9" s="11" t="s">
        <v>28</v>
      </c>
      <c r="AM9" s="11" t="s">
        <v>57</v>
      </c>
      <c r="AN9" s="25"/>
      <c r="AO9" s="24"/>
      <c r="AP9" s="11" t="s">
        <v>28</v>
      </c>
      <c r="AQ9" s="11" t="s">
        <v>57</v>
      </c>
      <c r="AR9" s="25"/>
      <c r="AS9" s="24"/>
      <c r="AT9" s="11" t="s">
        <v>28</v>
      </c>
      <c r="AU9" s="11" t="s">
        <v>57</v>
      </c>
      <c r="AV9" s="25"/>
      <c r="AW9" s="348"/>
      <c r="AX9" s="346" t="s">
        <v>28</v>
      </c>
      <c r="AY9" s="115"/>
      <c r="AZ9" s="150">
        <f>AY9*0.2</f>
        <v>0</v>
      </c>
      <c r="BA9" s="120"/>
      <c r="BB9" s="83">
        <f t="shared" si="1"/>
        <v>0</v>
      </c>
      <c r="BC9" s="117"/>
      <c r="BD9" s="83">
        <f t="shared" si="2"/>
        <v>0</v>
      </c>
      <c r="BE9" s="30">
        <f t="shared" si="3"/>
        <v>0</v>
      </c>
      <c r="BF9" s="83">
        <f t="shared" si="4"/>
        <v>0</v>
      </c>
      <c r="BG9" s="84">
        <f>(BF9*0.7)</f>
        <v>0</v>
      </c>
      <c r="BH9" s="117"/>
      <c r="BI9" s="85">
        <f>(BH9*0.3)</f>
        <v>0</v>
      </c>
      <c r="BJ9" s="86">
        <f>(BG9+BI9)</f>
        <v>0</v>
      </c>
      <c r="BK9" s="130"/>
      <c r="BL9" s="2"/>
      <c r="BM9" s="2"/>
      <c r="BN9" s="2"/>
      <c r="BO9" s="69"/>
    </row>
    <row r="10" spans="1:67" ht="15" customHeight="1" x14ac:dyDescent="0.2">
      <c r="A10" s="2" t="s">
        <v>494</v>
      </c>
      <c r="B10" s="2"/>
      <c r="C10" s="2"/>
      <c r="D10" s="2"/>
      <c r="E10" s="28"/>
      <c r="F10" s="128"/>
      <c r="G10" s="31" t="s">
        <v>55</v>
      </c>
      <c r="H10" s="61"/>
      <c r="I10" s="89"/>
      <c r="J10" s="87" t="s">
        <v>28</v>
      </c>
      <c r="K10" s="13" t="s">
        <v>57</v>
      </c>
      <c r="L10" s="12"/>
      <c r="M10" s="12"/>
      <c r="N10" s="13" t="s">
        <v>28</v>
      </c>
      <c r="O10" s="13" t="s">
        <v>57</v>
      </c>
      <c r="P10" s="12"/>
      <c r="Q10" s="12"/>
      <c r="R10" s="13" t="s">
        <v>28</v>
      </c>
      <c r="S10" s="13" t="s">
        <v>57</v>
      </c>
      <c r="T10" s="12"/>
      <c r="U10" s="12"/>
      <c r="V10" s="13" t="s">
        <v>28</v>
      </c>
      <c r="W10" s="13" t="s">
        <v>57</v>
      </c>
      <c r="X10" s="12"/>
      <c r="Y10" s="12"/>
      <c r="Z10" s="13" t="s">
        <v>28</v>
      </c>
      <c r="AA10" s="13" t="s">
        <v>57</v>
      </c>
      <c r="AB10" s="39"/>
      <c r="AC10" s="38"/>
      <c r="AD10" s="87" t="s">
        <v>28</v>
      </c>
      <c r="AE10" s="13" t="s">
        <v>57</v>
      </c>
      <c r="AF10" s="12"/>
      <c r="AG10" s="12"/>
      <c r="AH10" s="13" t="s">
        <v>28</v>
      </c>
      <c r="AI10" s="13" t="s">
        <v>57</v>
      </c>
      <c r="AJ10" s="12"/>
      <c r="AK10" s="12"/>
      <c r="AL10" s="14" t="s">
        <v>28</v>
      </c>
      <c r="AM10" s="14" t="s">
        <v>57</v>
      </c>
      <c r="AN10" s="12"/>
      <c r="AO10" s="12"/>
      <c r="AP10" s="14" t="s">
        <v>28</v>
      </c>
      <c r="AQ10" s="14" t="s">
        <v>57</v>
      </c>
      <c r="AR10" s="12"/>
      <c r="AS10" s="12"/>
      <c r="AT10" s="14" t="s">
        <v>28</v>
      </c>
      <c r="AU10" s="14" t="s">
        <v>57</v>
      </c>
      <c r="AV10" s="39"/>
      <c r="AW10" s="349"/>
      <c r="AX10" s="347" t="s">
        <v>28</v>
      </c>
      <c r="AY10" s="343"/>
      <c r="AZ10" s="6">
        <f t="shared" ref="AZ10:AZ28" si="8">AY10*0.2</f>
        <v>0</v>
      </c>
      <c r="BA10" s="28"/>
      <c r="BB10" s="83">
        <f t="shared" si="1"/>
        <v>0</v>
      </c>
      <c r="BC10" s="119"/>
      <c r="BD10" s="83">
        <f t="shared" si="2"/>
        <v>0</v>
      </c>
      <c r="BE10" s="30">
        <f t="shared" si="3"/>
        <v>0</v>
      </c>
      <c r="BF10" s="83">
        <f t="shared" si="4"/>
        <v>0</v>
      </c>
      <c r="BG10" s="7">
        <f t="shared" ref="BG10:BG28" si="9">(BF10*0.7)</f>
        <v>0</v>
      </c>
      <c r="BH10" s="28"/>
      <c r="BI10" s="8">
        <f t="shared" ref="BI10:BI28" si="10">(BH10*0.3)</f>
        <v>0</v>
      </c>
      <c r="BJ10" s="65">
        <f t="shared" ref="BJ10:BJ28" si="11">(BG10+BI10)</f>
        <v>0</v>
      </c>
      <c r="BK10" s="131"/>
      <c r="BL10" s="2"/>
      <c r="BM10" s="2"/>
      <c r="BN10" s="2"/>
      <c r="BO10" s="69"/>
    </row>
    <row r="11" spans="1:67" ht="15" customHeight="1" x14ac:dyDescent="0.2">
      <c r="A11" s="32" t="s">
        <v>590</v>
      </c>
      <c r="B11" s="32"/>
      <c r="C11" s="137"/>
      <c r="D11" s="363"/>
      <c r="E11" s="28"/>
      <c r="F11" s="420"/>
      <c r="G11" s="211" t="s">
        <v>55</v>
      </c>
      <c r="H11" s="61"/>
      <c r="I11" s="89"/>
      <c r="J11" s="27"/>
      <c r="K11" s="10" t="s">
        <v>28</v>
      </c>
      <c r="L11" s="10" t="s">
        <v>57</v>
      </c>
      <c r="M11" s="9"/>
      <c r="N11" s="9"/>
      <c r="O11" s="10" t="s">
        <v>28</v>
      </c>
      <c r="P11" s="10" t="s">
        <v>57</v>
      </c>
      <c r="Q11" s="9"/>
      <c r="R11" s="9"/>
      <c r="S11" s="10" t="s">
        <v>28</v>
      </c>
      <c r="T11" s="10" t="s">
        <v>57</v>
      </c>
      <c r="U11" s="9"/>
      <c r="V11" s="9"/>
      <c r="W11" s="10" t="s">
        <v>28</v>
      </c>
      <c r="X11" s="10" t="s">
        <v>57</v>
      </c>
      <c r="Y11" s="9"/>
      <c r="Z11" s="9"/>
      <c r="AA11" s="10" t="s">
        <v>28</v>
      </c>
      <c r="AB11" s="10" t="s">
        <v>57</v>
      </c>
      <c r="AC11" s="9"/>
      <c r="AD11" s="9"/>
      <c r="AE11" s="10" t="s">
        <v>28</v>
      </c>
      <c r="AF11" s="10" t="s">
        <v>57</v>
      </c>
      <c r="AG11" s="26"/>
      <c r="AH11" s="27"/>
      <c r="AI11" s="11" t="s">
        <v>28</v>
      </c>
      <c r="AJ11" s="11" t="s">
        <v>57</v>
      </c>
      <c r="AK11" s="26"/>
      <c r="AL11" s="27"/>
      <c r="AM11" s="11" t="s">
        <v>28</v>
      </c>
      <c r="AN11" s="11" t="s">
        <v>57</v>
      </c>
      <c r="AO11" s="26"/>
      <c r="AP11" s="27"/>
      <c r="AQ11" s="11" t="s">
        <v>28</v>
      </c>
      <c r="AR11" s="11" t="s">
        <v>57</v>
      </c>
      <c r="AS11" s="26"/>
      <c r="AT11" s="27"/>
      <c r="AU11" s="11" t="s">
        <v>28</v>
      </c>
      <c r="AV11" s="11" t="s">
        <v>57</v>
      </c>
      <c r="AW11" s="350"/>
      <c r="AX11" s="347"/>
      <c r="AY11" s="115"/>
      <c r="AZ11" s="6">
        <f t="shared" si="8"/>
        <v>0</v>
      </c>
      <c r="BA11" s="28"/>
      <c r="BB11" s="83">
        <f t="shared" si="1"/>
        <v>0</v>
      </c>
      <c r="BC11" s="28"/>
      <c r="BD11" s="83">
        <f t="shared" si="2"/>
        <v>0</v>
      </c>
      <c r="BE11" s="30">
        <f t="shared" si="3"/>
        <v>0</v>
      </c>
      <c r="BF11" s="83">
        <f t="shared" si="4"/>
        <v>0</v>
      </c>
      <c r="BG11" s="7">
        <f t="shared" si="9"/>
        <v>0</v>
      </c>
      <c r="BH11" s="28"/>
      <c r="BI11" s="8">
        <f t="shared" si="10"/>
        <v>0</v>
      </c>
      <c r="BJ11" s="65">
        <f t="shared" si="11"/>
        <v>0</v>
      </c>
      <c r="BK11" s="131"/>
      <c r="BL11" s="2"/>
      <c r="BM11" s="2"/>
      <c r="BN11" s="2"/>
      <c r="BO11" s="69"/>
    </row>
    <row r="12" spans="1:67" ht="15" customHeight="1" x14ac:dyDescent="0.2">
      <c r="A12" s="476" t="s">
        <v>591</v>
      </c>
      <c r="B12" s="30"/>
      <c r="C12"/>
      <c r="D12" s="2"/>
      <c r="E12" s="123"/>
      <c r="F12" s="420"/>
      <c r="G12" s="108" t="s">
        <v>55</v>
      </c>
      <c r="H12" s="61"/>
      <c r="I12" s="89"/>
      <c r="J12" s="27"/>
      <c r="K12" s="13" t="s">
        <v>28</v>
      </c>
      <c r="L12" s="13" t="s">
        <v>57</v>
      </c>
      <c r="M12" s="12"/>
      <c r="N12" s="12"/>
      <c r="O12" s="13" t="s">
        <v>28</v>
      </c>
      <c r="P12" s="13" t="s">
        <v>57</v>
      </c>
      <c r="Q12" s="12"/>
      <c r="R12" s="12"/>
      <c r="S12" s="13" t="s">
        <v>28</v>
      </c>
      <c r="T12" s="13" t="s">
        <v>57</v>
      </c>
      <c r="U12" s="12"/>
      <c r="V12" s="12"/>
      <c r="W12" s="13" t="s">
        <v>28</v>
      </c>
      <c r="X12" s="13" t="s">
        <v>57</v>
      </c>
      <c r="Y12" s="12"/>
      <c r="Z12" s="12"/>
      <c r="AA12" s="13" t="s">
        <v>28</v>
      </c>
      <c r="AB12" s="13" t="s">
        <v>57</v>
      </c>
      <c r="AC12" s="12"/>
      <c r="AD12" s="12"/>
      <c r="AE12" s="13" t="s">
        <v>28</v>
      </c>
      <c r="AF12" s="13" t="s">
        <v>57</v>
      </c>
      <c r="AG12" s="26"/>
      <c r="AH12" s="27"/>
      <c r="AI12" s="14" t="s">
        <v>28</v>
      </c>
      <c r="AJ12" s="14" t="s">
        <v>57</v>
      </c>
      <c r="AK12" s="26"/>
      <c r="AL12" s="27"/>
      <c r="AM12" s="14" t="s">
        <v>28</v>
      </c>
      <c r="AN12" s="14" t="s">
        <v>57</v>
      </c>
      <c r="AO12" s="26"/>
      <c r="AP12" s="27"/>
      <c r="AQ12" s="14" t="s">
        <v>28</v>
      </c>
      <c r="AR12" s="14" t="s">
        <v>57</v>
      </c>
      <c r="AS12" s="26"/>
      <c r="AT12" s="27"/>
      <c r="AU12" s="14" t="s">
        <v>28</v>
      </c>
      <c r="AV12" s="14" t="s">
        <v>57</v>
      </c>
      <c r="AW12" s="350"/>
      <c r="AX12" s="347"/>
      <c r="AY12" s="99"/>
      <c r="AZ12" s="6">
        <f t="shared" si="8"/>
        <v>0</v>
      </c>
      <c r="BA12" s="28"/>
      <c r="BB12" s="83">
        <f t="shared" si="1"/>
        <v>0</v>
      </c>
      <c r="BC12" s="28"/>
      <c r="BD12" s="83">
        <f t="shared" si="2"/>
        <v>0</v>
      </c>
      <c r="BE12" s="30">
        <f t="shared" si="3"/>
        <v>0</v>
      </c>
      <c r="BF12" s="83">
        <f t="shared" si="4"/>
        <v>0</v>
      </c>
      <c r="BG12" s="7">
        <f t="shared" si="9"/>
        <v>0</v>
      </c>
      <c r="BH12" s="28"/>
      <c r="BI12" s="8">
        <f t="shared" si="10"/>
        <v>0</v>
      </c>
      <c r="BJ12" s="65">
        <f t="shared" si="11"/>
        <v>0</v>
      </c>
      <c r="BK12" s="131"/>
      <c r="BL12" s="2"/>
      <c r="BM12" s="2"/>
      <c r="BN12" s="2"/>
      <c r="BO12" s="69"/>
    </row>
    <row r="13" spans="1:67" ht="15" customHeight="1" x14ac:dyDescent="0.2">
      <c r="A13" s="32" t="s">
        <v>592</v>
      </c>
      <c r="B13" s="32"/>
      <c r="C13" s="137"/>
      <c r="D13" s="117"/>
      <c r="E13" s="28"/>
      <c r="F13" s="420"/>
      <c r="G13" s="108" t="s">
        <v>55</v>
      </c>
      <c r="H13" s="61"/>
      <c r="I13" s="90" t="s">
        <v>57</v>
      </c>
      <c r="J13" s="27"/>
      <c r="K13" s="26"/>
      <c r="L13" s="10" t="s">
        <v>28</v>
      </c>
      <c r="M13" s="10" t="s">
        <v>57</v>
      </c>
      <c r="N13" s="9"/>
      <c r="O13" s="9"/>
      <c r="P13" s="10" t="s">
        <v>28</v>
      </c>
      <c r="Q13" s="10" t="s">
        <v>57</v>
      </c>
      <c r="R13" s="9"/>
      <c r="S13" s="9"/>
      <c r="T13" s="10" t="s">
        <v>28</v>
      </c>
      <c r="U13" s="10" t="s">
        <v>57</v>
      </c>
      <c r="V13" s="9"/>
      <c r="W13" s="9"/>
      <c r="X13" s="10" t="s">
        <v>28</v>
      </c>
      <c r="Y13" s="10" t="s">
        <v>57</v>
      </c>
      <c r="Z13" s="9"/>
      <c r="AA13" s="9"/>
      <c r="AB13" s="10" t="s">
        <v>28</v>
      </c>
      <c r="AC13" s="10" t="s">
        <v>57</v>
      </c>
      <c r="AD13" s="9"/>
      <c r="AE13" s="9"/>
      <c r="AF13" s="10" t="s">
        <v>28</v>
      </c>
      <c r="AG13" s="10" t="s">
        <v>57</v>
      </c>
      <c r="AH13" s="9"/>
      <c r="AI13" s="9"/>
      <c r="AJ13" s="11" t="s">
        <v>28</v>
      </c>
      <c r="AK13" s="11" t="s">
        <v>57</v>
      </c>
      <c r="AL13" s="27"/>
      <c r="AM13" s="26"/>
      <c r="AN13" s="11" t="s">
        <v>28</v>
      </c>
      <c r="AO13" s="11" t="s">
        <v>57</v>
      </c>
      <c r="AP13" s="26"/>
      <c r="AQ13" s="27"/>
      <c r="AR13" s="11" t="s">
        <v>28</v>
      </c>
      <c r="AS13" s="11" t="s">
        <v>57</v>
      </c>
      <c r="AT13" s="26"/>
      <c r="AU13" s="27"/>
      <c r="AV13" s="11" t="s">
        <v>28</v>
      </c>
      <c r="AW13" s="345" t="s">
        <v>57</v>
      </c>
      <c r="AX13" s="351"/>
      <c r="AY13" s="99"/>
      <c r="AZ13" s="6">
        <f t="shared" si="8"/>
        <v>0</v>
      </c>
      <c r="BA13" s="28"/>
      <c r="BB13" s="83">
        <f t="shared" si="1"/>
        <v>0</v>
      </c>
      <c r="BC13" s="28"/>
      <c r="BD13" s="83">
        <f t="shared" si="2"/>
        <v>0</v>
      </c>
      <c r="BE13" s="30">
        <f t="shared" si="3"/>
        <v>0</v>
      </c>
      <c r="BF13" s="83">
        <f t="shared" si="4"/>
        <v>0</v>
      </c>
      <c r="BG13" s="7">
        <f t="shared" si="9"/>
        <v>0</v>
      </c>
      <c r="BH13" s="28"/>
      <c r="BI13" s="8">
        <f t="shared" si="10"/>
        <v>0</v>
      </c>
      <c r="BJ13" s="65">
        <f t="shared" si="11"/>
        <v>0</v>
      </c>
      <c r="BK13" s="131"/>
      <c r="BL13" s="2"/>
      <c r="BM13" s="2"/>
      <c r="BN13" s="2"/>
      <c r="BO13" s="69"/>
    </row>
    <row r="14" spans="1:67" ht="15" customHeight="1" x14ac:dyDescent="0.2">
      <c r="A14" s="32" t="s">
        <v>593</v>
      </c>
      <c r="B14" s="32"/>
      <c r="C14" s="137"/>
      <c r="D14" s="28"/>
      <c r="E14" s="28"/>
      <c r="F14" s="420"/>
      <c r="G14" s="108" t="s">
        <v>55</v>
      </c>
      <c r="H14" s="61"/>
      <c r="I14" s="90" t="s">
        <v>57</v>
      </c>
      <c r="J14" s="27"/>
      <c r="K14" s="26"/>
      <c r="L14" s="13" t="s">
        <v>28</v>
      </c>
      <c r="M14" s="13" t="s">
        <v>57</v>
      </c>
      <c r="N14" s="12"/>
      <c r="O14" s="12"/>
      <c r="P14" s="13" t="s">
        <v>28</v>
      </c>
      <c r="Q14" s="13" t="s">
        <v>57</v>
      </c>
      <c r="R14" s="12"/>
      <c r="S14" s="12"/>
      <c r="T14" s="13" t="s">
        <v>28</v>
      </c>
      <c r="U14" s="13" t="s">
        <v>57</v>
      </c>
      <c r="V14" s="12"/>
      <c r="W14" s="12"/>
      <c r="X14" s="13" t="s">
        <v>28</v>
      </c>
      <c r="Y14" s="13" t="s">
        <v>57</v>
      </c>
      <c r="Z14" s="12"/>
      <c r="AA14" s="12"/>
      <c r="AB14" s="13" t="s">
        <v>28</v>
      </c>
      <c r="AC14" s="13" t="s">
        <v>57</v>
      </c>
      <c r="AD14" s="12"/>
      <c r="AE14" s="12"/>
      <c r="AF14" s="13" t="s">
        <v>28</v>
      </c>
      <c r="AG14" s="13" t="s">
        <v>57</v>
      </c>
      <c r="AH14" s="12"/>
      <c r="AI14" s="12"/>
      <c r="AJ14" s="14" t="s">
        <v>28</v>
      </c>
      <c r="AK14" s="14" t="s">
        <v>57</v>
      </c>
      <c r="AL14" s="27"/>
      <c r="AM14" s="26"/>
      <c r="AN14" s="14" t="s">
        <v>28</v>
      </c>
      <c r="AO14" s="14" t="s">
        <v>57</v>
      </c>
      <c r="AP14" s="26"/>
      <c r="AQ14" s="27"/>
      <c r="AR14" s="14" t="s">
        <v>28</v>
      </c>
      <c r="AS14" s="14" t="s">
        <v>57</v>
      </c>
      <c r="AT14" s="26"/>
      <c r="AU14" s="27"/>
      <c r="AV14" s="14" t="s">
        <v>28</v>
      </c>
      <c r="AW14" s="143" t="s">
        <v>57</v>
      </c>
      <c r="AX14" s="351"/>
      <c r="AY14" s="99"/>
      <c r="AZ14" s="6">
        <f t="shared" si="8"/>
        <v>0</v>
      </c>
      <c r="BA14" s="28"/>
      <c r="BB14" s="83">
        <f t="shared" si="1"/>
        <v>0</v>
      </c>
      <c r="BC14" s="28"/>
      <c r="BD14" s="83">
        <f t="shared" si="2"/>
        <v>0</v>
      </c>
      <c r="BE14" s="30">
        <f t="shared" si="3"/>
        <v>0</v>
      </c>
      <c r="BF14" s="83">
        <f t="shared" si="4"/>
        <v>0</v>
      </c>
      <c r="BG14" s="7">
        <f t="shared" si="9"/>
        <v>0</v>
      </c>
      <c r="BH14" s="28"/>
      <c r="BI14" s="8">
        <f t="shared" si="10"/>
        <v>0</v>
      </c>
      <c r="BJ14" s="65">
        <f t="shared" si="11"/>
        <v>0</v>
      </c>
      <c r="BK14" s="131"/>
      <c r="BL14" s="2"/>
      <c r="BM14" s="2"/>
      <c r="BN14" s="2"/>
      <c r="BO14" s="69"/>
    </row>
    <row r="15" spans="1:67" ht="15" customHeight="1" x14ac:dyDescent="0.2">
      <c r="A15" s="139" t="s">
        <v>594</v>
      </c>
      <c r="B15" s="139"/>
      <c r="C15" s="137"/>
      <c r="D15" s="99"/>
      <c r="E15" s="123"/>
      <c r="F15" s="420"/>
      <c r="G15" s="108" t="s">
        <v>77</v>
      </c>
      <c r="H15" s="61"/>
      <c r="I15" s="133" t="s">
        <v>28</v>
      </c>
      <c r="J15" s="10" t="s">
        <v>57</v>
      </c>
      <c r="K15" s="9"/>
      <c r="L15" s="9"/>
      <c r="M15" s="10" t="s">
        <v>28</v>
      </c>
      <c r="N15" s="10" t="s">
        <v>57</v>
      </c>
      <c r="O15" s="9"/>
      <c r="P15" s="9"/>
      <c r="Q15" s="10" t="s">
        <v>28</v>
      </c>
      <c r="R15" s="10" t="s">
        <v>57</v>
      </c>
      <c r="S15" s="9"/>
      <c r="T15" s="9"/>
      <c r="U15" s="10" t="s">
        <v>28</v>
      </c>
      <c r="V15" s="10" t="s">
        <v>57</v>
      </c>
      <c r="W15" s="9"/>
      <c r="X15" s="9"/>
      <c r="Y15" s="10" t="s">
        <v>28</v>
      </c>
      <c r="Z15" s="10" t="s">
        <v>57</v>
      </c>
      <c r="AA15" s="9"/>
      <c r="AB15" s="9"/>
      <c r="AC15" s="10" t="s">
        <v>28</v>
      </c>
      <c r="AD15" s="10" t="s">
        <v>57</v>
      </c>
      <c r="AE15" s="9"/>
      <c r="AF15" s="9"/>
      <c r="AG15" s="10" t="s">
        <v>28</v>
      </c>
      <c r="AH15" s="10" t="s">
        <v>57</v>
      </c>
      <c r="AI15" s="9"/>
      <c r="AJ15" s="9"/>
      <c r="AK15" s="11" t="s">
        <v>28</v>
      </c>
      <c r="AL15" s="11" t="s">
        <v>57</v>
      </c>
      <c r="AM15" s="40"/>
      <c r="AN15" s="40"/>
      <c r="AO15" s="11" t="s">
        <v>28</v>
      </c>
      <c r="AP15" s="11" t="s">
        <v>57</v>
      </c>
      <c r="AQ15" s="9"/>
      <c r="AR15" s="9"/>
      <c r="AS15" s="11" t="s">
        <v>28</v>
      </c>
      <c r="AT15" s="11" t="s">
        <v>57</v>
      </c>
      <c r="AU15" s="9"/>
      <c r="AV15" s="9"/>
      <c r="AW15" s="345" t="s">
        <v>28</v>
      </c>
      <c r="AX15" s="346" t="s">
        <v>57</v>
      </c>
      <c r="AY15" s="99"/>
      <c r="AZ15" s="6">
        <f t="shared" si="8"/>
        <v>0</v>
      </c>
      <c r="BA15" s="32"/>
      <c r="BB15" s="83">
        <f t="shared" si="1"/>
        <v>0</v>
      </c>
      <c r="BC15" s="28"/>
      <c r="BD15" s="83">
        <f t="shared" si="2"/>
        <v>0</v>
      </c>
      <c r="BE15" s="30">
        <f t="shared" si="3"/>
        <v>0</v>
      </c>
      <c r="BF15" s="83">
        <f t="shared" si="4"/>
        <v>0</v>
      </c>
      <c r="BG15" s="7">
        <f t="shared" si="9"/>
        <v>0</v>
      </c>
      <c r="BH15" s="28"/>
      <c r="BI15" s="8">
        <f t="shared" si="10"/>
        <v>0</v>
      </c>
      <c r="BJ15" s="65">
        <f t="shared" si="11"/>
        <v>0</v>
      </c>
      <c r="BK15" s="129"/>
      <c r="BL15" s="2"/>
      <c r="BM15" s="2"/>
      <c r="BN15" s="2"/>
      <c r="BO15" s="69"/>
    </row>
    <row r="16" spans="1:67" ht="15" customHeight="1" x14ac:dyDescent="0.2">
      <c r="A16" s="139" t="s">
        <v>595</v>
      </c>
      <c r="B16" s="139"/>
      <c r="C16" s="137"/>
      <c r="D16" s="99"/>
      <c r="E16" s="126"/>
      <c r="F16" s="421"/>
      <c r="G16" s="108" t="s">
        <v>77</v>
      </c>
      <c r="H16" s="61"/>
      <c r="I16" s="70" t="s">
        <v>28</v>
      </c>
      <c r="J16" s="13" t="s">
        <v>57</v>
      </c>
      <c r="K16" s="12"/>
      <c r="L16" s="12"/>
      <c r="M16" s="13" t="s">
        <v>28</v>
      </c>
      <c r="N16" s="13" t="s">
        <v>57</v>
      </c>
      <c r="O16" s="12"/>
      <c r="P16" s="12"/>
      <c r="Q16" s="13" t="s">
        <v>28</v>
      </c>
      <c r="R16" s="13" t="s">
        <v>57</v>
      </c>
      <c r="S16" s="12"/>
      <c r="T16" s="12"/>
      <c r="U16" s="13" t="s">
        <v>28</v>
      </c>
      <c r="V16" s="13" t="s">
        <v>57</v>
      </c>
      <c r="W16" s="12"/>
      <c r="X16" s="12"/>
      <c r="Y16" s="13" t="s">
        <v>28</v>
      </c>
      <c r="Z16" s="13" t="s">
        <v>57</v>
      </c>
      <c r="AA16" s="12"/>
      <c r="AB16" s="12"/>
      <c r="AC16" s="13" t="s">
        <v>28</v>
      </c>
      <c r="AD16" s="13" t="s">
        <v>57</v>
      </c>
      <c r="AE16" s="12"/>
      <c r="AF16" s="12"/>
      <c r="AG16" s="13" t="s">
        <v>28</v>
      </c>
      <c r="AH16" s="13" t="s">
        <v>57</v>
      </c>
      <c r="AI16" s="12"/>
      <c r="AJ16" s="12"/>
      <c r="AK16" s="14" t="s">
        <v>28</v>
      </c>
      <c r="AL16" s="14" t="s">
        <v>57</v>
      </c>
      <c r="AM16" s="42"/>
      <c r="AN16" s="42"/>
      <c r="AO16" s="14" t="s">
        <v>28</v>
      </c>
      <c r="AP16" s="14" t="s">
        <v>57</v>
      </c>
      <c r="AQ16" s="12"/>
      <c r="AR16" s="12"/>
      <c r="AS16" s="14" t="s">
        <v>28</v>
      </c>
      <c r="AT16" s="14" t="s">
        <v>57</v>
      </c>
      <c r="AU16" s="12"/>
      <c r="AV16" s="12"/>
      <c r="AW16" s="143" t="s">
        <v>28</v>
      </c>
      <c r="AX16" s="347" t="s">
        <v>57</v>
      </c>
      <c r="AY16" s="99"/>
      <c r="AZ16" s="6">
        <f t="shared" si="8"/>
        <v>0</v>
      </c>
      <c r="BA16" s="28"/>
      <c r="BB16" s="83">
        <f t="shared" si="1"/>
        <v>0</v>
      </c>
      <c r="BC16" s="28"/>
      <c r="BD16" s="83">
        <f t="shared" si="2"/>
        <v>0</v>
      </c>
      <c r="BE16" s="30">
        <f t="shared" si="3"/>
        <v>0</v>
      </c>
      <c r="BF16" s="83">
        <f t="shared" si="4"/>
        <v>0</v>
      </c>
      <c r="BG16" s="7">
        <f t="shared" si="9"/>
        <v>0</v>
      </c>
      <c r="BH16" s="28"/>
      <c r="BI16" s="8">
        <f t="shared" si="10"/>
        <v>0</v>
      </c>
      <c r="BJ16" s="65">
        <f t="shared" si="11"/>
        <v>0</v>
      </c>
      <c r="BK16" s="129"/>
      <c r="BL16" s="2"/>
      <c r="BM16" s="2"/>
      <c r="BN16" s="2"/>
      <c r="BO16" s="69"/>
    </row>
    <row r="17" spans="1:67" ht="15" customHeight="1" x14ac:dyDescent="0.2">
      <c r="A17" s="47" t="s">
        <v>596</v>
      </c>
      <c r="B17" s="47"/>
      <c r="C17" s="137"/>
      <c r="D17" s="127"/>
      <c r="E17" s="99"/>
      <c r="F17" s="420"/>
      <c r="G17" s="108" t="s">
        <v>77</v>
      </c>
      <c r="H17" s="61"/>
      <c r="I17" s="91"/>
      <c r="J17" s="10" t="s">
        <v>28</v>
      </c>
      <c r="K17" s="10" t="s">
        <v>57</v>
      </c>
      <c r="L17" s="9"/>
      <c r="M17" s="9"/>
      <c r="N17" s="10" t="s">
        <v>28</v>
      </c>
      <c r="O17" s="10" t="s">
        <v>57</v>
      </c>
      <c r="P17" s="9"/>
      <c r="Q17" s="9"/>
      <c r="R17" s="10" t="s">
        <v>28</v>
      </c>
      <c r="S17" s="10" t="s">
        <v>57</v>
      </c>
      <c r="T17" s="9"/>
      <c r="U17" s="9"/>
      <c r="V17" s="10" t="s">
        <v>28</v>
      </c>
      <c r="W17" s="10" t="s">
        <v>57</v>
      </c>
      <c r="X17" s="9"/>
      <c r="Y17" s="9"/>
      <c r="Z17" s="10" t="s">
        <v>28</v>
      </c>
      <c r="AA17" s="10" t="s">
        <v>57</v>
      </c>
      <c r="AB17" s="9"/>
      <c r="AC17" s="9"/>
      <c r="AD17" s="10" t="s">
        <v>28</v>
      </c>
      <c r="AE17" s="10" t="s">
        <v>57</v>
      </c>
      <c r="AF17" s="9"/>
      <c r="AG17" s="9"/>
      <c r="AH17" s="10" t="s">
        <v>28</v>
      </c>
      <c r="AI17" s="10" t="s">
        <v>57</v>
      </c>
      <c r="AJ17" s="9"/>
      <c r="AK17" s="9"/>
      <c r="AL17" s="11" t="s">
        <v>28</v>
      </c>
      <c r="AM17" s="11" t="s">
        <v>57</v>
      </c>
      <c r="AN17" s="40"/>
      <c r="AO17" s="40"/>
      <c r="AP17" s="11" t="s">
        <v>28</v>
      </c>
      <c r="AQ17" s="11" t="s">
        <v>57</v>
      </c>
      <c r="AR17" s="9"/>
      <c r="AS17" s="9"/>
      <c r="AT17" s="11" t="s">
        <v>28</v>
      </c>
      <c r="AU17" s="11" t="s">
        <v>57</v>
      </c>
      <c r="AV17" s="9"/>
      <c r="AW17" s="348"/>
      <c r="AX17" s="346" t="s">
        <v>28</v>
      </c>
      <c r="AY17" s="99"/>
      <c r="AZ17" s="6">
        <f t="shared" si="8"/>
        <v>0</v>
      </c>
      <c r="BA17" s="28"/>
      <c r="BB17" s="83">
        <f t="shared" si="1"/>
        <v>0</v>
      </c>
      <c r="BC17" s="28"/>
      <c r="BD17" s="83">
        <f t="shared" si="2"/>
        <v>0</v>
      </c>
      <c r="BE17" s="30">
        <f t="shared" si="3"/>
        <v>0</v>
      </c>
      <c r="BF17" s="83">
        <f t="shared" si="4"/>
        <v>0</v>
      </c>
      <c r="BG17" s="7">
        <f t="shared" si="9"/>
        <v>0</v>
      </c>
      <c r="BH17" s="32"/>
      <c r="BI17" s="8">
        <f t="shared" si="10"/>
        <v>0</v>
      </c>
      <c r="BJ17" s="65">
        <f t="shared" si="11"/>
        <v>0</v>
      </c>
      <c r="BK17" s="131"/>
      <c r="BL17" s="2"/>
      <c r="BM17" s="2"/>
      <c r="BN17" s="2"/>
      <c r="BO17" s="69"/>
    </row>
    <row r="18" spans="1:67" ht="15" customHeight="1" x14ac:dyDescent="0.2">
      <c r="A18" s="362" t="s">
        <v>597</v>
      </c>
      <c r="B18" s="362"/>
      <c r="C18" s="165"/>
      <c r="D18" s="122"/>
      <c r="E18" s="122"/>
      <c r="F18" s="422"/>
      <c r="G18" s="108" t="s">
        <v>77</v>
      </c>
      <c r="H18" s="61"/>
      <c r="I18" s="91"/>
      <c r="J18" s="13" t="s">
        <v>28</v>
      </c>
      <c r="K18" s="13" t="s">
        <v>57</v>
      </c>
      <c r="L18" s="12"/>
      <c r="M18" s="12"/>
      <c r="N18" s="13" t="s">
        <v>28</v>
      </c>
      <c r="O18" s="13" t="s">
        <v>57</v>
      </c>
      <c r="P18" s="12"/>
      <c r="Q18" s="12"/>
      <c r="R18" s="13" t="s">
        <v>28</v>
      </c>
      <c r="S18" s="13" t="s">
        <v>57</v>
      </c>
      <c r="T18" s="12"/>
      <c r="U18" s="12"/>
      <c r="V18" s="13" t="s">
        <v>28</v>
      </c>
      <c r="W18" s="13" t="s">
        <v>57</v>
      </c>
      <c r="X18" s="12"/>
      <c r="Y18" s="12"/>
      <c r="Z18" s="13" t="s">
        <v>28</v>
      </c>
      <c r="AA18" s="13" t="s">
        <v>57</v>
      </c>
      <c r="AB18" s="12"/>
      <c r="AC18" s="12"/>
      <c r="AD18" s="13" t="s">
        <v>28</v>
      </c>
      <c r="AE18" s="13" t="s">
        <v>57</v>
      </c>
      <c r="AF18" s="12"/>
      <c r="AG18" s="12"/>
      <c r="AH18" s="13" t="s">
        <v>28</v>
      </c>
      <c r="AI18" s="13" t="s">
        <v>57</v>
      </c>
      <c r="AJ18" s="12"/>
      <c r="AK18" s="12"/>
      <c r="AL18" s="14" t="s">
        <v>28</v>
      </c>
      <c r="AM18" s="14" t="s">
        <v>57</v>
      </c>
      <c r="AN18" s="42"/>
      <c r="AO18" s="42"/>
      <c r="AP18" s="14" t="s">
        <v>28</v>
      </c>
      <c r="AQ18" s="14" t="s">
        <v>57</v>
      </c>
      <c r="AR18" s="12"/>
      <c r="AS18" s="12"/>
      <c r="AT18" s="14" t="s">
        <v>28</v>
      </c>
      <c r="AU18" s="14" t="s">
        <v>57</v>
      </c>
      <c r="AV18" s="12"/>
      <c r="AW18" s="350"/>
      <c r="AX18" s="347" t="s">
        <v>28</v>
      </c>
      <c r="AY18" s="99"/>
      <c r="AZ18" s="6">
        <f t="shared" si="8"/>
        <v>0</v>
      </c>
      <c r="BA18" s="119"/>
      <c r="BB18" s="83">
        <f t="shared" si="1"/>
        <v>0</v>
      </c>
      <c r="BC18" s="28"/>
      <c r="BD18" s="83">
        <f t="shared" si="2"/>
        <v>0</v>
      </c>
      <c r="BE18" s="30">
        <f t="shared" si="3"/>
        <v>0</v>
      </c>
      <c r="BF18" s="83">
        <f t="shared" si="4"/>
        <v>0</v>
      </c>
      <c r="BG18" s="7">
        <f t="shared" si="9"/>
        <v>0</v>
      </c>
      <c r="BH18" s="28"/>
      <c r="BI18" s="8">
        <f t="shared" si="10"/>
        <v>0</v>
      </c>
      <c r="BJ18" s="65">
        <f t="shared" si="11"/>
        <v>0</v>
      </c>
      <c r="BK18" s="131"/>
      <c r="BL18" s="2"/>
      <c r="BM18" s="2"/>
      <c r="BN18" s="2"/>
      <c r="BO18" s="69"/>
    </row>
    <row r="19" spans="1:67" ht="15" customHeight="1" x14ac:dyDescent="0.2">
      <c r="A19" s="2" t="s">
        <v>598</v>
      </c>
      <c r="B19" s="2"/>
      <c r="C19" s="2"/>
      <c r="D19" s="2"/>
      <c r="E19" s="28"/>
      <c r="F19" s="32"/>
      <c r="G19" s="108" t="s">
        <v>77</v>
      </c>
      <c r="H19" s="61"/>
      <c r="I19" s="92"/>
      <c r="J19" s="24"/>
      <c r="K19" s="10" t="s">
        <v>28</v>
      </c>
      <c r="L19" s="10" t="s">
        <v>57</v>
      </c>
      <c r="M19" s="9"/>
      <c r="N19" s="9"/>
      <c r="O19" s="10" t="s">
        <v>28</v>
      </c>
      <c r="P19" s="10" t="s">
        <v>57</v>
      </c>
      <c r="Q19" s="9"/>
      <c r="R19" s="9"/>
      <c r="S19" s="10" t="s">
        <v>28</v>
      </c>
      <c r="T19" s="10" t="s">
        <v>57</v>
      </c>
      <c r="U19" s="9"/>
      <c r="V19" s="9"/>
      <c r="W19" s="10" t="s">
        <v>28</v>
      </c>
      <c r="X19" s="10" t="s">
        <v>57</v>
      </c>
      <c r="Y19" s="9"/>
      <c r="Z19" s="9"/>
      <c r="AA19" s="10" t="s">
        <v>28</v>
      </c>
      <c r="AB19" s="10" t="s">
        <v>57</v>
      </c>
      <c r="AC19" s="9"/>
      <c r="AD19" s="9"/>
      <c r="AE19" s="10" t="s">
        <v>28</v>
      </c>
      <c r="AF19" s="10" t="s">
        <v>57</v>
      </c>
      <c r="AG19" s="9"/>
      <c r="AH19" s="9"/>
      <c r="AI19" s="10" t="s">
        <v>28</v>
      </c>
      <c r="AJ19" s="10" t="s">
        <v>57</v>
      </c>
      <c r="AK19" s="40"/>
      <c r="AL19" s="24"/>
      <c r="AM19" s="11" t="s">
        <v>28</v>
      </c>
      <c r="AN19" s="11" t="s">
        <v>57</v>
      </c>
      <c r="AO19" s="9"/>
      <c r="AP19" s="9"/>
      <c r="AQ19" s="11" t="s">
        <v>28</v>
      </c>
      <c r="AR19" s="11" t="s">
        <v>57</v>
      </c>
      <c r="AS19" s="9"/>
      <c r="AT19" s="9"/>
      <c r="AU19" s="11" t="s">
        <v>28</v>
      </c>
      <c r="AV19" s="11" t="s">
        <v>57</v>
      </c>
      <c r="AW19" s="348"/>
      <c r="AX19" s="352"/>
      <c r="AY19" s="99"/>
      <c r="AZ19" s="6">
        <f t="shared" si="8"/>
        <v>0</v>
      </c>
      <c r="BA19" s="28"/>
      <c r="BB19" s="83">
        <f t="shared" si="1"/>
        <v>0</v>
      </c>
      <c r="BC19" s="28"/>
      <c r="BD19" s="83">
        <f t="shared" si="2"/>
        <v>0</v>
      </c>
      <c r="BE19" s="30">
        <f t="shared" si="3"/>
        <v>0</v>
      </c>
      <c r="BF19" s="83">
        <f t="shared" si="4"/>
        <v>0</v>
      </c>
      <c r="BG19" s="7">
        <f t="shared" si="9"/>
        <v>0</v>
      </c>
      <c r="BH19" s="28"/>
      <c r="BI19" s="8">
        <f t="shared" si="10"/>
        <v>0</v>
      </c>
      <c r="BJ19" s="65">
        <f t="shared" si="11"/>
        <v>0</v>
      </c>
      <c r="BK19" s="131"/>
      <c r="BL19" s="2"/>
      <c r="BM19" s="2"/>
      <c r="BN19" s="2"/>
      <c r="BO19" s="69"/>
    </row>
    <row r="20" spans="1:67" ht="15" customHeight="1" x14ac:dyDescent="0.2">
      <c r="A20" s="210" t="s">
        <v>599</v>
      </c>
      <c r="B20" s="210"/>
      <c r="C20" s="173"/>
      <c r="D20" s="117"/>
      <c r="E20" s="123"/>
      <c r="F20" s="420"/>
      <c r="G20" s="108" t="s">
        <v>77</v>
      </c>
      <c r="H20" s="61"/>
      <c r="I20" s="91"/>
      <c r="J20" s="26"/>
      <c r="K20" s="13" t="s">
        <v>28</v>
      </c>
      <c r="L20" s="13" t="s">
        <v>57</v>
      </c>
      <c r="M20" s="12"/>
      <c r="N20" s="12"/>
      <c r="O20" s="13" t="s">
        <v>28</v>
      </c>
      <c r="P20" s="13" t="s">
        <v>57</v>
      </c>
      <c r="Q20" s="12"/>
      <c r="R20" s="12"/>
      <c r="S20" s="13" t="s">
        <v>28</v>
      </c>
      <c r="T20" s="13" t="s">
        <v>57</v>
      </c>
      <c r="U20" s="12"/>
      <c r="V20" s="12"/>
      <c r="W20" s="13" t="s">
        <v>28</v>
      </c>
      <c r="X20" s="13" t="s">
        <v>57</v>
      </c>
      <c r="Y20" s="12"/>
      <c r="Z20" s="12"/>
      <c r="AA20" s="13" t="s">
        <v>28</v>
      </c>
      <c r="AB20" s="13" t="s">
        <v>57</v>
      </c>
      <c r="AC20" s="12"/>
      <c r="AD20" s="12"/>
      <c r="AE20" s="13" t="s">
        <v>28</v>
      </c>
      <c r="AF20" s="13" t="s">
        <v>57</v>
      </c>
      <c r="AG20" s="12"/>
      <c r="AH20" s="12"/>
      <c r="AI20" s="13" t="s">
        <v>28</v>
      </c>
      <c r="AJ20" s="13" t="s">
        <v>57</v>
      </c>
      <c r="AK20" s="42"/>
      <c r="AL20" s="26"/>
      <c r="AM20" s="14" t="s">
        <v>28</v>
      </c>
      <c r="AN20" s="14" t="s">
        <v>57</v>
      </c>
      <c r="AO20" s="12"/>
      <c r="AP20" s="12"/>
      <c r="AQ20" s="14" t="s">
        <v>28</v>
      </c>
      <c r="AR20" s="14" t="s">
        <v>57</v>
      </c>
      <c r="AS20" s="12"/>
      <c r="AT20" s="12"/>
      <c r="AU20" s="14" t="s">
        <v>28</v>
      </c>
      <c r="AV20" s="14" t="s">
        <v>57</v>
      </c>
      <c r="AW20" s="350"/>
      <c r="AX20" s="351"/>
      <c r="AY20" s="99"/>
      <c r="AZ20" s="6">
        <f t="shared" si="8"/>
        <v>0</v>
      </c>
      <c r="BA20" s="28"/>
      <c r="BB20" s="83">
        <f t="shared" si="1"/>
        <v>0</v>
      </c>
      <c r="BC20" s="28"/>
      <c r="BD20" s="83">
        <f t="shared" si="2"/>
        <v>0</v>
      </c>
      <c r="BE20" s="30">
        <f t="shared" si="3"/>
        <v>0</v>
      </c>
      <c r="BF20" s="83">
        <f t="shared" si="4"/>
        <v>0</v>
      </c>
      <c r="BG20" s="7">
        <f t="shared" si="9"/>
        <v>0</v>
      </c>
      <c r="BH20" s="28"/>
      <c r="BI20" s="8">
        <f t="shared" si="10"/>
        <v>0</v>
      </c>
      <c r="BJ20" s="65">
        <f t="shared" si="11"/>
        <v>0</v>
      </c>
      <c r="BK20" s="131"/>
      <c r="BL20" s="2"/>
      <c r="BM20" s="2"/>
      <c r="BN20" s="2"/>
      <c r="BO20" s="69"/>
    </row>
    <row r="21" spans="1:67" ht="15" customHeight="1" x14ac:dyDescent="0.2">
      <c r="A21" s="2" t="s">
        <v>600</v>
      </c>
      <c r="B21" s="2"/>
      <c r="C21" s="2"/>
      <c r="D21" s="2"/>
      <c r="E21" s="128"/>
      <c r="F21" s="420"/>
      <c r="G21" s="108" t="s">
        <v>77</v>
      </c>
      <c r="H21" s="61"/>
      <c r="I21" s="90" t="s">
        <v>57</v>
      </c>
      <c r="J21" s="26"/>
      <c r="K21" s="26"/>
      <c r="L21" s="10" t="s">
        <v>28</v>
      </c>
      <c r="M21" s="10" t="s">
        <v>57</v>
      </c>
      <c r="N21" s="9"/>
      <c r="O21" s="9"/>
      <c r="P21" s="10" t="s">
        <v>28</v>
      </c>
      <c r="Q21" s="10" t="s">
        <v>57</v>
      </c>
      <c r="R21" s="9"/>
      <c r="S21" s="9"/>
      <c r="T21" s="10" t="s">
        <v>28</v>
      </c>
      <c r="U21" s="10" t="s">
        <v>57</v>
      </c>
      <c r="V21" s="9"/>
      <c r="W21" s="9"/>
      <c r="X21" s="10" t="s">
        <v>28</v>
      </c>
      <c r="Y21" s="10" t="s">
        <v>57</v>
      </c>
      <c r="Z21" s="9"/>
      <c r="AA21" s="9"/>
      <c r="AB21" s="10" t="s">
        <v>28</v>
      </c>
      <c r="AC21" s="10" t="s">
        <v>57</v>
      </c>
      <c r="AD21" s="9"/>
      <c r="AE21" s="9"/>
      <c r="AF21" s="10" t="s">
        <v>28</v>
      </c>
      <c r="AG21" s="10" t="s">
        <v>57</v>
      </c>
      <c r="AH21" s="9"/>
      <c r="AI21" s="9"/>
      <c r="AJ21" s="11" t="s">
        <v>28</v>
      </c>
      <c r="AK21" s="11" t="s">
        <v>57</v>
      </c>
      <c r="AL21" s="39"/>
      <c r="AM21" s="38"/>
      <c r="AN21" s="11" t="s">
        <v>28</v>
      </c>
      <c r="AO21" s="11" t="s">
        <v>57</v>
      </c>
      <c r="AP21" s="26"/>
      <c r="AQ21" s="27"/>
      <c r="AR21" s="11" t="s">
        <v>28</v>
      </c>
      <c r="AS21" s="11" t="s">
        <v>57</v>
      </c>
      <c r="AT21" s="26"/>
      <c r="AU21" s="27"/>
      <c r="AV21" s="11" t="s">
        <v>28</v>
      </c>
      <c r="AW21" s="345" t="s">
        <v>57</v>
      </c>
      <c r="AX21" s="351"/>
      <c r="AY21" s="99"/>
      <c r="AZ21" s="6">
        <f t="shared" si="8"/>
        <v>0</v>
      </c>
      <c r="BA21" s="28"/>
      <c r="BB21" s="83">
        <f t="shared" si="1"/>
        <v>0</v>
      </c>
      <c r="BC21" s="28"/>
      <c r="BD21" s="83">
        <f t="shared" si="2"/>
        <v>0</v>
      </c>
      <c r="BE21" s="30">
        <f t="shared" si="3"/>
        <v>0</v>
      </c>
      <c r="BF21" s="83">
        <f t="shared" si="4"/>
        <v>0</v>
      </c>
      <c r="BG21" s="7">
        <f t="shared" si="9"/>
        <v>0</v>
      </c>
      <c r="BH21" s="119"/>
      <c r="BI21" s="8">
        <f t="shared" si="10"/>
        <v>0</v>
      </c>
      <c r="BJ21" s="65">
        <f t="shared" si="11"/>
        <v>0</v>
      </c>
      <c r="BK21" s="131"/>
      <c r="BL21" s="2"/>
      <c r="BM21" s="2"/>
      <c r="BN21" s="2"/>
      <c r="BO21" s="69"/>
    </row>
    <row r="22" spans="1:67" ht="15" customHeight="1" x14ac:dyDescent="0.2">
      <c r="A22" s="2" t="s">
        <v>601</v>
      </c>
      <c r="B22" s="2"/>
      <c r="C22" s="2"/>
      <c r="D22" s="2"/>
      <c r="E22" s="99"/>
      <c r="F22" s="420"/>
      <c r="G22" s="108" t="s">
        <v>77</v>
      </c>
      <c r="H22" s="61"/>
      <c r="I22" s="90" t="s">
        <v>57</v>
      </c>
      <c r="J22" s="26"/>
      <c r="K22" s="26"/>
      <c r="L22" s="13" t="s">
        <v>28</v>
      </c>
      <c r="M22" s="13" t="s">
        <v>57</v>
      </c>
      <c r="N22" s="12"/>
      <c r="O22" s="12"/>
      <c r="P22" s="13" t="s">
        <v>28</v>
      </c>
      <c r="Q22" s="13" t="s">
        <v>57</v>
      </c>
      <c r="R22" s="12"/>
      <c r="S22" s="12"/>
      <c r="T22" s="13" t="s">
        <v>28</v>
      </c>
      <c r="U22" s="13" t="s">
        <v>57</v>
      </c>
      <c r="V22" s="12"/>
      <c r="W22" s="12"/>
      <c r="X22" s="13" t="s">
        <v>28</v>
      </c>
      <c r="Y22" s="13" t="s">
        <v>57</v>
      </c>
      <c r="Z22" s="12"/>
      <c r="AA22" s="12"/>
      <c r="AB22" s="13" t="s">
        <v>28</v>
      </c>
      <c r="AC22" s="13" t="s">
        <v>57</v>
      </c>
      <c r="AD22" s="12"/>
      <c r="AE22" s="12"/>
      <c r="AF22" s="13" t="s">
        <v>28</v>
      </c>
      <c r="AG22" s="13" t="s">
        <v>57</v>
      </c>
      <c r="AH22" s="12"/>
      <c r="AI22" s="12"/>
      <c r="AJ22" s="14" t="s">
        <v>28</v>
      </c>
      <c r="AK22" s="14" t="s">
        <v>57</v>
      </c>
      <c r="AL22" s="39"/>
      <c r="AM22" s="38"/>
      <c r="AN22" s="14" t="s">
        <v>28</v>
      </c>
      <c r="AO22" s="14" t="s">
        <v>57</v>
      </c>
      <c r="AP22" s="26"/>
      <c r="AQ22" s="27"/>
      <c r="AR22" s="14" t="s">
        <v>28</v>
      </c>
      <c r="AS22" s="14" t="s">
        <v>57</v>
      </c>
      <c r="AT22" s="26"/>
      <c r="AU22" s="27"/>
      <c r="AV22" s="14" t="s">
        <v>28</v>
      </c>
      <c r="AW22" s="143" t="s">
        <v>57</v>
      </c>
      <c r="AX22" s="351"/>
      <c r="AY22" s="99"/>
      <c r="AZ22" s="6">
        <f t="shared" si="8"/>
        <v>0</v>
      </c>
      <c r="BA22" s="28"/>
      <c r="BB22" s="83">
        <f t="shared" si="1"/>
        <v>0</v>
      </c>
      <c r="BC22" s="118"/>
      <c r="BD22" s="83">
        <f t="shared" si="2"/>
        <v>0</v>
      </c>
      <c r="BE22" s="30">
        <f t="shared" si="3"/>
        <v>0</v>
      </c>
      <c r="BF22" s="83">
        <f t="shared" si="4"/>
        <v>0</v>
      </c>
      <c r="BG22" s="7">
        <f t="shared" si="9"/>
        <v>0</v>
      </c>
      <c r="BH22" s="119"/>
      <c r="BI22" s="8">
        <f t="shared" si="10"/>
        <v>0</v>
      </c>
      <c r="BJ22" s="65">
        <f t="shared" si="11"/>
        <v>0</v>
      </c>
      <c r="BK22" s="131"/>
      <c r="BL22" s="2"/>
      <c r="BM22" s="2"/>
      <c r="BN22" s="2"/>
      <c r="BO22" s="69"/>
    </row>
    <row r="23" spans="1:67" ht="15" customHeight="1" x14ac:dyDescent="0.2">
      <c r="A23" s="477" t="s">
        <v>602</v>
      </c>
      <c r="B23" s="477"/>
      <c r="C23" s="218"/>
      <c r="D23" s="141"/>
      <c r="E23" s="126"/>
      <c r="F23" s="421"/>
      <c r="G23" s="108" t="s">
        <v>96</v>
      </c>
      <c r="H23" s="61"/>
      <c r="I23" s="70" t="s">
        <v>28</v>
      </c>
      <c r="J23" s="14" t="s">
        <v>28</v>
      </c>
      <c r="K23" s="37"/>
      <c r="L23" s="37"/>
      <c r="M23" s="13" t="s">
        <v>28</v>
      </c>
      <c r="N23" s="14" t="s">
        <v>28</v>
      </c>
      <c r="O23" s="37"/>
      <c r="P23" s="37"/>
      <c r="Q23" s="13" t="s">
        <v>28</v>
      </c>
      <c r="R23" s="14" t="s">
        <v>28</v>
      </c>
      <c r="S23" s="37"/>
      <c r="T23" s="37"/>
      <c r="U23" s="13" t="s">
        <v>28</v>
      </c>
      <c r="V23" s="14" t="s">
        <v>28</v>
      </c>
      <c r="W23" s="37"/>
      <c r="X23" s="37"/>
      <c r="Y23" s="13" t="s">
        <v>28</v>
      </c>
      <c r="Z23" s="14" t="s">
        <v>28</v>
      </c>
      <c r="AA23" s="37"/>
      <c r="AB23" s="37"/>
      <c r="AC23" s="13" t="s">
        <v>28</v>
      </c>
      <c r="AD23" s="14" t="s">
        <v>28</v>
      </c>
      <c r="AE23" s="37"/>
      <c r="AF23" s="37"/>
      <c r="AG23" s="13" t="s">
        <v>28</v>
      </c>
      <c r="AH23" s="14" t="s">
        <v>28</v>
      </c>
      <c r="AI23" s="37"/>
      <c r="AJ23" s="37"/>
      <c r="AK23" s="13" t="s">
        <v>28</v>
      </c>
      <c r="AL23" s="14" t="s">
        <v>28</v>
      </c>
      <c r="AM23" s="37"/>
      <c r="AN23" s="37"/>
      <c r="AO23" s="13" t="s">
        <v>28</v>
      </c>
      <c r="AP23" s="14" t="s">
        <v>28</v>
      </c>
      <c r="AQ23" s="46"/>
      <c r="AR23" s="46"/>
      <c r="AS23" s="13" t="s">
        <v>28</v>
      </c>
      <c r="AT23" s="14" t="s">
        <v>28</v>
      </c>
      <c r="AU23" s="37"/>
      <c r="AV23" s="37"/>
      <c r="AW23" s="143" t="s">
        <v>28</v>
      </c>
      <c r="AX23" s="347" t="s">
        <v>28</v>
      </c>
      <c r="AY23" s="116"/>
      <c r="AZ23" s="6">
        <f t="shared" si="8"/>
        <v>0</v>
      </c>
      <c r="BA23" s="28"/>
      <c r="BB23" s="83">
        <f t="shared" si="1"/>
        <v>0</v>
      </c>
      <c r="BC23" s="28"/>
      <c r="BD23" s="83">
        <f t="shared" si="2"/>
        <v>0</v>
      </c>
      <c r="BE23" s="30">
        <f t="shared" si="3"/>
        <v>0</v>
      </c>
      <c r="BF23" s="83">
        <f t="shared" si="4"/>
        <v>0</v>
      </c>
      <c r="BG23" s="7">
        <f t="shared" si="9"/>
        <v>0</v>
      </c>
      <c r="BH23" s="32"/>
      <c r="BI23" s="8">
        <f t="shared" si="10"/>
        <v>0</v>
      </c>
      <c r="BJ23" s="65">
        <f t="shared" si="11"/>
        <v>0</v>
      </c>
      <c r="BK23" s="129"/>
      <c r="BL23" s="2"/>
      <c r="BM23" s="2"/>
      <c r="BN23" s="2"/>
      <c r="BO23" s="69"/>
    </row>
    <row r="24" spans="1:67" ht="15" customHeight="1" x14ac:dyDescent="0.2">
      <c r="A24" s="47" t="s">
        <v>603</v>
      </c>
      <c r="B24" s="47"/>
      <c r="C24" s="176"/>
      <c r="D24" s="126"/>
      <c r="E24" s="99"/>
      <c r="F24" s="421"/>
      <c r="G24" s="108" t="s">
        <v>96</v>
      </c>
      <c r="H24" s="61"/>
      <c r="I24" s="102" t="s">
        <v>28</v>
      </c>
      <c r="J24" s="13" t="s">
        <v>28</v>
      </c>
      <c r="K24" s="37"/>
      <c r="L24" s="37"/>
      <c r="M24" s="52" t="s">
        <v>28</v>
      </c>
      <c r="N24" s="13" t="s">
        <v>28</v>
      </c>
      <c r="O24" s="37"/>
      <c r="P24" s="37"/>
      <c r="Q24" s="52" t="s">
        <v>28</v>
      </c>
      <c r="R24" s="13" t="s">
        <v>28</v>
      </c>
      <c r="S24" s="37"/>
      <c r="T24" s="37"/>
      <c r="U24" s="52" t="s">
        <v>28</v>
      </c>
      <c r="V24" s="13" t="s">
        <v>28</v>
      </c>
      <c r="W24" s="37"/>
      <c r="X24" s="37"/>
      <c r="Y24" s="52" t="s">
        <v>28</v>
      </c>
      <c r="Z24" s="13" t="s">
        <v>28</v>
      </c>
      <c r="AA24" s="37"/>
      <c r="AB24" s="37"/>
      <c r="AC24" s="52" t="s">
        <v>28</v>
      </c>
      <c r="AD24" s="13" t="s">
        <v>28</v>
      </c>
      <c r="AE24" s="37"/>
      <c r="AF24" s="37"/>
      <c r="AG24" s="52" t="s">
        <v>28</v>
      </c>
      <c r="AH24" s="13" t="s">
        <v>28</v>
      </c>
      <c r="AI24" s="37"/>
      <c r="AJ24" s="37"/>
      <c r="AK24" s="52" t="s">
        <v>28</v>
      </c>
      <c r="AL24" s="13" t="s">
        <v>28</v>
      </c>
      <c r="AM24" s="37"/>
      <c r="AN24" s="37"/>
      <c r="AO24" s="52" t="s">
        <v>28</v>
      </c>
      <c r="AP24" s="13" t="s">
        <v>28</v>
      </c>
      <c r="AQ24" s="46"/>
      <c r="AR24" s="46"/>
      <c r="AS24" s="52" t="s">
        <v>28</v>
      </c>
      <c r="AT24" s="13" t="s">
        <v>28</v>
      </c>
      <c r="AU24" s="37"/>
      <c r="AV24" s="37"/>
      <c r="AW24" s="350" t="s">
        <v>28</v>
      </c>
      <c r="AX24" s="347" t="s">
        <v>28</v>
      </c>
      <c r="AY24" s="99"/>
      <c r="AZ24" s="6">
        <f t="shared" si="8"/>
        <v>0</v>
      </c>
      <c r="BA24" s="28"/>
      <c r="BB24" s="83">
        <f t="shared" si="1"/>
        <v>0</v>
      </c>
      <c r="BC24" s="28"/>
      <c r="BD24" s="83">
        <f t="shared" si="2"/>
        <v>0</v>
      </c>
      <c r="BE24" s="30">
        <f t="shared" si="3"/>
        <v>0</v>
      </c>
      <c r="BF24" s="83">
        <f t="shared" si="4"/>
        <v>0</v>
      </c>
      <c r="BG24" s="7">
        <f t="shared" si="9"/>
        <v>0</v>
      </c>
      <c r="BH24" s="28"/>
      <c r="BI24" s="8">
        <f t="shared" si="10"/>
        <v>0</v>
      </c>
      <c r="BJ24" s="65">
        <f t="shared" si="11"/>
        <v>0</v>
      </c>
      <c r="BK24" s="129"/>
      <c r="BL24" s="2"/>
      <c r="BM24" s="2"/>
      <c r="BN24" s="2"/>
      <c r="BO24" s="69"/>
    </row>
    <row r="25" spans="1:67" ht="15" customHeight="1" x14ac:dyDescent="0.2">
      <c r="A25" s="47" t="s">
        <v>604</v>
      </c>
      <c r="B25" s="47"/>
      <c r="C25" s="176"/>
      <c r="D25" s="126"/>
      <c r="E25" s="126"/>
      <c r="F25" s="421"/>
      <c r="G25" s="108" t="s">
        <v>96</v>
      </c>
      <c r="H25" s="61"/>
      <c r="I25" s="93"/>
      <c r="J25" s="39"/>
      <c r="K25" s="13" t="s">
        <v>28</v>
      </c>
      <c r="L25" s="14" t="s">
        <v>28</v>
      </c>
      <c r="M25" s="37"/>
      <c r="N25" s="37"/>
      <c r="O25" s="13" t="s">
        <v>28</v>
      </c>
      <c r="P25" s="14" t="s">
        <v>28</v>
      </c>
      <c r="Q25" s="37"/>
      <c r="R25" s="37"/>
      <c r="S25" s="13" t="s">
        <v>28</v>
      </c>
      <c r="T25" s="14" t="s">
        <v>28</v>
      </c>
      <c r="U25" s="37"/>
      <c r="V25" s="37"/>
      <c r="W25" s="13" t="s">
        <v>28</v>
      </c>
      <c r="X25" s="14" t="s">
        <v>28</v>
      </c>
      <c r="Y25" s="37"/>
      <c r="Z25" s="37"/>
      <c r="AA25" s="13" t="s">
        <v>28</v>
      </c>
      <c r="AB25" s="14" t="s">
        <v>28</v>
      </c>
      <c r="AC25" s="37"/>
      <c r="AD25" s="37"/>
      <c r="AE25" s="13" t="s">
        <v>28</v>
      </c>
      <c r="AF25" s="14" t="s">
        <v>28</v>
      </c>
      <c r="AG25" s="37"/>
      <c r="AH25" s="37"/>
      <c r="AI25" s="13" t="s">
        <v>28</v>
      </c>
      <c r="AJ25" s="14" t="s">
        <v>28</v>
      </c>
      <c r="AK25" s="37"/>
      <c r="AL25" s="37"/>
      <c r="AM25" s="13" t="s">
        <v>28</v>
      </c>
      <c r="AN25" s="14" t="s">
        <v>28</v>
      </c>
      <c r="AO25" s="46"/>
      <c r="AP25" s="46"/>
      <c r="AQ25" s="13" t="s">
        <v>28</v>
      </c>
      <c r="AR25" s="14" t="s">
        <v>28</v>
      </c>
      <c r="AS25" s="37"/>
      <c r="AT25" s="37"/>
      <c r="AU25" s="13" t="s">
        <v>28</v>
      </c>
      <c r="AV25" s="14" t="s">
        <v>28</v>
      </c>
      <c r="AW25" s="143"/>
      <c r="AX25" s="347"/>
      <c r="AY25" s="99"/>
      <c r="AZ25" s="6">
        <f t="shared" si="8"/>
        <v>0</v>
      </c>
      <c r="BA25" s="28"/>
      <c r="BB25" s="83">
        <f t="shared" si="1"/>
        <v>0</v>
      </c>
      <c r="BC25" s="28"/>
      <c r="BD25" s="83">
        <f t="shared" si="2"/>
        <v>0</v>
      </c>
      <c r="BE25" s="30">
        <f t="shared" si="3"/>
        <v>0</v>
      </c>
      <c r="BF25" s="83">
        <f t="shared" si="4"/>
        <v>0</v>
      </c>
      <c r="BG25" s="7">
        <f t="shared" si="9"/>
        <v>0</v>
      </c>
      <c r="BH25" s="28"/>
      <c r="BI25" s="8">
        <f t="shared" si="10"/>
        <v>0</v>
      </c>
      <c r="BJ25" s="65">
        <f t="shared" si="11"/>
        <v>0</v>
      </c>
      <c r="BK25" s="131"/>
      <c r="BL25" s="2"/>
      <c r="BM25" s="2"/>
      <c r="BN25" s="2"/>
      <c r="BO25" s="69"/>
    </row>
    <row r="26" spans="1:67" ht="15" customHeight="1" x14ac:dyDescent="0.2">
      <c r="A26" s="47" t="s">
        <v>605</v>
      </c>
      <c r="B26" s="47"/>
      <c r="C26" s="176"/>
      <c r="D26" s="126"/>
      <c r="E26" s="99"/>
      <c r="F26" s="421"/>
      <c r="G26" s="108" t="s">
        <v>96</v>
      </c>
      <c r="H26" s="61"/>
      <c r="I26" s="93"/>
      <c r="J26" s="39"/>
      <c r="K26" s="52" t="s">
        <v>28</v>
      </c>
      <c r="L26" s="13" t="s">
        <v>28</v>
      </c>
      <c r="M26" s="37"/>
      <c r="N26" s="37"/>
      <c r="O26" s="52" t="s">
        <v>28</v>
      </c>
      <c r="P26" s="13" t="s">
        <v>28</v>
      </c>
      <c r="Q26" s="37"/>
      <c r="R26" s="37"/>
      <c r="S26" s="52" t="s">
        <v>28</v>
      </c>
      <c r="T26" s="13" t="s">
        <v>28</v>
      </c>
      <c r="U26" s="37"/>
      <c r="V26" s="37"/>
      <c r="W26" s="52" t="s">
        <v>28</v>
      </c>
      <c r="X26" s="13" t="s">
        <v>28</v>
      </c>
      <c r="Y26" s="37"/>
      <c r="Z26" s="37"/>
      <c r="AA26" s="52" t="s">
        <v>28</v>
      </c>
      <c r="AB26" s="13" t="s">
        <v>28</v>
      </c>
      <c r="AC26" s="37"/>
      <c r="AD26" s="37"/>
      <c r="AE26" s="52" t="s">
        <v>28</v>
      </c>
      <c r="AF26" s="13" t="s">
        <v>28</v>
      </c>
      <c r="AG26" s="37"/>
      <c r="AH26" s="37"/>
      <c r="AI26" s="52" t="s">
        <v>28</v>
      </c>
      <c r="AJ26" s="13" t="s">
        <v>28</v>
      </c>
      <c r="AK26" s="37"/>
      <c r="AL26" s="37"/>
      <c r="AM26" s="52" t="s">
        <v>28</v>
      </c>
      <c r="AN26" s="13" t="s">
        <v>28</v>
      </c>
      <c r="AO26" s="46"/>
      <c r="AP26" s="46"/>
      <c r="AQ26" s="52" t="s">
        <v>28</v>
      </c>
      <c r="AR26" s="13" t="s">
        <v>28</v>
      </c>
      <c r="AS26" s="37"/>
      <c r="AT26" s="37"/>
      <c r="AU26" s="52" t="s">
        <v>28</v>
      </c>
      <c r="AV26" s="13" t="s">
        <v>28</v>
      </c>
      <c r="AW26" s="143"/>
      <c r="AX26" s="347"/>
      <c r="AY26" s="99"/>
      <c r="AZ26" s="6">
        <f t="shared" si="8"/>
        <v>0</v>
      </c>
      <c r="BA26" s="28"/>
      <c r="BB26" s="83">
        <f t="shared" si="1"/>
        <v>0</v>
      </c>
      <c r="BC26" s="28"/>
      <c r="BD26" s="83">
        <f t="shared" si="2"/>
        <v>0</v>
      </c>
      <c r="BE26" s="30">
        <f t="shared" si="3"/>
        <v>0</v>
      </c>
      <c r="BF26" s="83">
        <f t="shared" si="4"/>
        <v>0</v>
      </c>
      <c r="BG26" s="7">
        <f t="shared" si="9"/>
        <v>0</v>
      </c>
      <c r="BH26" s="28"/>
      <c r="BI26" s="8">
        <f t="shared" si="10"/>
        <v>0</v>
      </c>
      <c r="BJ26" s="65">
        <f t="shared" si="11"/>
        <v>0</v>
      </c>
      <c r="BK26" s="131"/>
      <c r="BL26" s="2"/>
      <c r="BM26" s="2"/>
      <c r="BN26" s="2"/>
      <c r="BO26" s="69"/>
    </row>
    <row r="27" spans="1:67" ht="15" customHeight="1" x14ac:dyDescent="0.2">
      <c r="A27" s="139" t="s">
        <v>606</v>
      </c>
      <c r="B27" s="139"/>
      <c r="C27" s="176"/>
      <c r="D27" s="99"/>
      <c r="E27" s="99"/>
      <c r="F27" s="420"/>
      <c r="G27" s="108" t="s">
        <v>211</v>
      </c>
      <c r="H27" s="61"/>
      <c r="I27" s="134" t="s">
        <v>28</v>
      </c>
      <c r="J27" s="16" t="s">
        <v>57</v>
      </c>
      <c r="K27" s="29"/>
      <c r="L27" s="29"/>
      <c r="M27" s="16" t="s">
        <v>28</v>
      </c>
      <c r="N27" s="16" t="s">
        <v>57</v>
      </c>
      <c r="O27" s="29"/>
      <c r="P27" s="29"/>
      <c r="Q27" s="16" t="s">
        <v>28</v>
      </c>
      <c r="R27" s="16" t="s">
        <v>57</v>
      </c>
      <c r="S27" s="29"/>
      <c r="T27" s="29"/>
      <c r="U27" s="16" t="s">
        <v>28</v>
      </c>
      <c r="V27" s="16" t="s">
        <v>57</v>
      </c>
      <c r="W27" s="29"/>
      <c r="X27" s="29"/>
      <c r="Y27" s="16" t="s">
        <v>28</v>
      </c>
      <c r="Z27" s="16" t="s">
        <v>57</v>
      </c>
      <c r="AA27" s="29"/>
      <c r="AB27" s="29"/>
      <c r="AC27" s="16" t="s">
        <v>28</v>
      </c>
      <c r="AD27" s="16" t="s">
        <v>57</v>
      </c>
      <c r="AE27" s="29"/>
      <c r="AF27" s="29"/>
      <c r="AG27" s="16" t="s">
        <v>28</v>
      </c>
      <c r="AH27" s="16" t="s">
        <v>57</v>
      </c>
      <c r="AI27" s="29"/>
      <c r="AJ27" s="29"/>
      <c r="AK27" s="15" t="s">
        <v>28</v>
      </c>
      <c r="AL27" s="15" t="s">
        <v>57</v>
      </c>
      <c r="AM27" s="29"/>
      <c r="AN27" s="29"/>
      <c r="AO27" s="15" t="s">
        <v>28</v>
      </c>
      <c r="AP27" s="15" t="s">
        <v>57</v>
      </c>
      <c r="AQ27" s="29"/>
      <c r="AR27" s="29"/>
      <c r="AS27" s="15" t="s">
        <v>28</v>
      </c>
      <c r="AT27" s="15" t="s">
        <v>57</v>
      </c>
      <c r="AU27" s="29"/>
      <c r="AV27" s="29"/>
      <c r="AW27" s="167" t="s">
        <v>28</v>
      </c>
      <c r="AX27" s="168" t="s">
        <v>57</v>
      </c>
      <c r="AY27" s="99"/>
      <c r="AZ27" s="6">
        <f t="shared" si="8"/>
        <v>0</v>
      </c>
      <c r="BA27" s="28"/>
      <c r="BB27" s="83">
        <f t="shared" si="1"/>
        <v>0</v>
      </c>
      <c r="BC27" s="28"/>
      <c r="BD27" s="83">
        <f t="shared" si="2"/>
        <v>0</v>
      </c>
      <c r="BE27" s="30">
        <f t="shared" si="3"/>
        <v>0</v>
      </c>
      <c r="BF27" s="83">
        <f t="shared" si="4"/>
        <v>0</v>
      </c>
      <c r="BG27" s="7">
        <f t="shared" si="9"/>
        <v>0</v>
      </c>
      <c r="BH27" s="28"/>
      <c r="BI27" s="8">
        <f t="shared" si="10"/>
        <v>0</v>
      </c>
      <c r="BJ27" s="65">
        <f t="shared" si="11"/>
        <v>0</v>
      </c>
      <c r="BK27" s="129"/>
      <c r="BL27" s="2"/>
      <c r="BM27" s="2"/>
      <c r="BN27" s="2"/>
      <c r="BO27" s="69"/>
    </row>
    <row r="28" spans="1:67" ht="15" customHeight="1" x14ac:dyDescent="0.2">
      <c r="A28" s="47" t="s">
        <v>607</v>
      </c>
      <c r="B28" s="47"/>
      <c r="C28" s="176"/>
      <c r="D28" s="126"/>
      <c r="E28" s="99"/>
      <c r="F28" s="421"/>
      <c r="G28" s="108" t="s">
        <v>479</v>
      </c>
      <c r="H28" s="61"/>
      <c r="I28" s="94"/>
      <c r="J28" s="95"/>
      <c r="K28" s="73" t="s">
        <v>28</v>
      </c>
      <c r="L28" s="73" t="s">
        <v>57</v>
      </c>
      <c r="M28" s="95"/>
      <c r="N28" s="109"/>
      <c r="O28" s="73" t="s">
        <v>28</v>
      </c>
      <c r="P28" s="73" t="s">
        <v>57</v>
      </c>
      <c r="Q28" s="95"/>
      <c r="R28" s="95"/>
      <c r="S28" s="73" t="s">
        <v>28</v>
      </c>
      <c r="T28" s="73" t="s">
        <v>57</v>
      </c>
      <c r="U28" s="95"/>
      <c r="V28" s="95"/>
      <c r="W28" s="73" t="s">
        <v>28</v>
      </c>
      <c r="X28" s="73" t="s">
        <v>57</v>
      </c>
      <c r="Y28" s="95"/>
      <c r="Z28" s="95"/>
      <c r="AA28" s="73" t="s">
        <v>28</v>
      </c>
      <c r="AB28" s="73" t="s">
        <v>57</v>
      </c>
      <c r="AC28" s="95"/>
      <c r="AD28" s="95"/>
      <c r="AE28" s="73" t="s">
        <v>28</v>
      </c>
      <c r="AF28" s="73" t="s">
        <v>57</v>
      </c>
      <c r="AG28" s="95"/>
      <c r="AH28" s="95"/>
      <c r="AI28" s="73" t="s">
        <v>28</v>
      </c>
      <c r="AJ28" s="73" t="s">
        <v>57</v>
      </c>
      <c r="AK28" s="95"/>
      <c r="AL28" s="95"/>
      <c r="AM28" s="71" t="s">
        <v>28</v>
      </c>
      <c r="AN28" s="71" t="s">
        <v>57</v>
      </c>
      <c r="AO28" s="95"/>
      <c r="AP28" s="95"/>
      <c r="AQ28" s="71" t="s">
        <v>28</v>
      </c>
      <c r="AR28" s="71" t="s">
        <v>57</v>
      </c>
      <c r="AS28" s="95"/>
      <c r="AT28" s="95"/>
      <c r="AU28" s="71" t="s">
        <v>28</v>
      </c>
      <c r="AV28" s="71" t="s">
        <v>57</v>
      </c>
      <c r="AW28" s="169"/>
      <c r="AX28" s="361"/>
      <c r="AY28" s="344"/>
      <c r="AZ28" s="75">
        <f t="shared" si="8"/>
        <v>0</v>
      </c>
      <c r="BA28" s="96"/>
      <c r="BB28" s="153">
        <f t="shared" si="1"/>
        <v>0</v>
      </c>
      <c r="BC28" s="96"/>
      <c r="BD28" s="153">
        <f t="shared" si="2"/>
        <v>0</v>
      </c>
      <c r="BE28" s="154">
        <f t="shared" si="3"/>
        <v>0</v>
      </c>
      <c r="BF28" s="153">
        <f t="shared" si="4"/>
        <v>0</v>
      </c>
      <c r="BG28" s="76">
        <f t="shared" si="9"/>
        <v>0</v>
      </c>
      <c r="BH28" s="121"/>
      <c r="BI28" s="77">
        <f t="shared" si="10"/>
        <v>0</v>
      </c>
      <c r="BJ28" s="65">
        <f t="shared" si="11"/>
        <v>0</v>
      </c>
      <c r="BK28" s="132"/>
      <c r="BL28" s="72"/>
      <c r="BM28" s="72"/>
      <c r="BN28" s="72"/>
      <c r="BO28" s="78"/>
    </row>
    <row r="29" spans="1:67" ht="13" x14ac:dyDescent="0.15"/>
    <row r="31" spans="1:67" ht="13" x14ac:dyDescent="0.15">
      <c r="A31" s="60" t="s">
        <v>119</v>
      </c>
      <c r="B31" s="4"/>
      <c r="D31" s="748" t="s">
        <v>143</v>
      </c>
      <c r="E31" s="749"/>
    </row>
    <row r="32" spans="1:67" ht="28" x14ac:dyDescent="0.15">
      <c r="A32" s="1" t="s">
        <v>55</v>
      </c>
      <c r="C32" s="1" t="s">
        <v>120</v>
      </c>
      <c r="D32" s="57" t="s">
        <v>144</v>
      </c>
      <c r="E32" s="56" t="s">
        <v>145</v>
      </c>
    </row>
    <row r="33" spans="1:5" ht="28" x14ac:dyDescent="0.15">
      <c r="A33" s="1" t="s">
        <v>77</v>
      </c>
      <c r="C33" s="1" t="s">
        <v>121</v>
      </c>
      <c r="D33" s="57" t="s">
        <v>218</v>
      </c>
      <c r="E33" s="56" t="s">
        <v>147</v>
      </c>
    </row>
    <row r="34" spans="1:5" ht="39.75" customHeight="1" x14ac:dyDescent="0.15">
      <c r="A34" s="1" t="s">
        <v>96</v>
      </c>
      <c r="C34" s="1" t="s">
        <v>220</v>
      </c>
      <c r="D34" s="57" t="s">
        <v>148</v>
      </c>
      <c r="E34" s="56" t="s">
        <v>149</v>
      </c>
    </row>
    <row r="35" spans="1:5" ht="28" x14ac:dyDescent="0.15">
      <c r="A35" s="1" t="s">
        <v>123</v>
      </c>
      <c r="C35" s="1" t="s">
        <v>124</v>
      </c>
      <c r="D35" s="58" t="s">
        <v>150</v>
      </c>
      <c r="E35" s="100" t="s">
        <v>222</v>
      </c>
    </row>
    <row r="36" spans="1:5" ht="13" x14ac:dyDescent="0.15">
      <c r="A36" s="1" t="s">
        <v>39</v>
      </c>
      <c r="C36" s="1" t="s">
        <v>125</v>
      </c>
    </row>
    <row r="37" spans="1:5" ht="13" x14ac:dyDescent="0.15">
      <c r="A37" s="1" t="s">
        <v>126</v>
      </c>
      <c r="C37" s="1" t="s">
        <v>127</v>
      </c>
    </row>
    <row r="38" spans="1:5" ht="13" x14ac:dyDescent="0.15">
      <c r="A38" s="1" t="s">
        <v>128</v>
      </c>
      <c r="C38" s="1" t="s">
        <v>129</v>
      </c>
    </row>
    <row r="39" spans="1:5" ht="13" x14ac:dyDescent="0.15">
      <c r="A39" s="1" t="s">
        <v>43</v>
      </c>
      <c r="C39" s="1" t="s">
        <v>130</v>
      </c>
    </row>
    <row r="40" spans="1:5" ht="13" x14ac:dyDescent="0.15">
      <c r="A40" s="1" t="s">
        <v>131</v>
      </c>
      <c r="C40" s="1" t="s">
        <v>132</v>
      </c>
    </row>
    <row r="41" spans="1:5" ht="13" x14ac:dyDescent="0.15">
      <c r="A41" s="1" t="s">
        <v>47</v>
      </c>
      <c r="C41" s="1" t="s">
        <v>133</v>
      </c>
    </row>
    <row r="42" spans="1:5" ht="13" x14ac:dyDescent="0.15">
      <c r="A42" s="1" t="s">
        <v>48</v>
      </c>
      <c r="C42" s="1" t="s">
        <v>134</v>
      </c>
    </row>
    <row r="43" spans="1:5" ht="13" x14ac:dyDescent="0.15">
      <c r="A43" s="1" t="s">
        <v>49</v>
      </c>
      <c r="C43" s="1" t="s">
        <v>135</v>
      </c>
    </row>
    <row r="44" spans="1:5" ht="13" x14ac:dyDescent="0.15">
      <c r="A44" s="17" t="s">
        <v>136</v>
      </c>
      <c r="B44" s="17"/>
    </row>
    <row r="45" spans="1:5" ht="13" x14ac:dyDescent="0.15">
      <c r="A45" s="18" t="s">
        <v>137</v>
      </c>
      <c r="B45" s="18"/>
    </row>
    <row r="46" spans="1:5" ht="13" x14ac:dyDescent="0.15">
      <c r="A46" s="19" t="s">
        <v>138</v>
      </c>
      <c r="B46" s="19"/>
    </row>
    <row r="47" spans="1:5" ht="13" x14ac:dyDescent="0.15">
      <c r="A47" s="20" t="s">
        <v>139</v>
      </c>
      <c r="B47" s="20"/>
    </row>
    <row r="48" spans="1:5" ht="13" x14ac:dyDescent="0.15">
      <c r="A48" s="21" t="s">
        <v>140</v>
      </c>
      <c r="B48" s="21"/>
    </row>
    <row r="49" spans="1:2" ht="13" x14ac:dyDescent="0.15">
      <c r="A49" s="22" t="s">
        <v>141</v>
      </c>
      <c r="B49" s="22"/>
    </row>
    <row r="50" spans="1:2" ht="13" x14ac:dyDescent="0.15">
      <c r="A50" s="23" t="s">
        <v>142</v>
      </c>
      <c r="B50" s="23"/>
    </row>
  </sheetData>
  <autoFilter ref="A6:H28" xr:uid="{C03AEB01-57B4-491F-B49B-B140A284CDAE}"/>
  <mergeCells count="11">
    <mergeCell ref="D31:E31"/>
    <mergeCell ref="I3:L3"/>
    <mergeCell ref="AJ3:AL3"/>
    <mergeCell ref="AY3:BJ5"/>
    <mergeCell ref="BK3:BO5"/>
    <mergeCell ref="I4:O4"/>
    <mergeCell ref="P4:V4"/>
    <mergeCell ref="W4:AC4"/>
    <mergeCell ref="AD4:AJ4"/>
    <mergeCell ref="AK4:AQ4"/>
    <mergeCell ref="AR4:AX4"/>
  </mergeCells>
  <pageMargins left="0.7" right="0.7" top="0.75" bottom="0.75" header="0.3" footer="0.3"/>
  <pageSetup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Info Intern-s</vt:lpstr>
      <vt:lpstr>Grupo 1</vt:lpstr>
      <vt:lpstr>Grupo 2</vt:lpstr>
      <vt:lpstr>Tabla resumen</vt:lpstr>
      <vt:lpstr>Grupo 3 - Remediales</vt:lpstr>
      <vt:lpstr>Grupo 4</vt:lpstr>
      <vt:lpstr>Grupo 5</vt:lpstr>
      <vt:lpstr>Grupo 7</vt:lpstr>
      <vt:lpstr>Grupo 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patricia elgueta</dc:creator>
  <cp:keywords/>
  <dc:description/>
  <cp:lastModifiedBy>Macarena Martínez Órdenes (macamartinez)</cp:lastModifiedBy>
  <cp:revision/>
  <dcterms:created xsi:type="dcterms:W3CDTF">2021-12-13T18:51:10Z</dcterms:created>
  <dcterms:modified xsi:type="dcterms:W3CDTF">2024-09-08T03:54:07Z</dcterms:modified>
  <cp:category/>
  <cp:contentStatus/>
</cp:coreProperties>
</file>