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anos\Downloads\"/>
    </mc:Choice>
  </mc:AlternateContent>
  <xr:revisionPtr revIDLastSave="0" documentId="13_ncr:1_{7AAADBDB-04BF-4BB4-8968-FEF6A685E51D}" xr6:coauthVersionLast="47" xr6:coauthVersionMax="47" xr10:uidLastSave="{00000000-0000-0000-0000-000000000000}"/>
  <bookViews>
    <workbookView xWindow="-108" yWindow="-108" windowWidth="23256" windowHeight="14016" xr2:uid="{DAB96C32-8E2A-4507-B7CF-3F31D06259A1}"/>
  </bookViews>
  <sheets>
    <sheet name="S&amp;P500" sheetId="3" r:id="rId1"/>
    <sheet name="AAPL" sheetId="1" r:id="rId2"/>
    <sheet name="NVDIA" sheetId="2" r:id="rId3"/>
    <sheet name="AMZN" sheetId="5" r:id="rId4"/>
    <sheet name="Gold" sheetId="14" r:id="rId5"/>
    <sheet name="BTC" sheetId="17" r:id="rId6"/>
    <sheet name="Beta_AAPL_mem" sheetId="9" r:id="rId7"/>
    <sheet name="RegAAPL_mem" sheetId="10" r:id="rId8"/>
    <sheet name="Beta_AAPL_sem" sheetId="6" r:id="rId9"/>
    <sheet name="RegAAPL_sem" sheetId="8" r:id="rId10"/>
    <sheet name="Beta_AAPL_dia" sheetId="11" r:id="rId11"/>
    <sheet name="RegAAPL_dia" sheetId="13" r:id="rId12"/>
    <sheet name="Beta_Gold_dia" sheetId="15" r:id="rId13"/>
    <sheet name="RegGold_dia" sheetId="16" r:id="rId14"/>
    <sheet name="Beta_BTC_sem" sheetId="19" r:id="rId15"/>
    <sheet name="Beta_NVDA_sem" sheetId="27" r:id="rId16"/>
    <sheet name="Reg_NVDA_sem" sheetId="28" r:id="rId17"/>
  </sheets>
  <definedNames>
    <definedName name="_xlnm._FilterDatabase" localSheetId="1" hidden="1">AAPL!$B$4:$C$1261</definedName>
    <definedName name="_xlnm._FilterDatabase" localSheetId="3" hidden="1">AMZN!$B$4:$C$1261</definedName>
    <definedName name="_xlnm._FilterDatabase" localSheetId="5" hidden="1">BTC!$B$4:$C$1832</definedName>
    <definedName name="_xlnm._FilterDatabase" localSheetId="4" hidden="1">Gold!$B$4:$C$1261</definedName>
    <definedName name="_xlnm._FilterDatabase" localSheetId="2" hidden="1">NVDIA!$B$4:$C$1261</definedName>
    <definedName name="_xlnm._FilterDatabase" localSheetId="0" hidden="1">'S&amp;P500'!$B$4:$C$1261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3" i="27" l="1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C8" i="27"/>
  <c r="B8" i="27"/>
  <c r="B9" i="27" s="1"/>
  <c r="G2" i="19"/>
  <c r="H2" i="19"/>
  <c r="H3" i="19"/>
  <c r="G2" i="11"/>
  <c r="H2" i="11"/>
  <c r="H3" i="11"/>
  <c r="B8" i="19"/>
  <c r="B9" i="19" s="1"/>
  <c r="B10" i="19" s="1"/>
  <c r="B11" i="19" s="1"/>
  <c r="D11" i="19" s="1"/>
  <c r="C9" i="27" l="1"/>
  <c r="B10" i="27"/>
  <c r="D9" i="19"/>
  <c r="C11" i="19"/>
  <c r="B12" i="19"/>
  <c r="D12" i="19" s="1"/>
  <c r="H11" i="19" s="1"/>
  <c r="D8" i="19"/>
  <c r="D10" i="19"/>
  <c r="H9" i="19" s="1"/>
  <c r="C12" i="19"/>
  <c r="B13" i="19"/>
  <c r="D13" i="19" s="1"/>
  <c r="C9" i="19"/>
  <c r="C10" i="19"/>
  <c r="C8" i="19"/>
  <c r="C10" i="27" l="1"/>
  <c r="B11" i="27"/>
  <c r="G9" i="27"/>
  <c r="G8" i="27"/>
  <c r="G9" i="19"/>
  <c r="H10" i="19"/>
  <c r="G10" i="19"/>
  <c r="B14" i="19"/>
  <c r="D14" i="19" s="1"/>
  <c r="H12" i="19"/>
  <c r="C13" i="19"/>
  <c r="G12" i="19" s="1"/>
  <c r="G11" i="19"/>
  <c r="G8" i="19"/>
  <c r="H8" i="19"/>
  <c r="C11" i="27" l="1"/>
  <c r="B12" i="27"/>
  <c r="G10" i="27"/>
  <c r="H9" i="27"/>
  <c r="C14" i="19"/>
  <c r="H13" i="19"/>
  <c r="B15" i="19"/>
  <c r="D15" i="19" s="1"/>
  <c r="D1264" i="15"/>
  <c r="D1263" i="15"/>
  <c r="D1262" i="15"/>
  <c r="D1261" i="15"/>
  <c r="H1260" i="15" s="1"/>
  <c r="D1260" i="15"/>
  <c r="D1259" i="15"/>
  <c r="D1258" i="15"/>
  <c r="D1257" i="15"/>
  <c r="D1256" i="15"/>
  <c r="H1255" i="15" s="1"/>
  <c r="D1255" i="15"/>
  <c r="D1254" i="15"/>
  <c r="D1253" i="15"/>
  <c r="D1252" i="15"/>
  <c r="D1251" i="15"/>
  <c r="H1251" i="15" s="1"/>
  <c r="D1250" i="15"/>
  <c r="D1249" i="15"/>
  <c r="D1248" i="15"/>
  <c r="H1247" i="15" s="1"/>
  <c r="D1247" i="15"/>
  <c r="D1246" i="15"/>
  <c r="D1245" i="15"/>
  <c r="D1244" i="15"/>
  <c r="D1243" i="15"/>
  <c r="H1243" i="15" s="1"/>
  <c r="D1242" i="15"/>
  <c r="D1241" i="15"/>
  <c r="D1240" i="15"/>
  <c r="H1239" i="15" s="1"/>
  <c r="D1239" i="15"/>
  <c r="D1238" i="15"/>
  <c r="D1237" i="15"/>
  <c r="D1236" i="15"/>
  <c r="D1235" i="15"/>
  <c r="H1235" i="15" s="1"/>
  <c r="D1234" i="15"/>
  <c r="D1233" i="15"/>
  <c r="D1232" i="15"/>
  <c r="H1231" i="15" s="1"/>
  <c r="D1231" i="15"/>
  <c r="D1230" i="15"/>
  <c r="D1229" i="15"/>
  <c r="D1228" i="15"/>
  <c r="D1227" i="15"/>
  <c r="H1227" i="15" s="1"/>
  <c r="D1226" i="15"/>
  <c r="D1225" i="15"/>
  <c r="D1224" i="15"/>
  <c r="H1223" i="15" s="1"/>
  <c r="D1223" i="15"/>
  <c r="D1222" i="15"/>
  <c r="D1221" i="15"/>
  <c r="D1220" i="15"/>
  <c r="D1219" i="15"/>
  <c r="H1219" i="15" s="1"/>
  <c r="D1218" i="15"/>
  <c r="D1217" i="15"/>
  <c r="D1216" i="15"/>
  <c r="H1215" i="15" s="1"/>
  <c r="D1215" i="15"/>
  <c r="D1214" i="15"/>
  <c r="D1213" i="15"/>
  <c r="D1212" i="15"/>
  <c r="D1211" i="15"/>
  <c r="H1211" i="15" s="1"/>
  <c r="D1210" i="15"/>
  <c r="D1209" i="15"/>
  <c r="D1208" i="15"/>
  <c r="H1207" i="15" s="1"/>
  <c r="D1207" i="15"/>
  <c r="D1206" i="15"/>
  <c r="D1205" i="15"/>
  <c r="D1204" i="15"/>
  <c r="D1203" i="15"/>
  <c r="H1203" i="15" s="1"/>
  <c r="D1202" i="15"/>
  <c r="D1201" i="15"/>
  <c r="D1200" i="15"/>
  <c r="H1199" i="15" s="1"/>
  <c r="D1199" i="15"/>
  <c r="D1198" i="15"/>
  <c r="D1197" i="15"/>
  <c r="D1196" i="15"/>
  <c r="D1195" i="15"/>
  <c r="H1195" i="15" s="1"/>
  <c r="D1194" i="15"/>
  <c r="D1193" i="15"/>
  <c r="D1192" i="15"/>
  <c r="H1191" i="15" s="1"/>
  <c r="D1191" i="15"/>
  <c r="D1190" i="15"/>
  <c r="D1189" i="15"/>
  <c r="D1188" i="15"/>
  <c r="D1187" i="15"/>
  <c r="H1187" i="15" s="1"/>
  <c r="D1186" i="15"/>
  <c r="D1185" i="15"/>
  <c r="D1184" i="15"/>
  <c r="H1183" i="15" s="1"/>
  <c r="D1183" i="15"/>
  <c r="D1182" i="15"/>
  <c r="D1181" i="15"/>
  <c r="D1180" i="15"/>
  <c r="D1179" i="15"/>
  <c r="H1179" i="15" s="1"/>
  <c r="D1178" i="15"/>
  <c r="D1177" i="15"/>
  <c r="D1176" i="15"/>
  <c r="H1175" i="15" s="1"/>
  <c r="D1175" i="15"/>
  <c r="D1174" i="15"/>
  <c r="D1173" i="15"/>
  <c r="D1172" i="15"/>
  <c r="D1171" i="15"/>
  <c r="H1171" i="15" s="1"/>
  <c r="D1170" i="15"/>
  <c r="D1169" i="15"/>
  <c r="D1168" i="15"/>
  <c r="H1167" i="15" s="1"/>
  <c r="D1167" i="15"/>
  <c r="D1166" i="15"/>
  <c r="D1165" i="15"/>
  <c r="D1164" i="15"/>
  <c r="D1163" i="15"/>
  <c r="H1163" i="15" s="1"/>
  <c r="D1162" i="15"/>
  <c r="D1161" i="15"/>
  <c r="D1160" i="15"/>
  <c r="H1159" i="15" s="1"/>
  <c r="D1159" i="15"/>
  <c r="D1158" i="15"/>
  <c r="D1157" i="15"/>
  <c r="D1156" i="15"/>
  <c r="D1155" i="15"/>
  <c r="H1155" i="15" s="1"/>
  <c r="D1154" i="15"/>
  <c r="D1153" i="15"/>
  <c r="D1152" i="15"/>
  <c r="H1151" i="15" s="1"/>
  <c r="D1151" i="15"/>
  <c r="D1150" i="15"/>
  <c r="D1149" i="15"/>
  <c r="D1148" i="15"/>
  <c r="D1147" i="15"/>
  <c r="H1147" i="15" s="1"/>
  <c r="D1146" i="15"/>
  <c r="D1145" i="15"/>
  <c r="D1144" i="15"/>
  <c r="H1143" i="15" s="1"/>
  <c r="D1143" i="15"/>
  <c r="D1142" i="15"/>
  <c r="D1141" i="15"/>
  <c r="H1141" i="15" s="1"/>
  <c r="D1140" i="15"/>
  <c r="D1139" i="15"/>
  <c r="H1139" i="15" s="1"/>
  <c r="D1138" i="15"/>
  <c r="D1137" i="15"/>
  <c r="D1136" i="15"/>
  <c r="H1135" i="15" s="1"/>
  <c r="D1135" i="15"/>
  <c r="D1134" i="15"/>
  <c r="D1133" i="15"/>
  <c r="H1133" i="15" s="1"/>
  <c r="D1132" i="15"/>
  <c r="D1131" i="15"/>
  <c r="H1131" i="15" s="1"/>
  <c r="D1130" i="15"/>
  <c r="H1130" i="15" s="1"/>
  <c r="D1129" i="15"/>
  <c r="D1128" i="15"/>
  <c r="H1127" i="15" s="1"/>
  <c r="D1127" i="15"/>
  <c r="D1126" i="15"/>
  <c r="D1125" i="15"/>
  <c r="H1124" i="15" s="1"/>
  <c r="D1124" i="15"/>
  <c r="D1123" i="15"/>
  <c r="H1123" i="15" s="1"/>
  <c r="D1122" i="15"/>
  <c r="H1122" i="15" s="1"/>
  <c r="D1121" i="15"/>
  <c r="D1120" i="15"/>
  <c r="H1119" i="15" s="1"/>
  <c r="D1119" i="15"/>
  <c r="D1118" i="15"/>
  <c r="D1117" i="15"/>
  <c r="H1117" i="15" s="1"/>
  <c r="D1116" i="15"/>
  <c r="D1115" i="15"/>
  <c r="H1115" i="15" s="1"/>
  <c r="D1114" i="15"/>
  <c r="H1114" i="15" s="1"/>
  <c r="D1113" i="15"/>
  <c r="D1112" i="15"/>
  <c r="D1111" i="15"/>
  <c r="D1110" i="15"/>
  <c r="D1109" i="15"/>
  <c r="H1109" i="15" s="1"/>
  <c r="D1108" i="15"/>
  <c r="D1107" i="15"/>
  <c r="H1107" i="15" s="1"/>
  <c r="D1106" i="15"/>
  <c r="H1106" i="15" s="1"/>
  <c r="D1105" i="15"/>
  <c r="D1104" i="15"/>
  <c r="D1103" i="15"/>
  <c r="D1102" i="15"/>
  <c r="D1101" i="15"/>
  <c r="H1100" i="15" s="1"/>
  <c r="D1100" i="15"/>
  <c r="D1099" i="15"/>
  <c r="D1098" i="15"/>
  <c r="H1098" i="15" s="1"/>
  <c r="D1097" i="15"/>
  <c r="D1096" i="15"/>
  <c r="H1095" i="15" s="1"/>
  <c r="D1095" i="15"/>
  <c r="D1094" i="15"/>
  <c r="D1093" i="15"/>
  <c r="H1093" i="15" s="1"/>
  <c r="D1092" i="15"/>
  <c r="D1091" i="15"/>
  <c r="H1091" i="15" s="1"/>
  <c r="D1090" i="15"/>
  <c r="H1090" i="15" s="1"/>
  <c r="D1089" i="15"/>
  <c r="D1088" i="15"/>
  <c r="H1087" i="15" s="1"/>
  <c r="D1087" i="15"/>
  <c r="D1086" i="15"/>
  <c r="D1085" i="15"/>
  <c r="H1085" i="15" s="1"/>
  <c r="D1084" i="15"/>
  <c r="D1083" i="15"/>
  <c r="D1082" i="15"/>
  <c r="H1082" i="15" s="1"/>
  <c r="D1081" i="15"/>
  <c r="D1080" i="15"/>
  <c r="H1079" i="15" s="1"/>
  <c r="D1079" i="15"/>
  <c r="D1078" i="15"/>
  <c r="D1077" i="15"/>
  <c r="H1077" i="15" s="1"/>
  <c r="D1076" i="15"/>
  <c r="D1075" i="15"/>
  <c r="H1075" i="15" s="1"/>
  <c r="D1074" i="15"/>
  <c r="H1074" i="15" s="1"/>
  <c r="D1073" i="15"/>
  <c r="D1072" i="15"/>
  <c r="H1071" i="15" s="1"/>
  <c r="D1071" i="15"/>
  <c r="D1070" i="15"/>
  <c r="D1069" i="15"/>
  <c r="H1069" i="15" s="1"/>
  <c r="D1068" i="15"/>
  <c r="D1067" i="15"/>
  <c r="H1067" i="15" s="1"/>
  <c r="D1066" i="15"/>
  <c r="H1066" i="15" s="1"/>
  <c r="D1065" i="15"/>
  <c r="D1064" i="15"/>
  <c r="H1063" i="15" s="1"/>
  <c r="D1063" i="15"/>
  <c r="D1062" i="15"/>
  <c r="D1061" i="15"/>
  <c r="H1061" i="15" s="1"/>
  <c r="D1060" i="15"/>
  <c r="D1059" i="15"/>
  <c r="H1059" i="15" s="1"/>
  <c r="D1058" i="15"/>
  <c r="H1058" i="15" s="1"/>
  <c r="D1057" i="15"/>
  <c r="D1056" i="15"/>
  <c r="H1055" i="15" s="1"/>
  <c r="D1055" i="15"/>
  <c r="D1054" i="15"/>
  <c r="D1053" i="15"/>
  <c r="D1052" i="15"/>
  <c r="D1051" i="15"/>
  <c r="H1051" i="15" s="1"/>
  <c r="D1050" i="15"/>
  <c r="H1050" i="15" s="1"/>
  <c r="D1049" i="15"/>
  <c r="D1048" i="15"/>
  <c r="D1047" i="15"/>
  <c r="D1046" i="15"/>
  <c r="D1045" i="15"/>
  <c r="H1045" i="15" s="1"/>
  <c r="D1044" i="15"/>
  <c r="D1043" i="15"/>
  <c r="H1043" i="15" s="1"/>
  <c r="D1042" i="15"/>
  <c r="H1042" i="15" s="1"/>
  <c r="D1041" i="15"/>
  <c r="D1040" i="15"/>
  <c r="D1039" i="15"/>
  <c r="D1038" i="15"/>
  <c r="D1037" i="15"/>
  <c r="D1036" i="15"/>
  <c r="D1035" i="15"/>
  <c r="H1035" i="15" s="1"/>
  <c r="D1034" i="15"/>
  <c r="H1034" i="15" s="1"/>
  <c r="D1033" i="15"/>
  <c r="D1032" i="15"/>
  <c r="D1031" i="15"/>
  <c r="D1030" i="15"/>
  <c r="D1029" i="15"/>
  <c r="H1029" i="15" s="1"/>
  <c r="D1028" i="15"/>
  <c r="D1027" i="15"/>
  <c r="H1027" i="15" s="1"/>
  <c r="D1026" i="15"/>
  <c r="H1026" i="15" s="1"/>
  <c r="D1025" i="15"/>
  <c r="D1024" i="15"/>
  <c r="D1023" i="15"/>
  <c r="D1022" i="15"/>
  <c r="D1021" i="15"/>
  <c r="D1020" i="15"/>
  <c r="D1019" i="15"/>
  <c r="H1019" i="15" s="1"/>
  <c r="D1018" i="15"/>
  <c r="H1018" i="15" s="1"/>
  <c r="D1017" i="15"/>
  <c r="D1016" i="15"/>
  <c r="H1015" i="15" s="1"/>
  <c r="D1015" i="15"/>
  <c r="D1014" i="15"/>
  <c r="D1013" i="15"/>
  <c r="D1012" i="15"/>
  <c r="D1011" i="15"/>
  <c r="H1011" i="15" s="1"/>
  <c r="D1010" i="15"/>
  <c r="H1010" i="15" s="1"/>
  <c r="D1009" i="15"/>
  <c r="D1008" i="15"/>
  <c r="H1007" i="15" s="1"/>
  <c r="D1007" i="15"/>
  <c r="D1006" i="15"/>
  <c r="D1005" i="15"/>
  <c r="D1004" i="15"/>
  <c r="D1003" i="15"/>
  <c r="H1003" i="15" s="1"/>
  <c r="D1002" i="15"/>
  <c r="H1002" i="15" s="1"/>
  <c r="D1001" i="15"/>
  <c r="D1000" i="15"/>
  <c r="H999" i="15" s="1"/>
  <c r="D999" i="15"/>
  <c r="D998" i="15"/>
  <c r="D997" i="15"/>
  <c r="D996" i="15"/>
  <c r="D995" i="15"/>
  <c r="H995" i="15" s="1"/>
  <c r="D994" i="15"/>
  <c r="H994" i="15" s="1"/>
  <c r="D993" i="15"/>
  <c r="D992" i="15"/>
  <c r="H991" i="15" s="1"/>
  <c r="D991" i="15"/>
  <c r="D990" i="15"/>
  <c r="D989" i="15"/>
  <c r="D988" i="15"/>
  <c r="D987" i="15"/>
  <c r="H987" i="15" s="1"/>
  <c r="D986" i="15"/>
  <c r="H986" i="15" s="1"/>
  <c r="D985" i="15"/>
  <c r="D984" i="15"/>
  <c r="H983" i="15" s="1"/>
  <c r="D983" i="15"/>
  <c r="D982" i="15"/>
  <c r="D981" i="15"/>
  <c r="D980" i="15"/>
  <c r="D979" i="15"/>
  <c r="H979" i="15" s="1"/>
  <c r="D978" i="15"/>
  <c r="H978" i="15" s="1"/>
  <c r="D977" i="15"/>
  <c r="D976" i="15"/>
  <c r="D975" i="15"/>
  <c r="D974" i="15"/>
  <c r="D973" i="15"/>
  <c r="D972" i="15"/>
  <c r="D971" i="15"/>
  <c r="H971" i="15" s="1"/>
  <c r="D970" i="15"/>
  <c r="H970" i="15" s="1"/>
  <c r="D969" i="15"/>
  <c r="D968" i="15"/>
  <c r="H967" i="15" s="1"/>
  <c r="D967" i="15"/>
  <c r="D966" i="15"/>
  <c r="D965" i="15"/>
  <c r="D964" i="15"/>
  <c r="D963" i="15"/>
  <c r="H963" i="15" s="1"/>
  <c r="D962" i="15"/>
  <c r="H962" i="15" s="1"/>
  <c r="D961" i="15"/>
  <c r="D960" i="15"/>
  <c r="H959" i="15" s="1"/>
  <c r="D959" i="15"/>
  <c r="D958" i="15"/>
  <c r="D957" i="15"/>
  <c r="D956" i="15"/>
  <c r="D955" i="15"/>
  <c r="H955" i="15" s="1"/>
  <c r="D954" i="15"/>
  <c r="H954" i="15" s="1"/>
  <c r="D953" i="15"/>
  <c r="D952" i="15"/>
  <c r="H951" i="15" s="1"/>
  <c r="D951" i="15"/>
  <c r="D950" i="15"/>
  <c r="D949" i="15"/>
  <c r="D948" i="15"/>
  <c r="D947" i="15"/>
  <c r="H947" i="15" s="1"/>
  <c r="D946" i="15"/>
  <c r="H946" i="15" s="1"/>
  <c r="D945" i="15"/>
  <c r="D944" i="15"/>
  <c r="H943" i="15" s="1"/>
  <c r="D943" i="15"/>
  <c r="D942" i="15"/>
  <c r="D941" i="15"/>
  <c r="D940" i="15"/>
  <c r="D939" i="15"/>
  <c r="H939" i="15" s="1"/>
  <c r="D938" i="15"/>
  <c r="D937" i="15"/>
  <c r="D936" i="15"/>
  <c r="H935" i="15" s="1"/>
  <c r="D935" i="15"/>
  <c r="D934" i="15"/>
  <c r="D933" i="15"/>
  <c r="H933" i="15" s="1"/>
  <c r="D932" i="15"/>
  <c r="D931" i="15"/>
  <c r="D930" i="15"/>
  <c r="D929" i="15"/>
  <c r="D928" i="15"/>
  <c r="H927" i="15" s="1"/>
  <c r="D927" i="15"/>
  <c r="D926" i="15"/>
  <c r="D925" i="15"/>
  <c r="D924" i="15"/>
  <c r="D923" i="15"/>
  <c r="H923" i="15" s="1"/>
  <c r="D922" i="15"/>
  <c r="D921" i="15"/>
  <c r="D920" i="15"/>
  <c r="H919" i="15" s="1"/>
  <c r="D919" i="15"/>
  <c r="D918" i="15"/>
  <c r="D917" i="15"/>
  <c r="H917" i="15" s="1"/>
  <c r="D916" i="15"/>
  <c r="D915" i="15"/>
  <c r="H915" i="15" s="1"/>
  <c r="D914" i="15"/>
  <c r="D913" i="15"/>
  <c r="D912" i="15"/>
  <c r="H911" i="15" s="1"/>
  <c r="D911" i="15"/>
  <c r="D910" i="15"/>
  <c r="D909" i="15"/>
  <c r="H908" i="15" s="1"/>
  <c r="D908" i="15"/>
  <c r="D907" i="15"/>
  <c r="D906" i="15"/>
  <c r="D905" i="15"/>
  <c r="D904" i="15"/>
  <c r="H903" i="15" s="1"/>
  <c r="D903" i="15"/>
  <c r="D902" i="15"/>
  <c r="D901" i="15"/>
  <c r="H901" i="15" s="1"/>
  <c r="D900" i="15"/>
  <c r="D899" i="15"/>
  <c r="D898" i="15"/>
  <c r="D897" i="15"/>
  <c r="D896" i="15"/>
  <c r="H895" i="15" s="1"/>
  <c r="D895" i="15"/>
  <c r="D894" i="15"/>
  <c r="D893" i="15"/>
  <c r="D892" i="15"/>
  <c r="D891" i="15"/>
  <c r="D890" i="15"/>
  <c r="D889" i="15"/>
  <c r="D888" i="15"/>
  <c r="H887" i="15" s="1"/>
  <c r="D887" i="15"/>
  <c r="D886" i="15"/>
  <c r="D885" i="15"/>
  <c r="H884" i="15" s="1"/>
  <c r="D884" i="15"/>
  <c r="D883" i="15"/>
  <c r="H883" i="15" s="1"/>
  <c r="D882" i="15"/>
  <c r="D881" i="15"/>
  <c r="D880" i="15"/>
  <c r="H879" i="15" s="1"/>
  <c r="D879" i="15"/>
  <c r="D878" i="15"/>
  <c r="D877" i="15"/>
  <c r="H876" i="15" s="1"/>
  <c r="D876" i="15"/>
  <c r="D875" i="15"/>
  <c r="D874" i="15"/>
  <c r="D873" i="15"/>
  <c r="D872" i="15"/>
  <c r="H871" i="15" s="1"/>
  <c r="D871" i="15"/>
  <c r="D870" i="15"/>
  <c r="D869" i="15"/>
  <c r="D868" i="15"/>
  <c r="D867" i="15"/>
  <c r="H867" i="15" s="1"/>
  <c r="D866" i="15"/>
  <c r="D865" i="15"/>
  <c r="D864" i="15"/>
  <c r="H863" i="15" s="1"/>
  <c r="D863" i="15"/>
  <c r="D862" i="15"/>
  <c r="D861" i="15"/>
  <c r="H860" i="15" s="1"/>
  <c r="D860" i="15"/>
  <c r="D859" i="15"/>
  <c r="D858" i="15"/>
  <c r="H858" i="15" s="1"/>
  <c r="D857" i="15"/>
  <c r="D856" i="15"/>
  <c r="H855" i="15" s="1"/>
  <c r="D855" i="15"/>
  <c r="D854" i="15"/>
  <c r="D853" i="15"/>
  <c r="H853" i="15" s="1"/>
  <c r="D852" i="15"/>
  <c r="D851" i="15"/>
  <c r="D850" i="15"/>
  <c r="H850" i="15" s="1"/>
  <c r="D849" i="15"/>
  <c r="D848" i="15"/>
  <c r="H847" i="15" s="1"/>
  <c r="D847" i="15"/>
  <c r="D846" i="15"/>
  <c r="D845" i="15"/>
  <c r="H844" i="15" s="1"/>
  <c r="D844" i="15"/>
  <c r="D843" i="15"/>
  <c r="H843" i="15" s="1"/>
  <c r="D842" i="15"/>
  <c r="H842" i="15" s="1"/>
  <c r="D841" i="15"/>
  <c r="D840" i="15"/>
  <c r="H839" i="15" s="1"/>
  <c r="D839" i="15"/>
  <c r="D838" i="15"/>
  <c r="D837" i="15"/>
  <c r="D836" i="15"/>
  <c r="D835" i="15"/>
  <c r="D834" i="15"/>
  <c r="H834" i="15" s="1"/>
  <c r="D833" i="15"/>
  <c r="D832" i="15"/>
  <c r="H831" i="15" s="1"/>
  <c r="D831" i="15"/>
  <c r="D830" i="15"/>
  <c r="D829" i="15"/>
  <c r="H828" i="15" s="1"/>
  <c r="D828" i="15"/>
  <c r="D827" i="15"/>
  <c r="H827" i="15" s="1"/>
  <c r="D826" i="15"/>
  <c r="H826" i="15" s="1"/>
  <c r="D825" i="15"/>
  <c r="D824" i="15"/>
  <c r="H823" i="15" s="1"/>
  <c r="D823" i="15"/>
  <c r="D822" i="15"/>
  <c r="D821" i="15"/>
  <c r="H820" i="15" s="1"/>
  <c r="D820" i="15"/>
  <c r="D819" i="15"/>
  <c r="D818" i="15"/>
  <c r="H818" i="15" s="1"/>
  <c r="D817" i="15"/>
  <c r="D816" i="15"/>
  <c r="H815" i="15" s="1"/>
  <c r="D815" i="15"/>
  <c r="D814" i="15"/>
  <c r="D813" i="15"/>
  <c r="D812" i="15"/>
  <c r="D811" i="15"/>
  <c r="H811" i="15" s="1"/>
  <c r="D810" i="15"/>
  <c r="H810" i="15" s="1"/>
  <c r="D809" i="15"/>
  <c r="D808" i="15"/>
  <c r="H807" i="15" s="1"/>
  <c r="D807" i="15"/>
  <c r="D806" i="15"/>
  <c r="D805" i="15"/>
  <c r="H804" i="15" s="1"/>
  <c r="D804" i="15"/>
  <c r="D803" i="15"/>
  <c r="D802" i="15"/>
  <c r="H802" i="15" s="1"/>
  <c r="D801" i="15"/>
  <c r="D800" i="15"/>
  <c r="H799" i="15" s="1"/>
  <c r="D799" i="15"/>
  <c r="D798" i="15"/>
  <c r="D797" i="15"/>
  <c r="H796" i="15" s="1"/>
  <c r="D796" i="15"/>
  <c r="D795" i="15"/>
  <c r="D794" i="15"/>
  <c r="H794" i="15" s="1"/>
  <c r="D793" i="15"/>
  <c r="D792" i="15"/>
  <c r="H791" i="15" s="1"/>
  <c r="D791" i="15"/>
  <c r="D790" i="15"/>
  <c r="D789" i="15"/>
  <c r="H788" i="15" s="1"/>
  <c r="D788" i="15"/>
  <c r="D787" i="15"/>
  <c r="H787" i="15" s="1"/>
  <c r="D786" i="15"/>
  <c r="H786" i="15" s="1"/>
  <c r="D785" i="15"/>
  <c r="D784" i="15"/>
  <c r="H783" i="15" s="1"/>
  <c r="D783" i="15"/>
  <c r="D782" i="15"/>
  <c r="D781" i="15"/>
  <c r="H780" i="15" s="1"/>
  <c r="D780" i="15"/>
  <c r="D779" i="15"/>
  <c r="H779" i="15" s="1"/>
  <c r="D778" i="15"/>
  <c r="H778" i="15" s="1"/>
  <c r="D777" i="15"/>
  <c r="D776" i="15"/>
  <c r="H775" i="15" s="1"/>
  <c r="D775" i="15"/>
  <c r="D774" i="15"/>
  <c r="D773" i="15"/>
  <c r="D772" i="15"/>
  <c r="D771" i="15"/>
  <c r="D770" i="15"/>
  <c r="H770" i="15" s="1"/>
  <c r="D769" i="15"/>
  <c r="D768" i="15"/>
  <c r="H767" i="15" s="1"/>
  <c r="D767" i="15"/>
  <c r="D766" i="15"/>
  <c r="D765" i="15"/>
  <c r="H765" i="15" s="1"/>
  <c r="D764" i="15"/>
  <c r="D763" i="15"/>
  <c r="D762" i="15"/>
  <c r="D761" i="15"/>
  <c r="D760" i="15"/>
  <c r="H759" i="15" s="1"/>
  <c r="D759" i="15"/>
  <c r="D758" i="15"/>
  <c r="D757" i="15"/>
  <c r="H756" i="15" s="1"/>
  <c r="D756" i="15"/>
  <c r="D755" i="15"/>
  <c r="D754" i="15"/>
  <c r="D753" i="15"/>
  <c r="D752" i="15"/>
  <c r="H751" i="15" s="1"/>
  <c r="D751" i="15"/>
  <c r="D750" i="15"/>
  <c r="D749" i="15"/>
  <c r="D748" i="15"/>
  <c r="D747" i="15"/>
  <c r="H747" i="15" s="1"/>
  <c r="D746" i="15"/>
  <c r="D745" i="15"/>
  <c r="D744" i="15"/>
  <c r="H743" i="15" s="1"/>
  <c r="D743" i="15"/>
  <c r="D742" i="15"/>
  <c r="D741" i="15"/>
  <c r="H740" i="15" s="1"/>
  <c r="D740" i="15"/>
  <c r="D739" i="15"/>
  <c r="D738" i="15"/>
  <c r="D737" i="15"/>
  <c r="D736" i="15"/>
  <c r="H735" i="15" s="1"/>
  <c r="D735" i="15"/>
  <c r="D734" i="15"/>
  <c r="D733" i="15"/>
  <c r="H732" i="15" s="1"/>
  <c r="D732" i="15"/>
  <c r="D731" i="15"/>
  <c r="H731" i="15" s="1"/>
  <c r="D730" i="15"/>
  <c r="D729" i="15"/>
  <c r="D728" i="15"/>
  <c r="H727" i="15" s="1"/>
  <c r="D727" i="15"/>
  <c r="D726" i="15"/>
  <c r="D725" i="15"/>
  <c r="H724" i="15" s="1"/>
  <c r="D724" i="15"/>
  <c r="D723" i="15"/>
  <c r="D722" i="15"/>
  <c r="D721" i="15"/>
  <c r="D720" i="15"/>
  <c r="H719" i="15" s="1"/>
  <c r="D719" i="15"/>
  <c r="D718" i="15"/>
  <c r="D717" i="15"/>
  <c r="D716" i="15"/>
  <c r="D715" i="15"/>
  <c r="H715" i="15" s="1"/>
  <c r="D714" i="15"/>
  <c r="H714" i="15" s="1"/>
  <c r="D713" i="15"/>
  <c r="D712" i="15"/>
  <c r="D711" i="15"/>
  <c r="D710" i="15"/>
  <c r="D709" i="15"/>
  <c r="D708" i="15"/>
  <c r="D707" i="15"/>
  <c r="D706" i="15"/>
  <c r="H706" i="15" s="1"/>
  <c r="D705" i="15"/>
  <c r="D704" i="15"/>
  <c r="H703" i="15" s="1"/>
  <c r="D703" i="15"/>
  <c r="D702" i="15"/>
  <c r="D701" i="15"/>
  <c r="D700" i="15"/>
  <c r="D699" i="15"/>
  <c r="D698" i="15"/>
  <c r="D697" i="15"/>
  <c r="D696" i="15"/>
  <c r="H695" i="15" s="1"/>
  <c r="D695" i="15"/>
  <c r="D694" i="15"/>
  <c r="D693" i="15"/>
  <c r="H693" i="15" s="1"/>
  <c r="D692" i="15"/>
  <c r="D691" i="15"/>
  <c r="D690" i="15"/>
  <c r="H690" i="15" s="1"/>
  <c r="D689" i="15"/>
  <c r="D688" i="15"/>
  <c r="D687" i="15"/>
  <c r="D686" i="15"/>
  <c r="D685" i="15"/>
  <c r="H685" i="15" s="1"/>
  <c r="D684" i="15"/>
  <c r="D683" i="15"/>
  <c r="H683" i="15" s="1"/>
  <c r="D682" i="15"/>
  <c r="D681" i="15"/>
  <c r="D680" i="15"/>
  <c r="H679" i="15" s="1"/>
  <c r="D679" i="15"/>
  <c r="D678" i="15"/>
  <c r="D677" i="15"/>
  <c r="H676" i="15" s="1"/>
  <c r="D676" i="15"/>
  <c r="D675" i="15"/>
  <c r="D674" i="15"/>
  <c r="H674" i="15" s="1"/>
  <c r="D673" i="15"/>
  <c r="D672" i="15"/>
  <c r="H671" i="15" s="1"/>
  <c r="D671" i="15"/>
  <c r="D670" i="15"/>
  <c r="D669" i="15"/>
  <c r="H669" i="15" s="1"/>
  <c r="D668" i="15"/>
  <c r="D667" i="15"/>
  <c r="H667" i="15" s="1"/>
  <c r="D666" i="15"/>
  <c r="D665" i="15"/>
  <c r="D664" i="15"/>
  <c r="H663" i="15" s="1"/>
  <c r="D663" i="15"/>
  <c r="D662" i="15"/>
  <c r="D661" i="15"/>
  <c r="H661" i="15" s="1"/>
  <c r="D660" i="15"/>
  <c r="D659" i="15"/>
  <c r="D658" i="15"/>
  <c r="H658" i="15" s="1"/>
  <c r="D657" i="15"/>
  <c r="D656" i="15"/>
  <c r="H655" i="15" s="1"/>
  <c r="D655" i="15"/>
  <c r="D654" i="15"/>
  <c r="D653" i="15"/>
  <c r="H653" i="15" s="1"/>
  <c r="D652" i="15"/>
  <c r="D651" i="15"/>
  <c r="H651" i="15" s="1"/>
  <c r="D650" i="15"/>
  <c r="D649" i="15"/>
  <c r="D648" i="15"/>
  <c r="D647" i="15"/>
  <c r="D646" i="15"/>
  <c r="D645" i="15"/>
  <c r="H645" i="15" s="1"/>
  <c r="D644" i="15"/>
  <c r="D643" i="15"/>
  <c r="D642" i="15"/>
  <c r="H642" i="15" s="1"/>
  <c r="D641" i="15"/>
  <c r="D640" i="15"/>
  <c r="H639" i="15" s="1"/>
  <c r="D639" i="15"/>
  <c r="D638" i="15"/>
  <c r="D637" i="15"/>
  <c r="H636" i="15" s="1"/>
  <c r="D636" i="15"/>
  <c r="D635" i="15"/>
  <c r="H635" i="15" s="1"/>
  <c r="D634" i="15"/>
  <c r="D633" i="15"/>
  <c r="D632" i="15"/>
  <c r="H631" i="15" s="1"/>
  <c r="D631" i="15"/>
  <c r="D630" i="15"/>
  <c r="D629" i="15"/>
  <c r="H628" i="15" s="1"/>
  <c r="D628" i="15"/>
  <c r="D627" i="15"/>
  <c r="H627" i="15" s="1"/>
  <c r="D626" i="15"/>
  <c r="D625" i="15"/>
  <c r="D624" i="15"/>
  <c r="D623" i="15"/>
  <c r="D622" i="15"/>
  <c r="D621" i="15"/>
  <c r="H621" i="15" s="1"/>
  <c r="D620" i="15"/>
  <c r="D619" i="15"/>
  <c r="D618" i="15"/>
  <c r="H618" i="15" s="1"/>
  <c r="D617" i="15"/>
  <c r="D616" i="15"/>
  <c r="H615" i="15" s="1"/>
  <c r="D615" i="15"/>
  <c r="D614" i="15"/>
  <c r="D613" i="15"/>
  <c r="H612" i="15" s="1"/>
  <c r="D612" i="15"/>
  <c r="D611" i="15"/>
  <c r="D610" i="15"/>
  <c r="D609" i="15"/>
  <c r="D608" i="15"/>
  <c r="H608" i="15" s="1"/>
  <c r="D607" i="15"/>
  <c r="D606" i="15"/>
  <c r="D605" i="15"/>
  <c r="H604" i="15" s="1"/>
  <c r="D604" i="15"/>
  <c r="D603" i="15"/>
  <c r="D602" i="15"/>
  <c r="H602" i="15" s="1"/>
  <c r="D601" i="15"/>
  <c r="D600" i="15"/>
  <c r="H599" i="15" s="1"/>
  <c r="D599" i="15"/>
  <c r="D598" i="15"/>
  <c r="D597" i="15"/>
  <c r="H597" i="15" s="1"/>
  <c r="D596" i="15"/>
  <c r="D595" i="15"/>
  <c r="H595" i="15" s="1"/>
  <c r="D594" i="15"/>
  <c r="D593" i="15"/>
  <c r="D592" i="15"/>
  <c r="D591" i="15"/>
  <c r="D590" i="15"/>
  <c r="D589" i="15"/>
  <c r="H588" i="15" s="1"/>
  <c r="D588" i="15"/>
  <c r="D587" i="15"/>
  <c r="D586" i="15"/>
  <c r="H586" i="15" s="1"/>
  <c r="D585" i="15"/>
  <c r="D584" i="15"/>
  <c r="H583" i="15" s="1"/>
  <c r="D583" i="15"/>
  <c r="D582" i="15"/>
  <c r="D581" i="15"/>
  <c r="H581" i="15" s="1"/>
  <c r="D580" i="15"/>
  <c r="D579" i="15"/>
  <c r="H579" i="15" s="1"/>
  <c r="D578" i="15"/>
  <c r="D577" i="15"/>
  <c r="D576" i="15"/>
  <c r="D575" i="15"/>
  <c r="D574" i="15"/>
  <c r="D573" i="15"/>
  <c r="H573" i="15" s="1"/>
  <c r="D572" i="15"/>
  <c r="D571" i="15"/>
  <c r="D570" i="15"/>
  <c r="H570" i="15" s="1"/>
  <c r="D569" i="15"/>
  <c r="D568" i="15"/>
  <c r="H567" i="15" s="1"/>
  <c r="D567" i="15"/>
  <c r="D566" i="15"/>
  <c r="D565" i="15"/>
  <c r="H564" i="15" s="1"/>
  <c r="D564" i="15"/>
  <c r="D563" i="15"/>
  <c r="H563" i="15" s="1"/>
  <c r="D562" i="15"/>
  <c r="D561" i="15"/>
  <c r="D560" i="15"/>
  <c r="D559" i="15"/>
  <c r="D558" i="15"/>
  <c r="D557" i="15"/>
  <c r="H557" i="15" s="1"/>
  <c r="D556" i="15"/>
  <c r="D555" i="15"/>
  <c r="D554" i="15"/>
  <c r="H554" i="15" s="1"/>
  <c r="D553" i="15"/>
  <c r="D552" i="15"/>
  <c r="H551" i="15" s="1"/>
  <c r="D551" i="15"/>
  <c r="D550" i="15"/>
  <c r="D549" i="15"/>
  <c r="H548" i="15" s="1"/>
  <c r="D548" i="15"/>
  <c r="D547" i="15"/>
  <c r="D546" i="15"/>
  <c r="D545" i="15"/>
  <c r="D544" i="15"/>
  <c r="D543" i="15"/>
  <c r="D542" i="15"/>
  <c r="D541" i="15"/>
  <c r="H540" i="15" s="1"/>
  <c r="D540" i="15"/>
  <c r="D539" i="15"/>
  <c r="D538" i="15"/>
  <c r="H538" i="15" s="1"/>
  <c r="D537" i="15"/>
  <c r="D536" i="15"/>
  <c r="H535" i="15" s="1"/>
  <c r="D535" i="15"/>
  <c r="D534" i="15"/>
  <c r="D533" i="15"/>
  <c r="H533" i="15" s="1"/>
  <c r="D532" i="15"/>
  <c r="D531" i="15"/>
  <c r="H531" i="15" s="1"/>
  <c r="D530" i="15"/>
  <c r="D529" i="15"/>
  <c r="D528" i="15"/>
  <c r="D527" i="15"/>
  <c r="D526" i="15"/>
  <c r="D525" i="15"/>
  <c r="H524" i="15" s="1"/>
  <c r="D524" i="15"/>
  <c r="D523" i="15"/>
  <c r="D522" i="15"/>
  <c r="H522" i="15" s="1"/>
  <c r="D521" i="15"/>
  <c r="D520" i="15"/>
  <c r="H519" i="15" s="1"/>
  <c r="D519" i="15"/>
  <c r="D518" i="15"/>
  <c r="D517" i="15"/>
  <c r="H517" i="15" s="1"/>
  <c r="D516" i="15"/>
  <c r="D515" i="15"/>
  <c r="D514" i="15"/>
  <c r="D513" i="15"/>
  <c r="D512" i="15"/>
  <c r="D511" i="15"/>
  <c r="D510" i="15"/>
  <c r="D509" i="15"/>
  <c r="H509" i="15" s="1"/>
  <c r="D508" i="15"/>
  <c r="D507" i="15"/>
  <c r="D506" i="15"/>
  <c r="H506" i="15" s="1"/>
  <c r="D505" i="15"/>
  <c r="D504" i="15"/>
  <c r="H503" i="15" s="1"/>
  <c r="D503" i="15"/>
  <c r="D502" i="15"/>
  <c r="D501" i="15"/>
  <c r="H500" i="15" s="1"/>
  <c r="D500" i="15"/>
  <c r="D499" i="15"/>
  <c r="H499" i="15" s="1"/>
  <c r="D498" i="15"/>
  <c r="D497" i="15"/>
  <c r="D496" i="15"/>
  <c r="D495" i="15"/>
  <c r="D494" i="15"/>
  <c r="D493" i="15"/>
  <c r="H493" i="15" s="1"/>
  <c r="D492" i="15"/>
  <c r="D491" i="15"/>
  <c r="D490" i="15"/>
  <c r="H490" i="15" s="1"/>
  <c r="D489" i="15"/>
  <c r="D488" i="15"/>
  <c r="H487" i="15" s="1"/>
  <c r="D487" i="15"/>
  <c r="D486" i="15"/>
  <c r="D485" i="15"/>
  <c r="H484" i="15" s="1"/>
  <c r="D484" i="15"/>
  <c r="D483" i="15"/>
  <c r="H483" i="15" s="1"/>
  <c r="D482" i="15"/>
  <c r="D481" i="15"/>
  <c r="D480" i="15"/>
  <c r="D479" i="15"/>
  <c r="D478" i="15"/>
  <c r="D477" i="15"/>
  <c r="H476" i="15" s="1"/>
  <c r="D476" i="15"/>
  <c r="D475" i="15"/>
  <c r="D474" i="15"/>
  <c r="H474" i="15" s="1"/>
  <c r="D473" i="15"/>
  <c r="D472" i="15"/>
  <c r="H471" i="15" s="1"/>
  <c r="D471" i="15"/>
  <c r="D470" i="15"/>
  <c r="D469" i="15"/>
  <c r="H469" i="15" s="1"/>
  <c r="D468" i="15"/>
  <c r="D467" i="15"/>
  <c r="H467" i="15" s="1"/>
  <c r="D466" i="15"/>
  <c r="D465" i="15"/>
  <c r="D464" i="15"/>
  <c r="D463" i="15"/>
  <c r="D462" i="15"/>
  <c r="D461" i="15"/>
  <c r="H460" i="15" s="1"/>
  <c r="D460" i="15"/>
  <c r="D459" i="15"/>
  <c r="D458" i="15"/>
  <c r="H458" i="15" s="1"/>
  <c r="D457" i="15"/>
  <c r="D456" i="15"/>
  <c r="H455" i="15" s="1"/>
  <c r="D455" i="15"/>
  <c r="D454" i="15"/>
  <c r="D453" i="15"/>
  <c r="H453" i="15" s="1"/>
  <c r="D452" i="15"/>
  <c r="D451" i="15"/>
  <c r="H451" i="15" s="1"/>
  <c r="D450" i="15"/>
  <c r="D449" i="15"/>
  <c r="D448" i="15"/>
  <c r="D447" i="15"/>
  <c r="D446" i="15"/>
  <c r="D445" i="15"/>
  <c r="H445" i="15" s="1"/>
  <c r="D444" i="15"/>
  <c r="D443" i="15"/>
  <c r="D442" i="15"/>
  <c r="H442" i="15" s="1"/>
  <c r="D441" i="15"/>
  <c r="D440" i="15"/>
  <c r="H439" i="15" s="1"/>
  <c r="D439" i="15"/>
  <c r="D438" i="15"/>
  <c r="H438" i="15" s="1"/>
  <c r="D437" i="15"/>
  <c r="H436" i="15" s="1"/>
  <c r="D436" i="15"/>
  <c r="D435" i="15"/>
  <c r="H435" i="15" s="1"/>
  <c r="D434" i="15"/>
  <c r="D433" i="15"/>
  <c r="D432" i="15"/>
  <c r="D431" i="15"/>
  <c r="D430" i="15"/>
  <c r="H430" i="15" s="1"/>
  <c r="D429" i="15"/>
  <c r="H429" i="15" s="1"/>
  <c r="D428" i="15"/>
  <c r="D427" i="15"/>
  <c r="D426" i="15"/>
  <c r="H426" i="15" s="1"/>
  <c r="D425" i="15"/>
  <c r="D424" i="15"/>
  <c r="H423" i="15" s="1"/>
  <c r="D423" i="15"/>
  <c r="D422" i="15"/>
  <c r="H422" i="15" s="1"/>
  <c r="D421" i="15"/>
  <c r="H420" i="15" s="1"/>
  <c r="D420" i="15"/>
  <c r="D419" i="15"/>
  <c r="H419" i="15" s="1"/>
  <c r="D418" i="15"/>
  <c r="D417" i="15"/>
  <c r="D416" i="15"/>
  <c r="D415" i="15"/>
  <c r="D414" i="15"/>
  <c r="D413" i="15"/>
  <c r="H412" i="15" s="1"/>
  <c r="D412" i="15"/>
  <c r="D411" i="15"/>
  <c r="D410" i="15"/>
  <c r="H410" i="15" s="1"/>
  <c r="D409" i="15"/>
  <c r="D408" i="15"/>
  <c r="H407" i="15" s="1"/>
  <c r="D407" i="15"/>
  <c r="D406" i="15"/>
  <c r="D405" i="15"/>
  <c r="H405" i="15" s="1"/>
  <c r="D404" i="15"/>
  <c r="D403" i="15"/>
  <c r="H403" i="15" s="1"/>
  <c r="D402" i="15"/>
  <c r="D401" i="15"/>
  <c r="D400" i="15"/>
  <c r="D399" i="15"/>
  <c r="D398" i="15"/>
  <c r="D397" i="15"/>
  <c r="H397" i="15" s="1"/>
  <c r="D396" i="15"/>
  <c r="D395" i="15"/>
  <c r="D394" i="15"/>
  <c r="H394" i="15" s="1"/>
  <c r="D393" i="15"/>
  <c r="D392" i="15"/>
  <c r="H391" i="15" s="1"/>
  <c r="D391" i="15"/>
  <c r="D390" i="15"/>
  <c r="H390" i="15" s="1"/>
  <c r="D389" i="15"/>
  <c r="H388" i="15" s="1"/>
  <c r="D388" i="15"/>
  <c r="D387" i="15"/>
  <c r="D386" i="15"/>
  <c r="D385" i="15"/>
  <c r="D384" i="15"/>
  <c r="D383" i="15"/>
  <c r="D382" i="15"/>
  <c r="D381" i="15"/>
  <c r="H380" i="15" s="1"/>
  <c r="D380" i="15"/>
  <c r="D379" i="15"/>
  <c r="D378" i="15"/>
  <c r="H378" i="15" s="1"/>
  <c r="D377" i="15"/>
  <c r="D376" i="15"/>
  <c r="H375" i="15" s="1"/>
  <c r="D375" i="15"/>
  <c r="D374" i="15"/>
  <c r="D373" i="15"/>
  <c r="H373" i="15" s="1"/>
  <c r="D372" i="15"/>
  <c r="D371" i="15"/>
  <c r="D370" i="15"/>
  <c r="D369" i="15"/>
  <c r="D368" i="15"/>
  <c r="D367" i="15"/>
  <c r="D366" i="15"/>
  <c r="D365" i="15"/>
  <c r="H365" i="15" s="1"/>
  <c r="D364" i="15"/>
  <c r="D363" i="15"/>
  <c r="D362" i="15"/>
  <c r="H362" i="15" s="1"/>
  <c r="D361" i="15"/>
  <c r="D360" i="15"/>
  <c r="H359" i="15" s="1"/>
  <c r="D359" i="15"/>
  <c r="D358" i="15"/>
  <c r="D357" i="15"/>
  <c r="H356" i="15" s="1"/>
  <c r="D356" i="15"/>
  <c r="D355" i="15"/>
  <c r="D354" i="15"/>
  <c r="H354" i="15" s="1"/>
  <c r="D353" i="15"/>
  <c r="D352" i="15"/>
  <c r="H351" i="15" s="1"/>
  <c r="D351" i="15"/>
  <c r="D350" i="15"/>
  <c r="D349" i="15"/>
  <c r="D348" i="15"/>
  <c r="D347" i="15"/>
  <c r="D346" i="15"/>
  <c r="H346" i="15" s="1"/>
  <c r="D345" i="15"/>
  <c r="D344" i="15"/>
  <c r="H343" i="15" s="1"/>
  <c r="D343" i="15"/>
  <c r="D342" i="15"/>
  <c r="D341" i="15"/>
  <c r="H340" i="15" s="1"/>
  <c r="D340" i="15"/>
  <c r="D339" i="15"/>
  <c r="D338" i="15"/>
  <c r="H338" i="15" s="1"/>
  <c r="D337" i="15"/>
  <c r="D336" i="15"/>
  <c r="H335" i="15" s="1"/>
  <c r="D335" i="15"/>
  <c r="D334" i="15"/>
  <c r="D333" i="15"/>
  <c r="H332" i="15" s="1"/>
  <c r="D332" i="15"/>
  <c r="D331" i="15"/>
  <c r="D330" i="15"/>
  <c r="H330" i="15" s="1"/>
  <c r="D329" i="15"/>
  <c r="D328" i="15"/>
  <c r="H327" i="15" s="1"/>
  <c r="D327" i="15"/>
  <c r="D326" i="15"/>
  <c r="D325" i="15"/>
  <c r="H325" i="15" s="1"/>
  <c r="D324" i="15"/>
  <c r="D323" i="15"/>
  <c r="H323" i="15" s="1"/>
  <c r="D322" i="15"/>
  <c r="H322" i="15" s="1"/>
  <c r="D321" i="15"/>
  <c r="D320" i="15"/>
  <c r="H319" i="15" s="1"/>
  <c r="D319" i="15"/>
  <c r="D318" i="15"/>
  <c r="D317" i="15"/>
  <c r="H317" i="15" s="1"/>
  <c r="D316" i="15"/>
  <c r="D315" i="15"/>
  <c r="D314" i="15"/>
  <c r="H314" i="15" s="1"/>
  <c r="D313" i="15"/>
  <c r="D312" i="15"/>
  <c r="H311" i="15" s="1"/>
  <c r="D311" i="15"/>
  <c r="D310" i="15"/>
  <c r="D309" i="15"/>
  <c r="D308" i="15"/>
  <c r="D307" i="15"/>
  <c r="H307" i="15" s="1"/>
  <c r="D306" i="15"/>
  <c r="H306" i="15" s="1"/>
  <c r="D305" i="15"/>
  <c r="D304" i="15"/>
  <c r="H303" i="15" s="1"/>
  <c r="D303" i="15"/>
  <c r="D302" i="15"/>
  <c r="D301" i="15"/>
  <c r="H301" i="15" s="1"/>
  <c r="D300" i="15"/>
  <c r="D299" i="15"/>
  <c r="H299" i="15" s="1"/>
  <c r="D298" i="15"/>
  <c r="H298" i="15" s="1"/>
  <c r="D297" i="15"/>
  <c r="D296" i="15"/>
  <c r="H295" i="15" s="1"/>
  <c r="D295" i="15"/>
  <c r="D294" i="15"/>
  <c r="D293" i="15"/>
  <c r="D292" i="15"/>
  <c r="D291" i="15"/>
  <c r="H291" i="15" s="1"/>
  <c r="D290" i="15"/>
  <c r="H290" i="15" s="1"/>
  <c r="D289" i="15"/>
  <c r="D288" i="15"/>
  <c r="H287" i="15" s="1"/>
  <c r="D287" i="15"/>
  <c r="D286" i="15"/>
  <c r="D285" i="15"/>
  <c r="H284" i="15" s="1"/>
  <c r="D284" i="15"/>
  <c r="D283" i="15"/>
  <c r="D282" i="15"/>
  <c r="H282" i="15" s="1"/>
  <c r="D281" i="15"/>
  <c r="D280" i="15"/>
  <c r="H279" i="15" s="1"/>
  <c r="D279" i="15"/>
  <c r="D278" i="15"/>
  <c r="D277" i="15"/>
  <c r="H277" i="15" s="1"/>
  <c r="D276" i="15"/>
  <c r="D275" i="15"/>
  <c r="H275" i="15" s="1"/>
  <c r="D274" i="15"/>
  <c r="H274" i="15" s="1"/>
  <c r="D273" i="15"/>
  <c r="D272" i="15"/>
  <c r="H271" i="15" s="1"/>
  <c r="D271" i="15"/>
  <c r="D270" i="15"/>
  <c r="D269" i="15"/>
  <c r="H268" i="15" s="1"/>
  <c r="D268" i="15"/>
  <c r="D267" i="15"/>
  <c r="H267" i="15" s="1"/>
  <c r="D266" i="15"/>
  <c r="H266" i="15" s="1"/>
  <c r="D265" i="15"/>
  <c r="D264" i="15"/>
  <c r="H263" i="15" s="1"/>
  <c r="D263" i="15"/>
  <c r="D262" i="15"/>
  <c r="D261" i="15"/>
  <c r="H261" i="15" s="1"/>
  <c r="D260" i="15"/>
  <c r="D259" i="15"/>
  <c r="D258" i="15"/>
  <c r="H258" i="15" s="1"/>
  <c r="D257" i="15"/>
  <c r="D256" i="15"/>
  <c r="H255" i="15" s="1"/>
  <c r="D255" i="15"/>
  <c r="D254" i="15"/>
  <c r="D253" i="15"/>
  <c r="H253" i="15" s="1"/>
  <c r="D252" i="15"/>
  <c r="D251" i="15"/>
  <c r="H251" i="15" s="1"/>
  <c r="D250" i="15"/>
  <c r="H250" i="15" s="1"/>
  <c r="D249" i="15"/>
  <c r="D248" i="15"/>
  <c r="H247" i="15" s="1"/>
  <c r="D247" i="15"/>
  <c r="D246" i="15"/>
  <c r="D245" i="15"/>
  <c r="H245" i="15" s="1"/>
  <c r="D244" i="15"/>
  <c r="D243" i="15"/>
  <c r="H243" i="15" s="1"/>
  <c r="D242" i="15"/>
  <c r="H242" i="15" s="1"/>
  <c r="D241" i="15"/>
  <c r="D240" i="15"/>
  <c r="H239" i="15" s="1"/>
  <c r="D239" i="15"/>
  <c r="D238" i="15"/>
  <c r="D237" i="15"/>
  <c r="H237" i="15" s="1"/>
  <c r="D236" i="15"/>
  <c r="D235" i="15"/>
  <c r="H235" i="15" s="1"/>
  <c r="D234" i="15"/>
  <c r="H234" i="15" s="1"/>
  <c r="D233" i="15"/>
  <c r="D232" i="15"/>
  <c r="H231" i="15" s="1"/>
  <c r="D231" i="15"/>
  <c r="D230" i="15"/>
  <c r="D229" i="15"/>
  <c r="H229" i="15" s="1"/>
  <c r="D228" i="15"/>
  <c r="D227" i="15"/>
  <c r="H227" i="15" s="1"/>
  <c r="D226" i="15"/>
  <c r="H226" i="15" s="1"/>
  <c r="D225" i="15"/>
  <c r="D224" i="15"/>
  <c r="H223" i="15" s="1"/>
  <c r="D223" i="15"/>
  <c r="D222" i="15"/>
  <c r="D221" i="15"/>
  <c r="H220" i="15" s="1"/>
  <c r="D220" i="15"/>
  <c r="D219" i="15"/>
  <c r="D218" i="15"/>
  <c r="H218" i="15" s="1"/>
  <c r="D217" i="15"/>
  <c r="D216" i="15"/>
  <c r="H215" i="15" s="1"/>
  <c r="D215" i="15"/>
  <c r="D214" i="15"/>
  <c r="D213" i="15"/>
  <c r="H212" i="15" s="1"/>
  <c r="D212" i="15"/>
  <c r="D211" i="15"/>
  <c r="H211" i="15" s="1"/>
  <c r="D210" i="15"/>
  <c r="H210" i="15" s="1"/>
  <c r="D209" i="15"/>
  <c r="D208" i="15"/>
  <c r="H207" i="15" s="1"/>
  <c r="D207" i="15"/>
  <c r="D206" i="15"/>
  <c r="D205" i="15"/>
  <c r="H205" i="15" s="1"/>
  <c r="D204" i="15"/>
  <c r="D203" i="15"/>
  <c r="H203" i="15" s="1"/>
  <c r="D202" i="15"/>
  <c r="H202" i="15" s="1"/>
  <c r="D201" i="15"/>
  <c r="D200" i="15"/>
  <c r="H199" i="15" s="1"/>
  <c r="D199" i="15"/>
  <c r="D198" i="15"/>
  <c r="D197" i="15"/>
  <c r="H197" i="15" s="1"/>
  <c r="D196" i="15"/>
  <c r="D195" i="15"/>
  <c r="D194" i="15"/>
  <c r="H194" i="15" s="1"/>
  <c r="D193" i="15"/>
  <c r="D192" i="15"/>
  <c r="H191" i="15" s="1"/>
  <c r="D191" i="15"/>
  <c r="D190" i="15"/>
  <c r="D189" i="15"/>
  <c r="H189" i="15" s="1"/>
  <c r="D188" i="15"/>
  <c r="D187" i="15"/>
  <c r="D186" i="15"/>
  <c r="H186" i="15" s="1"/>
  <c r="D185" i="15"/>
  <c r="D184" i="15"/>
  <c r="H183" i="15" s="1"/>
  <c r="D183" i="15"/>
  <c r="D182" i="15"/>
  <c r="D181" i="15"/>
  <c r="D180" i="15"/>
  <c r="D179" i="15"/>
  <c r="H179" i="15" s="1"/>
  <c r="D178" i="15"/>
  <c r="H178" i="15" s="1"/>
  <c r="D177" i="15"/>
  <c r="D176" i="15"/>
  <c r="H175" i="15" s="1"/>
  <c r="D175" i="15"/>
  <c r="D174" i="15"/>
  <c r="D173" i="15"/>
  <c r="H172" i="15" s="1"/>
  <c r="D172" i="15"/>
  <c r="D171" i="15"/>
  <c r="H171" i="15" s="1"/>
  <c r="D170" i="15"/>
  <c r="H170" i="15" s="1"/>
  <c r="D169" i="15"/>
  <c r="D168" i="15"/>
  <c r="H167" i="15" s="1"/>
  <c r="D167" i="15"/>
  <c r="D166" i="15"/>
  <c r="H166" i="15" s="1"/>
  <c r="D165" i="15"/>
  <c r="H164" i="15" s="1"/>
  <c r="D164" i="15"/>
  <c r="D163" i="15"/>
  <c r="D162" i="15"/>
  <c r="H162" i="15" s="1"/>
  <c r="D161" i="15"/>
  <c r="D160" i="15"/>
  <c r="H159" i="15" s="1"/>
  <c r="D159" i="15"/>
  <c r="D158" i="15"/>
  <c r="D157" i="15"/>
  <c r="H156" i="15" s="1"/>
  <c r="D156" i="15"/>
  <c r="D155" i="15"/>
  <c r="H155" i="15" s="1"/>
  <c r="D154" i="15"/>
  <c r="H154" i="15" s="1"/>
  <c r="D153" i="15"/>
  <c r="D152" i="15"/>
  <c r="H151" i="15" s="1"/>
  <c r="D151" i="15"/>
  <c r="D150" i="15"/>
  <c r="D149" i="15"/>
  <c r="H149" i="15" s="1"/>
  <c r="D148" i="15"/>
  <c r="D147" i="15"/>
  <c r="H147" i="15" s="1"/>
  <c r="D146" i="15"/>
  <c r="D145" i="15"/>
  <c r="D144" i="15"/>
  <c r="H143" i="15" s="1"/>
  <c r="D143" i="15"/>
  <c r="D142" i="15"/>
  <c r="D141" i="15"/>
  <c r="H141" i="15" s="1"/>
  <c r="D140" i="15"/>
  <c r="D139" i="15"/>
  <c r="H139" i="15" s="1"/>
  <c r="D138" i="15"/>
  <c r="D137" i="15"/>
  <c r="D136" i="15"/>
  <c r="H135" i="15" s="1"/>
  <c r="D135" i="15"/>
  <c r="D134" i="15"/>
  <c r="D133" i="15"/>
  <c r="H133" i="15" s="1"/>
  <c r="D132" i="15"/>
  <c r="D131" i="15"/>
  <c r="H131" i="15" s="1"/>
  <c r="D130" i="15"/>
  <c r="H130" i="15" s="1"/>
  <c r="D129" i="15"/>
  <c r="D128" i="15"/>
  <c r="H127" i="15" s="1"/>
  <c r="D127" i="15"/>
  <c r="D126" i="15"/>
  <c r="D125" i="15"/>
  <c r="H124" i="15" s="1"/>
  <c r="D124" i="15"/>
  <c r="D123" i="15"/>
  <c r="D122" i="15"/>
  <c r="H122" i="15" s="1"/>
  <c r="D121" i="15"/>
  <c r="D120" i="15"/>
  <c r="H119" i="15" s="1"/>
  <c r="D119" i="15"/>
  <c r="D118" i="15"/>
  <c r="H118" i="15" s="1"/>
  <c r="D117" i="15"/>
  <c r="H116" i="15" s="1"/>
  <c r="D116" i="15"/>
  <c r="D115" i="15"/>
  <c r="H115" i="15" s="1"/>
  <c r="D114" i="15"/>
  <c r="H114" i="15" s="1"/>
  <c r="D113" i="15"/>
  <c r="D112" i="15"/>
  <c r="H111" i="15" s="1"/>
  <c r="D111" i="15"/>
  <c r="D110" i="15"/>
  <c r="H110" i="15" s="1"/>
  <c r="D109" i="15"/>
  <c r="H108" i="15" s="1"/>
  <c r="D108" i="15"/>
  <c r="D107" i="15"/>
  <c r="H107" i="15" s="1"/>
  <c r="D106" i="15"/>
  <c r="H106" i="15" s="1"/>
  <c r="D105" i="15"/>
  <c r="D104" i="15"/>
  <c r="H103" i="15" s="1"/>
  <c r="D103" i="15"/>
  <c r="D102" i="15"/>
  <c r="H102" i="15" s="1"/>
  <c r="D101" i="15"/>
  <c r="H100" i="15" s="1"/>
  <c r="D100" i="15"/>
  <c r="D99" i="15"/>
  <c r="H99" i="15" s="1"/>
  <c r="D98" i="15"/>
  <c r="H98" i="15" s="1"/>
  <c r="D97" i="15"/>
  <c r="D96" i="15"/>
  <c r="H95" i="15" s="1"/>
  <c r="D95" i="15"/>
  <c r="D94" i="15"/>
  <c r="H94" i="15" s="1"/>
  <c r="D93" i="15"/>
  <c r="H92" i="15" s="1"/>
  <c r="D92" i="15"/>
  <c r="D91" i="15"/>
  <c r="H91" i="15" s="1"/>
  <c r="D90" i="15"/>
  <c r="H90" i="15" s="1"/>
  <c r="D89" i="15"/>
  <c r="D88" i="15"/>
  <c r="H87" i="15" s="1"/>
  <c r="D87" i="15"/>
  <c r="D86" i="15"/>
  <c r="H86" i="15" s="1"/>
  <c r="D85" i="15"/>
  <c r="H84" i="15" s="1"/>
  <c r="D84" i="15"/>
  <c r="D83" i="15"/>
  <c r="H83" i="15" s="1"/>
  <c r="D82" i="15"/>
  <c r="H82" i="15" s="1"/>
  <c r="D81" i="15"/>
  <c r="D80" i="15"/>
  <c r="H79" i="15" s="1"/>
  <c r="D79" i="15"/>
  <c r="D78" i="15"/>
  <c r="H78" i="15" s="1"/>
  <c r="D77" i="15"/>
  <c r="H76" i="15" s="1"/>
  <c r="D76" i="15"/>
  <c r="D75" i="15"/>
  <c r="H75" i="15" s="1"/>
  <c r="D74" i="15"/>
  <c r="H74" i="15" s="1"/>
  <c r="D73" i="15"/>
  <c r="D72" i="15"/>
  <c r="H72" i="15" s="1"/>
  <c r="D71" i="15"/>
  <c r="D70" i="15"/>
  <c r="H70" i="15" s="1"/>
  <c r="D69" i="15"/>
  <c r="H68" i="15" s="1"/>
  <c r="D68" i="15"/>
  <c r="D67" i="15"/>
  <c r="H67" i="15" s="1"/>
  <c r="D66" i="15"/>
  <c r="H66" i="15" s="1"/>
  <c r="D65" i="15"/>
  <c r="D64" i="15"/>
  <c r="H63" i="15" s="1"/>
  <c r="D63" i="15"/>
  <c r="D62" i="15"/>
  <c r="D61" i="15"/>
  <c r="H60" i="15" s="1"/>
  <c r="D60" i="15"/>
  <c r="D59" i="15"/>
  <c r="D58" i="15"/>
  <c r="D57" i="15"/>
  <c r="D56" i="15"/>
  <c r="H55" i="15" s="1"/>
  <c r="D55" i="15"/>
  <c r="D54" i="15"/>
  <c r="H54" i="15" s="1"/>
  <c r="D53" i="15"/>
  <c r="H52" i="15" s="1"/>
  <c r="D52" i="15"/>
  <c r="D51" i="15"/>
  <c r="D50" i="15"/>
  <c r="H50" i="15" s="1"/>
  <c r="D49" i="15"/>
  <c r="D48" i="15"/>
  <c r="H47" i="15" s="1"/>
  <c r="D47" i="15"/>
  <c r="D46" i="15"/>
  <c r="D45" i="15"/>
  <c r="H44" i="15" s="1"/>
  <c r="D44" i="15"/>
  <c r="D43" i="15"/>
  <c r="H43" i="15" s="1"/>
  <c r="D42" i="15"/>
  <c r="H42" i="15" s="1"/>
  <c r="D41" i="15"/>
  <c r="D40" i="15"/>
  <c r="H39" i="15" s="1"/>
  <c r="D39" i="15"/>
  <c r="D38" i="15"/>
  <c r="H38" i="15" s="1"/>
  <c r="D37" i="15"/>
  <c r="H36" i="15" s="1"/>
  <c r="D36" i="15"/>
  <c r="D35" i="15"/>
  <c r="H35" i="15" s="1"/>
  <c r="D34" i="15"/>
  <c r="H34" i="15" s="1"/>
  <c r="D33" i="15"/>
  <c r="D32" i="15"/>
  <c r="H31" i="15" s="1"/>
  <c r="D31" i="15"/>
  <c r="D30" i="15"/>
  <c r="H30" i="15" s="1"/>
  <c r="D29" i="15"/>
  <c r="H28" i="15" s="1"/>
  <c r="D28" i="15"/>
  <c r="D27" i="15"/>
  <c r="D26" i="15"/>
  <c r="H26" i="15" s="1"/>
  <c r="D25" i="15"/>
  <c r="D24" i="15"/>
  <c r="H23" i="15" s="1"/>
  <c r="D23" i="15"/>
  <c r="D22" i="15"/>
  <c r="H22" i="15" s="1"/>
  <c r="D21" i="15"/>
  <c r="H20" i="15" s="1"/>
  <c r="D20" i="15"/>
  <c r="D19" i="15"/>
  <c r="H19" i="15" s="1"/>
  <c r="D18" i="15"/>
  <c r="H18" i="15" s="1"/>
  <c r="D17" i="15"/>
  <c r="D16" i="15"/>
  <c r="H15" i="15" s="1"/>
  <c r="D15" i="15"/>
  <c r="D14" i="15"/>
  <c r="D13" i="15"/>
  <c r="H12" i="15" s="1"/>
  <c r="D12" i="15"/>
  <c r="D11" i="15"/>
  <c r="D10" i="15"/>
  <c r="H10" i="15" s="1"/>
  <c r="D9" i="15"/>
  <c r="D8" i="15"/>
  <c r="C1264" i="15"/>
  <c r="C1263" i="15"/>
  <c r="G1263" i="15" s="1"/>
  <c r="H1262" i="15"/>
  <c r="C1262" i="15"/>
  <c r="H1261" i="15"/>
  <c r="C1261" i="15"/>
  <c r="C1260" i="15"/>
  <c r="H1259" i="15"/>
  <c r="C1259" i="15"/>
  <c r="C1258" i="15"/>
  <c r="G1258" i="15" s="1"/>
  <c r="C1257" i="15"/>
  <c r="C1256" i="15"/>
  <c r="C1255" i="15"/>
  <c r="G1255" i="15" s="1"/>
  <c r="C1254" i="15"/>
  <c r="C1253" i="15"/>
  <c r="G1252" i="15"/>
  <c r="C1252" i="15"/>
  <c r="C1251" i="15"/>
  <c r="C1250" i="15"/>
  <c r="C1249" i="15"/>
  <c r="C1248" i="15"/>
  <c r="G1248" i="15" s="1"/>
  <c r="C1247" i="15"/>
  <c r="G1247" i="15" s="1"/>
  <c r="C1246" i="15"/>
  <c r="C1245" i="15"/>
  <c r="C1244" i="15"/>
  <c r="C1243" i="15"/>
  <c r="C1242" i="15"/>
  <c r="G1242" i="15" s="1"/>
  <c r="C1241" i="15"/>
  <c r="C1240" i="15"/>
  <c r="G1240" i="15" s="1"/>
  <c r="C1239" i="15"/>
  <c r="C1238" i="15"/>
  <c r="C1237" i="15"/>
  <c r="C1236" i="15"/>
  <c r="C1235" i="15"/>
  <c r="C1234" i="15"/>
  <c r="C1233" i="15"/>
  <c r="C1232" i="15"/>
  <c r="C1231" i="15"/>
  <c r="C1230" i="15"/>
  <c r="C1229" i="15"/>
  <c r="C1228" i="15"/>
  <c r="C1227" i="15"/>
  <c r="C1226" i="15"/>
  <c r="C1225" i="15"/>
  <c r="C1224" i="15"/>
  <c r="G1224" i="15" s="1"/>
  <c r="C1223" i="15"/>
  <c r="G1223" i="15" s="1"/>
  <c r="C1222" i="15"/>
  <c r="C1221" i="15"/>
  <c r="C1220" i="15"/>
  <c r="C1219" i="15"/>
  <c r="G1219" i="15" s="1"/>
  <c r="C1218" i="15"/>
  <c r="C1217" i="15"/>
  <c r="C1216" i="15"/>
  <c r="G1216" i="15" s="1"/>
  <c r="C1215" i="15"/>
  <c r="G1215" i="15" s="1"/>
  <c r="C1214" i="15"/>
  <c r="C1213" i="15"/>
  <c r="C1212" i="15"/>
  <c r="C1211" i="15"/>
  <c r="C1210" i="15"/>
  <c r="C1209" i="15"/>
  <c r="C1208" i="15"/>
  <c r="G1208" i="15" s="1"/>
  <c r="C1207" i="15"/>
  <c r="G1207" i="15" s="1"/>
  <c r="C1206" i="15"/>
  <c r="C1205" i="15"/>
  <c r="C1204" i="15"/>
  <c r="C1203" i="15"/>
  <c r="C1202" i="15"/>
  <c r="C1201" i="15"/>
  <c r="C1200" i="15"/>
  <c r="C1199" i="15"/>
  <c r="G1199" i="15" s="1"/>
  <c r="C1198" i="15"/>
  <c r="C1197" i="15"/>
  <c r="C1196" i="15"/>
  <c r="C1195" i="15"/>
  <c r="C1194" i="15"/>
  <c r="C1193" i="15"/>
  <c r="C1192" i="15"/>
  <c r="G1192" i="15" s="1"/>
  <c r="C1191" i="15"/>
  <c r="G1191" i="15" s="1"/>
  <c r="C1190" i="15"/>
  <c r="C1189" i="15"/>
  <c r="C1188" i="15"/>
  <c r="C1187" i="15"/>
  <c r="C1186" i="15"/>
  <c r="C1185" i="15"/>
  <c r="C1184" i="15"/>
  <c r="G1184" i="15" s="1"/>
  <c r="C1183" i="15"/>
  <c r="G1183" i="15" s="1"/>
  <c r="C1182" i="15"/>
  <c r="C1181" i="15"/>
  <c r="C1180" i="15"/>
  <c r="C1179" i="15"/>
  <c r="C1178" i="15"/>
  <c r="C1177" i="15"/>
  <c r="C1176" i="15"/>
  <c r="C1175" i="15"/>
  <c r="C1174" i="15"/>
  <c r="C1173" i="15"/>
  <c r="C1172" i="15"/>
  <c r="C1171" i="15"/>
  <c r="G1171" i="15" s="1"/>
  <c r="C1170" i="15"/>
  <c r="C1169" i="15"/>
  <c r="C1168" i="15"/>
  <c r="C1167" i="15"/>
  <c r="G1167" i="15" s="1"/>
  <c r="C1166" i="15"/>
  <c r="C1165" i="15"/>
  <c r="C1164" i="15"/>
  <c r="C1163" i="15"/>
  <c r="C1162" i="15"/>
  <c r="C1161" i="15"/>
  <c r="C1160" i="15"/>
  <c r="C1159" i="15"/>
  <c r="G1159" i="15" s="1"/>
  <c r="C1158" i="15"/>
  <c r="C1157" i="15"/>
  <c r="C1156" i="15"/>
  <c r="C1155" i="15"/>
  <c r="G1155" i="15" s="1"/>
  <c r="C1154" i="15"/>
  <c r="C1153" i="15"/>
  <c r="C1152" i="15"/>
  <c r="C1151" i="15"/>
  <c r="G1151" i="15" s="1"/>
  <c r="C1150" i="15"/>
  <c r="C1149" i="15"/>
  <c r="C1148" i="15"/>
  <c r="C1147" i="15"/>
  <c r="C1146" i="15"/>
  <c r="C1145" i="15"/>
  <c r="C1144" i="15"/>
  <c r="G1144" i="15" s="1"/>
  <c r="C1143" i="15"/>
  <c r="C1142" i="15"/>
  <c r="C1141" i="15"/>
  <c r="H1140" i="15"/>
  <c r="C1140" i="15"/>
  <c r="C1139" i="15"/>
  <c r="G1139" i="15" s="1"/>
  <c r="C1138" i="15"/>
  <c r="C1137" i="15"/>
  <c r="C1136" i="15"/>
  <c r="G1136" i="15" s="1"/>
  <c r="C1135" i="15"/>
  <c r="C1134" i="15"/>
  <c r="C1133" i="15"/>
  <c r="C1132" i="15"/>
  <c r="C1131" i="15"/>
  <c r="C1130" i="15"/>
  <c r="G1130" i="15" s="1"/>
  <c r="C1129" i="15"/>
  <c r="G1129" i="15" s="1"/>
  <c r="C1128" i="15"/>
  <c r="C1127" i="15"/>
  <c r="C1126" i="15"/>
  <c r="H1125" i="15"/>
  <c r="C1125" i="15"/>
  <c r="C1124" i="15"/>
  <c r="C1123" i="15"/>
  <c r="C1122" i="15"/>
  <c r="G1122" i="15" s="1"/>
  <c r="C1121" i="15"/>
  <c r="C1120" i="15"/>
  <c r="C1119" i="15"/>
  <c r="C1118" i="15"/>
  <c r="C1117" i="15"/>
  <c r="H1116" i="15"/>
  <c r="C1116" i="15"/>
  <c r="C1115" i="15"/>
  <c r="C1114" i="15"/>
  <c r="C1113" i="15"/>
  <c r="G1113" i="15" s="1"/>
  <c r="C1112" i="15"/>
  <c r="C1111" i="15"/>
  <c r="C1110" i="15"/>
  <c r="C1109" i="15"/>
  <c r="C1108" i="15"/>
  <c r="C1107" i="15"/>
  <c r="C1106" i="15"/>
  <c r="C1105" i="15"/>
  <c r="G1105" i="15" s="1"/>
  <c r="C1104" i="15"/>
  <c r="C1103" i="15"/>
  <c r="C1102" i="15"/>
  <c r="H1101" i="15"/>
  <c r="C1101" i="15"/>
  <c r="C1100" i="15"/>
  <c r="H1099" i="15"/>
  <c r="C1099" i="15"/>
  <c r="G1099" i="15" s="1"/>
  <c r="C1098" i="15"/>
  <c r="C1097" i="15"/>
  <c r="G1097" i="15" s="1"/>
  <c r="C1096" i="15"/>
  <c r="C1095" i="15"/>
  <c r="C1094" i="15"/>
  <c r="C1093" i="15"/>
  <c r="H1092" i="15"/>
  <c r="C1092" i="15"/>
  <c r="G1092" i="15" s="1"/>
  <c r="C1091" i="15"/>
  <c r="C1090" i="15"/>
  <c r="C1089" i="15"/>
  <c r="C1088" i="15"/>
  <c r="C1087" i="15"/>
  <c r="H1086" i="15"/>
  <c r="C1086" i="15"/>
  <c r="C1085" i="15"/>
  <c r="G1085" i="15" s="1"/>
  <c r="C1084" i="15"/>
  <c r="H1083" i="15"/>
  <c r="C1083" i="15"/>
  <c r="C1082" i="15"/>
  <c r="C1081" i="15"/>
  <c r="C1080" i="15"/>
  <c r="C1079" i="15"/>
  <c r="H1078" i="15"/>
  <c r="C1078" i="15"/>
  <c r="C1077" i="15"/>
  <c r="H1076" i="15"/>
  <c r="C1076" i="15"/>
  <c r="C1075" i="15"/>
  <c r="C1074" i="15"/>
  <c r="C1073" i="15"/>
  <c r="C1072" i="15"/>
  <c r="C1071" i="15"/>
  <c r="H1070" i="15"/>
  <c r="C1070" i="15"/>
  <c r="C1069" i="15"/>
  <c r="C1068" i="15"/>
  <c r="C1067" i="15"/>
  <c r="C1066" i="15"/>
  <c r="C1065" i="15"/>
  <c r="C1064" i="15"/>
  <c r="C1063" i="15"/>
  <c r="H1062" i="15"/>
  <c r="C1062" i="15"/>
  <c r="C1061" i="15"/>
  <c r="H1060" i="15"/>
  <c r="C1060" i="15"/>
  <c r="C1059" i="15"/>
  <c r="C1058" i="15"/>
  <c r="C1057" i="15"/>
  <c r="C1056" i="15"/>
  <c r="C1055" i="15"/>
  <c r="H1054" i="15"/>
  <c r="C1054" i="15"/>
  <c r="C1053" i="15"/>
  <c r="C1052" i="15"/>
  <c r="C1051" i="15"/>
  <c r="C1050" i="15"/>
  <c r="C1049" i="15"/>
  <c r="C1048" i="15"/>
  <c r="C1047" i="15"/>
  <c r="G1047" i="15" s="1"/>
  <c r="H1046" i="15"/>
  <c r="C1046" i="15"/>
  <c r="C1045" i="15"/>
  <c r="G1045" i="15" s="1"/>
  <c r="C1044" i="15"/>
  <c r="C1043" i="15"/>
  <c r="C1042" i="15"/>
  <c r="C1041" i="15"/>
  <c r="C1040" i="15"/>
  <c r="G1040" i="15" s="1"/>
  <c r="C1039" i="15"/>
  <c r="H1038" i="15"/>
  <c r="C1038" i="15"/>
  <c r="C1037" i="15"/>
  <c r="C1036" i="15"/>
  <c r="C1035" i="15"/>
  <c r="C1034" i="15"/>
  <c r="C1033" i="15"/>
  <c r="C1032" i="15"/>
  <c r="C1031" i="15"/>
  <c r="H1030" i="15"/>
  <c r="C1030" i="15"/>
  <c r="C1029" i="15"/>
  <c r="C1028" i="15"/>
  <c r="G1028" i="15" s="1"/>
  <c r="C1027" i="15"/>
  <c r="C1026" i="15"/>
  <c r="C1025" i="15"/>
  <c r="C1024" i="15"/>
  <c r="C1023" i="15"/>
  <c r="H1022" i="15"/>
  <c r="C1022" i="15"/>
  <c r="C1021" i="15"/>
  <c r="C1020" i="15"/>
  <c r="C1019" i="15"/>
  <c r="C1018" i="15"/>
  <c r="C1017" i="15"/>
  <c r="C1016" i="15"/>
  <c r="C1015" i="15"/>
  <c r="H1014" i="15"/>
  <c r="C1014" i="15"/>
  <c r="C1013" i="15"/>
  <c r="C1012" i="15"/>
  <c r="C1011" i="15"/>
  <c r="C1010" i="15"/>
  <c r="C1009" i="15"/>
  <c r="C1008" i="15"/>
  <c r="C1007" i="15"/>
  <c r="H1006" i="15"/>
  <c r="C1006" i="15"/>
  <c r="C1005" i="15"/>
  <c r="G1005" i="15" s="1"/>
  <c r="C1004" i="15"/>
  <c r="C1003" i="15"/>
  <c r="C1002" i="15"/>
  <c r="C1001" i="15"/>
  <c r="C1000" i="15"/>
  <c r="C999" i="15"/>
  <c r="H998" i="15"/>
  <c r="C998" i="15"/>
  <c r="C997" i="15"/>
  <c r="C996" i="15"/>
  <c r="C995" i="15"/>
  <c r="C994" i="15"/>
  <c r="C993" i="15"/>
  <c r="C992" i="15"/>
  <c r="G992" i="15" s="1"/>
  <c r="C991" i="15"/>
  <c r="H990" i="15"/>
  <c r="C990" i="15"/>
  <c r="C989" i="15"/>
  <c r="C988" i="15"/>
  <c r="C987" i="15"/>
  <c r="C986" i="15"/>
  <c r="C985" i="15"/>
  <c r="C984" i="15"/>
  <c r="C983" i="15"/>
  <c r="H982" i="15"/>
  <c r="C982" i="15"/>
  <c r="C981" i="15"/>
  <c r="G981" i="15" s="1"/>
  <c r="C980" i="15"/>
  <c r="C979" i="15"/>
  <c r="C978" i="15"/>
  <c r="C977" i="15"/>
  <c r="C976" i="15"/>
  <c r="C975" i="15"/>
  <c r="H974" i="15"/>
  <c r="C974" i="15"/>
  <c r="C973" i="15"/>
  <c r="C972" i="15"/>
  <c r="G972" i="15" s="1"/>
  <c r="C971" i="15"/>
  <c r="C970" i="15"/>
  <c r="C969" i="15"/>
  <c r="G969" i="15" s="1"/>
  <c r="G968" i="15"/>
  <c r="C968" i="15"/>
  <c r="C967" i="15"/>
  <c r="H966" i="15"/>
  <c r="C966" i="15"/>
  <c r="G966" i="15" s="1"/>
  <c r="C965" i="15"/>
  <c r="C964" i="15"/>
  <c r="C963" i="15"/>
  <c r="C962" i="15"/>
  <c r="C961" i="15"/>
  <c r="C960" i="15"/>
  <c r="C959" i="15"/>
  <c r="G959" i="15" s="1"/>
  <c r="H958" i="15"/>
  <c r="C958" i="15"/>
  <c r="C957" i="15"/>
  <c r="C956" i="15"/>
  <c r="C955" i="15"/>
  <c r="C954" i="15"/>
  <c r="C953" i="15"/>
  <c r="C952" i="15"/>
  <c r="G952" i="15" s="1"/>
  <c r="C951" i="15"/>
  <c r="H950" i="15"/>
  <c r="C950" i="15"/>
  <c r="C949" i="15"/>
  <c r="G949" i="15" s="1"/>
  <c r="C948" i="15"/>
  <c r="C947" i="15"/>
  <c r="G947" i="15" s="1"/>
  <c r="C946" i="15"/>
  <c r="C945" i="15"/>
  <c r="G945" i="15" s="1"/>
  <c r="C944" i="15"/>
  <c r="G944" i="15" s="1"/>
  <c r="C943" i="15"/>
  <c r="H942" i="15"/>
  <c r="C942" i="15"/>
  <c r="C941" i="15"/>
  <c r="C940" i="15"/>
  <c r="C939" i="15"/>
  <c r="C938" i="15"/>
  <c r="G938" i="15" s="1"/>
  <c r="C937" i="15"/>
  <c r="C936" i="15"/>
  <c r="C935" i="15"/>
  <c r="H934" i="15"/>
  <c r="C934" i="15"/>
  <c r="C933" i="15"/>
  <c r="G933" i="15" s="1"/>
  <c r="C932" i="15"/>
  <c r="H931" i="15"/>
  <c r="C931" i="15"/>
  <c r="G931" i="15" s="1"/>
  <c r="C930" i="15"/>
  <c r="C929" i="15"/>
  <c r="G929" i="15" s="1"/>
  <c r="C928" i="15"/>
  <c r="G928" i="15" s="1"/>
  <c r="C927" i="15"/>
  <c r="G927" i="15" s="1"/>
  <c r="H926" i="15"/>
  <c r="C926" i="15"/>
  <c r="C925" i="15"/>
  <c r="H924" i="15"/>
  <c r="C924" i="15"/>
  <c r="C923" i="15"/>
  <c r="C922" i="15"/>
  <c r="C921" i="15"/>
  <c r="C920" i="15"/>
  <c r="C919" i="15"/>
  <c r="H918" i="15"/>
  <c r="C918" i="15"/>
  <c r="C917" i="15"/>
  <c r="C916" i="15"/>
  <c r="G916" i="15" s="1"/>
  <c r="C915" i="15"/>
  <c r="C914" i="15"/>
  <c r="C913" i="15"/>
  <c r="C912" i="15"/>
  <c r="C911" i="15"/>
  <c r="G911" i="15" s="1"/>
  <c r="H910" i="15"/>
  <c r="C910" i="15"/>
  <c r="C909" i="15"/>
  <c r="C908" i="15"/>
  <c r="H907" i="15"/>
  <c r="C907" i="15"/>
  <c r="C906" i="15"/>
  <c r="C905" i="15"/>
  <c r="C904" i="15"/>
  <c r="C903" i="15"/>
  <c r="G903" i="15" s="1"/>
  <c r="H902" i="15"/>
  <c r="C902" i="15"/>
  <c r="C901" i="15"/>
  <c r="G901" i="15" s="1"/>
  <c r="H900" i="15"/>
  <c r="C900" i="15"/>
  <c r="C899" i="15"/>
  <c r="G899" i="15" s="1"/>
  <c r="C898" i="15"/>
  <c r="C897" i="15"/>
  <c r="C896" i="15"/>
  <c r="C895" i="15"/>
  <c r="G894" i="15"/>
  <c r="H894" i="15"/>
  <c r="C894" i="15"/>
  <c r="G893" i="15"/>
  <c r="C893" i="15"/>
  <c r="C892" i="15"/>
  <c r="G892" i="15" s="1"/>
  <c r="H891" i="15"/>
  <c r="C891" i="15"/>
  <c r="C890" i="15"/>
  <c r="C889" i="15"/>
  <c r="C888" i="15"/>
  <c r="C887" i="15"/>
  <c r="H886" i="15"/>
  <c r="C886" i="15"/>
  <c r="C885" i="15"/>
  <c r="G885" i="15" s="1"/>
  <c r="C884" i="15"/>
  <c r="C883" i="15"/>
  <c r="C882" i="15"/>
  <c r="C881" i="15"/>
  <c r="C880" i="15"/>
  <c r="G880" i="15" s="1"/>
  <c r="C879" i="15"/>
  <c r="H878" i="15"/>
  <c r="C878" i="15"/>
  <c r="C877" i="15"/>
  <c r="C876" i="15"/>
  <c r="G876" i="15" s="1"/>
  <c r="C875" i="15"/>
  <c r="C874" i="15"/>
  <c r="C873" i="15"/>
  <c r="C872" i="15"/>
  <c r="C871" i="15"/>
  <c r="H870" i="15"/>
  <c r="C870" i="15"/>
  <c r="C869" i="15"/>
  <c r="C868" i="15"/>
  <c r="C867" i="15"/>
  <c r="C866" i="15"/>
  <c r="G866" i="15" s="1"/>
  <c r="C865" i="15"/>
  <c r="C864" i="15"/>
  <c r="C863" i="15"/>
  <c r="H862" i="15"/>
  <c r="C862" i="15"/>
  <c r="G862" i="15" s="1"/>
  <c r="H861" i="15"/>
  <c r="C861" i="15"/>
  <c r="G861" i="15" s="1"/>
  <c r="C860" i="15"/>
  <c r="C859" i="15"/>
  <c r="C858" i="15"/>
  <c r="C857" i="15"/>
  <c r="C856" i="15"/>
  <c r="C855" i="15"/>
  <c r="H854" i="15"/>
  <c r="C854" i="15"/>
  <c r="G853" i="15" s="1"/>
  <c r="C853" i="15"/>
  <c r="C852" i="15"/>
  <c r="G852" i="15" s="1"/>
  <c r="C851" i="15"/>
  <c r="C850" i="15"/>
  <c r="C849" i="15"/>
  <c r="C848" i="15"/>
  <c r="C847" i="15"/>
  <c r="H846" i="15"/>
  <c r="C846" i="15"/>
  <c r="C845" i="15"/>
  <c r="G845" i="15" s="1"/>
  <c r="C844" i="15"/>
  <c r="C843" i="15"/>
  <c r="C842" i="15"/>
  <c r="G842" i="15" s="1"/>
  <c r="C841" i="15"/>
  <c r="C840" i="15"/>
  <c r="C839" i="15"/>
  <c r="C838" i="15"/>
  <c r="C837" i="15"/>
  <c r="G837" i="15" s="1"/>
  <c r="H836" i="15"/>
  <c r="C836" i="15"/>
  <c r="H835" i="15"/>
  <c r="C835" i="15"/>
  <c r="C834" i="15"/>
  <c r="G834" i="15" s="1"/>
  <c r="C833" i="15"/>
  <c r="C832" i="15"/>
  <c r="C831" i="15"/>
  <c r="G831" i="15" s="1"/>
  <c r="C830" i="15"/>
  <c r="C829" i="15"/>
  <c r="C828" i="15"/>
  <c r="C827" i="15"/>
  <c r="G827" i="15" s="1"/>
  <c r="C826" i="15"/>
  <c r="C825" i="15"/>
  <c r="C824" i="15"/>
  <c r="G824" i="15" s="1"/>
  <c r="C823" i="15"/>
  <c r="C822" i="15"/>
  <c r="C821" i="15"/>
  <c r="G821" i="15" s="1"/>
  <c r="C820" i="15"/>
  <c r="H819" i="15"/>
  <c r="C819" i="15"/>
  <c r="G819" i="15" s="1"/>
  <c r="C818" i="15"/>
  <c r="C817" i="15"/>
  <c r="C816" i="15"/>
  <c r="G816" i="15" s="1"/>
  <c r="C815" i="15"/>
  <c r="G815" i="15" s="1"/>
  <c r="C814" i="15"/>
  <c r="C813" i="15"/>
  <c r="H812" i="15"/>
  <c r="C812" i="15"/>
  <c r="C811" i="15"/>
  <c r="C810" i="15"/>
  <c r="C809" i="15"/>
  <c r="C808" i="15"/>
  <c r="G808" i="15" s="1"/>
  <c r="C807" i="15"/>
  <c r="C806" i="15"/>
  <c r="C805" i="15"/>
  <c r="C804" i="15"/>
  <c r="H803" i="15"/>
  <c r="C803" i="15"/>
  <c r="G803" i="15" s="1"/>
  <c r="C802" i="15"/>
  <c r="C801" i="15"/>
  <c r="C800" i="15"/>
  <c r="C799" i="15"/>
  <c r="C798" i="15"/>
  <c r="G798" i="15" s="1"/>
  <c r="C797" i="15"/>
  <c r="C796" i="15"/>
  <c r="H795" i="15"/>
  <c r="C795" i="15"/>
  <c r="C794" i="15"/>
  <c r="C793" i="15"/>
  <c r="C792" i="15"/>
  <c r="C791" i="15"/>
  <c r="G791" i="15" s="1"/>
  <c r="C790" i="15"/>
  <c r="C789" i="15"/>
  <c r="C788" i="15"/>
  <c r="C787" i="15"/>
  <c r="C786" i="15"/>
  <c r="C785" i="15"/>
  <c r="C784" i="15"/>
  <c r="C783" i="15"/>
  <c r="C782" i="15"/>
  <c r="C781" i="15"/>
  <c r="C780" i="15"/>
  <c r="C779" i="15"/>
  <c r="C778" i="15"/>
  <c r="C777" i="15"/>
  <c r="C776" i="15"/>
  <c r="C775" i="15"/>
  <c r="G775" i="15" s="1"/>
  <c r="C774" i="15"/>
  <c r="C773" i="15"/>
  <c r="H772" i="15"/>
  <c r="C772" i="15"/>
  <c r="H771" i="15"/>
  <c r="C771" i="15"/>
  <c r="C770" i="15"/>
  <c r="C769" i="15"/>
  <c r="G769" i="15" s="1"/>
  <c r="C768" i="15"/>
  <c r="C767" i="15"/>
  <c r="H766" i="15"/>
  <c r="C766" i="15"/>
  <c r="C765" i="15"/>
  <c r="H764" i="15"/>
  <c r="C764" i="15"/>
  <c r="C763" i="15"/>
  <c r="C762" i="15"/>
  <c r="C761" i="15"/>
  <c r="C760" i="15"/>
  <c r="C759" i="15"/>
  <c r="H758" i="15"/>
  <c r="C758" i="15"/>
  <c r="H757" i="15"/>
  <c r="C757" i="15"/>
  <c r="G757" i="15" s="1"/>
  <c r="C756" i="15"/>
  <c r="C755" i="15"/>
  <c r="C754" i="15"/>
  <c r="C753" i="15"/>
  <c r="C752" i="15"/>
  <c r="C751" i="15"/>
  <c r="H750" i="15"/>
  <c r="C750" i="15"/>
  <c r="G750" i="15" s="1"/>
  <c r="C749" i="15"/>
  <c r="C748" i="15"/>
  <c r="C747" i="15"/>
  <c r="C746" i="15"/>
  <c r="C745" i="15"/>
  <c r="C744" i="15"/>
  <c r="C743" i="15"/>
  <c r="H742" i="15"/>
  <c r="C742" i="15"/>
  <c r="C741" i="15"/>
  <c r="C740" i="15"/>
  <c r="G740" i="15" s="1"/>
  <c r="C739" i="15"/>
  <c r="C738" i="15"/>
  <c r="C737" i="15"/>
  <c r="C736" i="15"/>
  <c r="G736" i="15" s="1"/>
  <c r="C735" i="15"/>
  <c r="H734" i="15"/>
  <c r="C734" i="15"/>
  <c r="C733" i="15"/>
  <c r="C732" i="15"/>
  <c r="C731" i="15"/>
  <c r="C730" i="15"/>
  <c r="C729" i="15"/>
  <c r="C728" i="15"/>
  <c r="C727" i="15"/>
  <c r="H726" i="15"/>
  <c r="C726" i="15"/>
  <c r="H725" i="15"/>
  <c r="C725" i="15"/>
  <c r="G725" i="15" s="1"/>
  <c r="C724" i="15"/>
  <c r="C723" i="15"/>
  <c r="C722" i="15"/>
  <c r="C721" i="15"/>
  <c r="C720" i="15"/>
  <c r="C719" i="15"/>
  <c r="H718" i="15"/>
  <c r="C718" i="15"/>
  <c r="G718" i="15" s="1"/>
  <c r="C717" i="15"/>
  <c r="C716" i="15"/>
  <c r="G716" i="15" s="1"/>
  <c r="C715" i="15"/>
  <c r="C714" i="15"/>
  <c r="G714" i="15" s="1"/>
  <c r="C713" i="15"/>
  <c r="G713" i="15" s="1"/>
  <c r="C712" i="15"/>
  <c r="G711" i="15"/>
  <c r="C711" i="15"/>
  <c r="H710" i="15"/>
  <c r="C710" i="15"/>
  <c r="G710" i="15" s="1"/>
  <c r="H709" i="15"/>
  <c r="C709" i="15"/>
  <c r="H708" i="15"/>
  <c r="C708" i="15"/>
  <c r="C707" i="15"/>
  <c r="C706" i="15"/>
  <c r="G706" i="15" s="1"/>
  <c r="C705" i="15"/>
  <c r="G705" i="15" s="1"/>
  <c r="C704" i="15"/>
  <c r="C703" i="15"/>
  <c r="H702" i="15"/>
  <c r="C702" i="15"/>
  <c r="C701" i="15"/>
  <c r="C700" i="15"/>
  <c r="H699" i="15"/>
  <c r="C699" i="15"/>
  <c r="G699" i="15" s="1"/>
  <c r="C698" i="15"/>
  <c r="C697" i="15"/>
  <c r="C696" i="15"/>
  <c r="G696" i="15" s="1"/>
  <c r="C695" i="15"/>
  <c r="C694" i="15"/>
  <c r="G694" i="15" s="1"/>
  <c r="C693" i="15"/>
  <c r="C692" i="15"/>
  <c r="G692" i="15" s="1"/>
  <c r="C691" i="15"/>
  <c r="C690" i="15"/>
  <c r="C689" i="15"/>
  <c r="C688" i="15"/>
  <c r="C687" i="15"/>
  <c r="C686" i="15"/>
  <c r="C685" i="15"/>
  <c r="C684" i="15"/>
  <c r="C683" i="15"/>
  <c r="C682" i="15"/>
  <c r="C681" i="15"/>
  <c r="G681" i="15" s="1"/>
  <c r="C680" i="15"/>
  <c r="C679" i="15"/>
  <c r="C678" i="15"/>
  <c r="H677" i="15"/>
  <c r="C677" i="15"/>
  <c r="C676" i="15"/>
  <c r="C675" i="15"/>
  <c r="C674" i="15"/>
  <c r="G674" i="15" s="1"/>
  <c r="C673" i="15"/>
  <c r="C672" i="15"/>
  <c r="C671" i="15"/>
  <c r="C670" i="15"/>
  <c r="C669" i="15"/>
  <c r="C668" i="15"/>
  <c r="C667" i="15"/>
  <c r="C666" i="15"/>
  <c r="G666" i="15" s="1"/>
  <c r="C665" i="15"/>
  <c r="C664" i="15"/>
  <c r="C663" i="15"/>
  <c r="C662" i="15"/>
  <c r="C661" i="15"/>
  <c r="C660" i="15"/>
  <c r="H659" i="15"/>
  <c r="C659" i="15"/>
  <c r="C658" i="15"/>
  <c r="C657" i="15"/>
  <c r="C656" i="15"/>
  <c r="C655" i="15"/>
  <c r="C654" i="15"/>
  <c r="C653" i="15"/>
  <c r="C652" i="15"/>
  <c r="C651" i="15"/>
  <c r="C650" i="15"/>
  <c r="G650" i="15" s="1"/>
  <c r="C649" i="15"/>
  <c r="C648" i="15"/>
  <c r="C647" i="15"/>
  <c r="C646" i="15"/>
  <c r="C645" i="15"/>
  <c r="G645" i="15" s="1"/>
  <c r="H644" i="15"/>
  <c r="C644" i="15"/>
  <c r="C643" i="15"/>
  <c r="G643" i="15" s="1"/>
  <c r="C642" i="15"/>
  <c r="G641" i="15"/>
  <c r="C641" i="15"/>
  <c r="C640" i="15"/>
  <c r="G640" i="15" s="1"/>
  <c r="C639" i="15"/>
  <c r="C638" i="15"/>
  <c r="H637" i="15"/>
  <c r="C637" i="15"/>
  <c r="G637" i="15" s="1"/>
  <c r="C636" i="15"/>
  <c r="C635" i="15"/>
  <c r="C634" i="15"/>
  <c r="C633" i="15"/>
  <c r="G633" i="15" s="1"/>
  <c r="C632" i="15"/>
  <c r="C631" i="15"/>
  <c r="H630" i="15"/>
  <c r="C630" i="15"/>
  <c r="C629" i="15"/>
  <c r="C628" i="15"/>
  <c r="G628" i="15" s="1"/>
  <c r="C627" i="15"/>
  <c r="C626" i="15"/>
  <c r="G626" i="15" s="1"/>
  <c r="C625" i="15"/>
  <c r="C624" i="15"/>
  <c r="H622" i="15"/>
  <c r="C623" i="15"/>
  <c r="C622" i="15"/>
  <c r="C621" i="15"/>
  <c r="G621" i="15" s="1"/>
  <c r="H620" i="15"/>
  <c r="C620" i="15"/>
  <c r="C619" i="15"/>
  <c r="C618" i="15"/>
  <c r="C617" i="15"/>
  <c r="C616" i="15"/>
  <c r="C615" i="15"/>
  <c r="H614" i="15"/>
  <c r="C614" i="15"/>
  <c r="C613" i="15"/>
  <c r="C612" i="15"/>
  <c r="H611" i="15"/>
  <c r="C611" i="15"/>
  <c r="C610" i="15"/>
  <c r="C609" i="15"/>
  <c r="C608" i="15"/>
  <c r="H606" i="15"/>
  <c r="C607" i="15"/>
  <c r="C606" i="15"/>
  <c r="C605" i="15"/>
  <c r="C604" i="15"/>
  <c r="C603" i="15"/>
  <c r="G603" i="15" s="1"/>
  <c r="C602" i="15"/>
  <c r="C601" i="15"/>
  <c r="C600" i="15"/>
  <c r="C599" i="15"/>
  <c r="G599" i="15" s="1"/>
  <c r="H598" i="15"/>
  <c r="C598" i="15"/>
  <c r="C597" i="15"/>
  <c r="C596" i="15"/>
  <c r="C595" i="15"/>
  <c r="C594" i="15"/>
  <c r="G594" i="15" s="1"/>
  <c r="C593" i="15"/>
  <c r="C592" i="15"/>
  <c r="H590" i="15"/>
  <c r="C591" i="15"/>
  <c r="C590" i="15"/>
  <c r="H589" i="15"/>
  <c r="C589" i="15"/>
  <c r="C588" i="15"/>
  <c r="C587" i="15"/>
  <c r="C586" i="15"/>
  <c r="C585" i="15"/>
  <c r="C584" i="15"/>
  <c r="C583" i="15"/>
  <c r="H582" i="15"/>
  <c r="C582" i="15"/>
  <c r="C581" i="15"/>
  <c r="C580" i="15"/>
  <c r="G580" i="15" s="1"/>
  <c r="C579" i="15"/>
  <c r="C578" i="15"/>
  <c r="C577" i="15"/>
  <c r="C576" i="15"/>
  <c r="H574" i="15"/>
  <c r="C575" i="15"/>
  <c r="C574" i="15"/>
  <c r="C573" i="15"/>
  <c r="G573" i="15" s="1"/>
  <c r="C572" i="15"/>
  <c r="C571" i="15"/>
  <c r="C570" i="15"/>
  <c r="C569" i="15"/>
  <c r="C568" i="15"/>
  <c r="C567" i="15"/>
  <c r="G567" i="15" s="1"/>
  <c r="H566" i="15"/>
  <c r="C566" i="15"/>
  <c r="H565" i="15"/>
  <c r="C565" i="15"/>
  <c r="C564" i="15"/>
  <c r="C563" i="15"/>
  <c r="C562" i="15"/>
  <c r="C561" i="15"/>
  <c r="C560" i="15"/>
  <c r="H558" i="15"/>
  <c r="C559" i="15"/>
  <c r="C558" i="15"/>
  <c r="C557" i="15"/>
  <c r="C556" i="15"/>
  <c r="C555" i="15"/>
  <c r="C554" i="15"/>
  <c r="C553" i="15"/>
  <c r="C552" i="15"/>
  <c r="C551" i="15"/>
  <c r="G551" i="15" s="1"/>
  <c r="H550" i="15"/>
  <c r="C550" i="15"/>
  <c r="H549" i="15"/>
  <c r="C549" i="15"/>
  <c r="C548" i="15"/>
  <c r="G548" i="15" s="1"/>
  <c r="H547" i="15"/>
  <c r="C547" i="15"/>
  <c r="C546" i="15"/>
  <c r="G546" i="15" s="1"/>
  <c r="C545" i="15"/>
  <c r="C544" i="15"/>
  <c r="H542" i="15"/>
  <c r="C543" i="15"/>
  <c r="C542" i="15"/>
  <c r="G542" i="15" s="1"/>
  <c r="C541" i="15"/>
  <c r="C540" i="15"/>
  <c r="C539" i="15"/>
  <c r="C538" i="15"/>
  <c r="C537" i="15"/>
  <c r="C536" i="15"/>
  <c r="C535" i="15"/>
  <c r="H534" i="15"/>
  <c r="C534" i="15"/>
  <c r="C533" i="15"/>
  <c r="H532" i="15"/>
  <c r="C532" i="15"/>
  <c r="C531" i="15"/>
  <c r="C530" i="15"/>
  <c r="C529" i="15"/>
  <c r="C528" i="15"/>
  <c r="H526" i="15"/>
  <c r="C527" i="15"/>
  <c r="C526" i="15"/>
  <c r="G526" i="15" s="1"/>
  <c r="C525" i="15"/>
  <c r="C524" i="15"/>
  <c r="C523" i="15"/>
  <c r="C522" i="15"/>
  <c r="C521" i="15"/>
  <c r="C520" i="15"/>
  <c r="C519" i="15"/>
  <c r="G519" i="15" s="1"/>
  <c r="H518" i="15"/>
  <c r="C518" i="15"/>
  <c r="C517" i="15"/>
  <c r="H516" i="15"/>
  <c r="C516" i="15"/>
  <c r="H515" i="15"/>
  <c r="C515" i="15"/>
  <c r="C514" i="15"/>
  <c r="G514" i="15" s="1"/>
  <c r="C513" i="15"/>
  <c r="C512" i="15"/>
  <c r="H510" i="15"/>
  <c r="C511" i="15"/>
  <c r="C510" i="15"/>
  <c r="C509" i="15"/>
  <c r="C508" i="15"/>
  <c r="C507" i="15"/>
  <c r="C506" i="15"/>
  <c r="C505" i="15"/>
  <c r="C504" i="15"/>
  <c r="C503" i="15"/>
  <c r="H502" i="15"/>
  <c r="C502" i="15"/>
  <c r="C501" i="15"/>
  <c r="C500" i="15"/>
  <c r="G500" i="15" s="1"/>
  <c r="C499" i="15"/>
  <c r="C498" i="15"/>
  <c r="C497" i="15"/>
  <c r="C496" i="15"/>
  <c r="H494" i="15"/>
  <c r="C495" i="15"/>
  <c r="G495" i="15" s="1"/>
  <c r="C494" i="15"/>
  <c r="C493" i="15"/>
  <c r="C492" i="15"/>
  <c r="C491" i="15"/>
  <c r="C490" i="15"/>
  <c r="G490" i="15" s="1"/>
  <c r="C489" i="15"/>
  <c r="C488" i="15"/>
  <c r="C487" i="15"/>
  <c r="G487" i="15" s="1"/>
  <c r="H486" i="15"/>
  <c r="C486" i="15"/>
  <c r="C485" i="15"/>
  <c r="C484" i="15"/>
  <c r="C483" i="15"/>
  <c r="C482" i="15"/>
  <c r="G482" i="15" s="1"/>
  <c r="C481" i="15"/>
  <c r="C480" i="15"/>
  <c r="H478" i="15"/>
  <c r="C479" i="15"/>
  <c r="C478" i="15"/>
  <c r="C477" i="15"/>
  <c r="C476" i="15"/>
  <c r="C475" i="15"/>
  <c r="C474" i="15"/>
  <c r="C473" i="15"/>
  <c r="C472" i="15"/>
  <c r="C471" i="15"/>
  <c r="H470" i="15"/>
  <c r="C470" i="15"/>
  <c r="C469" i="15"/>
  <c r="C468" i="15"/>
  <c r="G468" i="15" s="1"/>
  <c r="C467" i="15"/>
  <c r="C466" i="15"/>
  <c r="C465" i="15"/>
  <c r="C464" i="15"/>
  <c r="H462" i="15"/>
  <c r="C463" i="15"/>
  <c r="C462" i="15"/>
  <c r="G462" i="15" s="1"/>
  <c r="H461" i="15"/>
  <c r="C461" i="15"/>
  <c r="C460" i="15"/>
  <c r="C459" i="15"/>
  <c r="C458" i="15"/>
  <c r="C457" i="15"/>
  <c r="C456" i="15"/>
  <c r="C455" i="15"/>
  <c r="G455" i="15" s="1"/>
  <c r="H454" i="15"/>
  <c r="C454" i="15"/>
  <c r="C453" i="15"/>
  <c r="C452" i="15"/>
  <c r="C451" i="15"/>
  <c r="C450" i="15"/>
  <c r="C449" i="15"/>
  <c r="C448" i="15"/>
  <c r="H446" i="15"/>
  <c r="C447" i="15"/>
  <c r="C446" i="15"/>
  <c r="G446" i="15" s="1"/>
  <c r="C445" i="15"/>
  <c r="C444" i="15"/>
  <c r="C443" i="15"/>
  <c r="C442" i="15"/>
  <c r="C441" i="15"/>
  <c r="C440" i="15"/>
  <c r="C439" i="15"/>
  <c r="C438" i="15"/>
  <c r="C437" i="15"/>
  <c r="C436" i="15"/>
  <c r="G436" i="15" s="1"/>
  <c r="C435" i="15"/>
  <c r="C434" i="15"/>
  <c r="C433" i="15"/>
  <c r="C432" i="15"/>
  <c r="C431" i="15"/>
  <c r="C430" i="15"/>
  <c r="C429" i="15"/>
  <c r="H428" i="15"/>
  <c r="C428" i="15"/>
  <c r="C427" i="15"/>
  <c r="C426" i="15"/>
  <c r="C425" i="15"/>
  <c r="C424" i="15"/>
  <c r="C423" i="15"/>
  <c r="C422" i="15"/>
  <c r="H421" i="15"/>
  <c r="C421" i="15"/>
  <c r="C420" i="15"/>
  <c r="C419" i="15"/>
  <c r="C418" i="15"/>
  <c r="C417" i="15"/>
  <c r="C416" i="15"/>
  <c r="H414" i="15"/>
  <c r="C415" i="15"/>
  <c r="C414" i="15"/>
  <c r="G414" i="15" s="1"/>
  <c r="H413" i="15"/>
  <c r="C413" i="15"/>
  <c r="C412" i="15"/>
  <c r="C411" i="15"/>
  <c r="C410" i="15"/>
  <c r="C409" i="15"/>
  <c r="C408" i="15"/>
  <c r="C407" i="15"/>
  <c r="H406" i="15"/>
  <c r="C406" i="15"/>
  <c r="C405" i="15"/>
  <c r="C404" i="15"/>
  <c r="C403" i="15"/>
  <c r="C402" i="15"/>
  <c r="G402" i="15" s="1"/>
  <c r="C401" i="15"/>
  <c r="G401" i="15" s="1"/>
  <c r="C400" i="15"/>
  <c r="H398" i="15"/>
  <c r="C399" i="15"/>
  <c r="G399" i="15" s="1"/>
  <c r="C398" i="15"/>
  <c r="C397" i="15"/>
  <c r="G397" i="15" s="1"/>
  <c r="C396" i="15"/>
  <c r="C395" i="15"/>
  <c r="C394" i="15"/>
  <c r="C393" i="15"/>
  <c r="C392" i="15"/>
  <c r="C391" i="15"/>
  <c r="C390" i="15"/>
  <c r="C389" i="15"/>
  <c r="C388" i="15"/>
  <c r="C387" i="15"/>
  <c r="C386" i="15"/>
  <c r="G386" i="15" s="1"/>
  <c r="C385" i="15"/>
  <c r="C384" i="15"/>
  <c r="C383" i="15"/>
  <c r="C382" i="15"/>
  <c r="H381" i="15"/>
  <c r="C381" i="15"/>
  <c r="C380" i="15"/>
  <c r="C379" i="15"/>
  <c r="C378" i="15"/>
  <c r="C377" i="15"/>
  <c r="C376" i="15"/>
  <c r="C375" i="15"/>
  <c r="H374" i="15"/>
  <c r="C374" i="15"/>
  <c r="C373" i="15"/>
  <c r="C372" i="15"/>
  <c r="G372" i="15" s="1"/>
  <c r="C371" i="15"/>
  <c r="C370" i="15"/>
  <c r="C369" i="15"/>
  <c r="C368" i="15"/>
  <c r="H366" i="15"/>
  <c r="C367" i="15"/>
  <c r="C366" i="15"/>
  <c r="G366" i="15" s="1"/>
  <c r="C365" i="15"/>
  <c r="G365" i="15" s="1"/>
  <c r="C364" i="15"/>
  <c r="C363" i="15"/>
  <c r="C362" i="15"/>
  <c r="C361" i="15"/>
  <c r="C360" i="15"/>
  <c r="C359" i="15"/>
  <c r="C358" i="15"/>
  <c r="C357" i="15"/>
  <c r="C356" i="15"/>
  <c r="C355" i="15"/>
  <c r="G355" i="15" s="1"/>
  <c r="C354" i="15"/>
  <c r="C353" i="15"/>
  <c r="C352" i="15"/>
  <c r="C351" i="15"/>
  <c r="H350" i="15"/>
  <c r="C350" i="15"/>
  <c r="C349" i="15"/>
  <c r="G349" i="15" s="1"/>
  <c r="H348" i="15"/>
  <c r="C348" i="15"/>
  <c r="C347" i="15"/>
  <c r="G347" i="15" s="1"/>
  <c r="C346" i="15"/>
  <c r="C345" i="15"/>
  <c r="G345" i="15" s="1"/>
  <c r="C344" i="15"/>
  <c r="C343" i="15"/>
  <c r="H342" i="15"/>
  <c r="C342" i="15"/>
  <c r="C341" i="15"/>
  <c r="C340" i="15"/>
  <c r="C339" i="15"/>
  <c r="C338" i="15"/>
  <c r="C337" i="15"/>
  <c r="C336" i="15"/>
  <c r="C335" i="15"/>
  <c r="C334" i="15"/>
  <c r="C333" i="15"/>
  <c r="C332" i="15"/>
  <c r="C331" i="15"/>
  <c r="G331" i="15" s="1"/>
  <c r="C330" i="15"/>
  <c r="C329" i="15"/>
  <c r="C328" i="15"/>
  <c r="G328" i="15" s="1"/>
  <c r="C327" i="15"/>
  <c r="C326" i="15"/>
  <c r="C325" i="15"/>
  <c r="C324" i="15"/>
  <c r="C323" i="15"/>
  <c r="C322" i="15"/>
  <c r="C321" i="15"/>
  <c r="C320" i="15"/>
  <c r="G320" i="15" s="1"/>
  <c r="C319" i="15"/>
  <c r="C318" i="15"/>
  <c r="G318" i="15" s="1"/>
  <c r="C317" i="15"/>
  <c r="C316" i="15"/>
  <c r="H315" i="15"/>
  <c r="C315" i="15"/>
  <c r="C314" i="15"/>
  <c r="C313" i="15"/>
  <c r="C312" i="15"/>
  <c r="C311" i="15"/>
  <c r="C310" i="15"/>
  <c r="H309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H293" i="15"/>
  <c r="C293" i="15"/>
  <c r="C292" i="15"/>
  <c r="G292" i="15" s="1"/>
  <c r="C291" i="15"/>
  <c r="C290" i="15"/>
  <c r="C289" i="15"/>
  <c r="C288" i="15"/>
  <c r="C287" i="15"/>
  <c r="C286" i="15"/>
  <c r="C285" i="15"/>
  <c r="G285" i="15" s="1"/>
  <c r="C284" i="15"/>
  <c r="H283" i="15"/>
  <c r="C283" i="15"/>
  <c r="C282" i="15"/>
  <c r="C281" i="15"/>
  <c r="G281" i="15" s="1"/>
  <c r="C280" i="15"/>
  <c r="C279" i="15"/>
  <c r="C278" i="15"/>
  <c r="G278" i="15" s="1"/>
  <c r="C277" i="15"/>
  <c r="C276" i="15"/>
  <c r="C275" i="15"/>
  <c r="G275" i="15" s="1"/>
  <c r="C274" i="15"/>
  <c r="C273" i="15"/>
  <c r="G273" i="15" s="1"/>
  <c r="C272" i="15"/>
  <c r="C271" i="15"/>
  <c r="C270" i="15"/>
  <c r="H269" i="15"/>
  <c r="C269" i="15"/>
  <c r="C268" i="15"/>
  <c r="C267" i="15"/>
  <c r="C266" i="15"/>
  <c r="C265" i="15"/>
  <c r="G265" i="15" s="1"/>
  <c r="C264" i="15"/>
  <c r="C263" i="15"/>
  <c r="C262" i="15"/>
  <c r="C261" i="15"/>
  <c r="C260" i="15"/>
  <c r="H259" i="15"/>
  <c r="C259" i="15"/>
  <c r="C258" i="15"/>
  <c r="C257" i="15"/>
  <c r="C256" i="15"/>
  <c r="C255" i="15"/>
  <c r="G255" i="15" s="1"/>
  <c r="C254" i="15"/>
  <c r="C253" i="15"/>
  <c r="H252" i="15"/>
  <c r="C252" i="15"/>
  <c r="C251" i="15"/>
  <c r="C250" i="15"/>
  <c r="C249" i="15"/>
  <c r="C248" i="15"/>
  <c r="C247" i="15"/>
  <c r="C246" i="15"/>
  <c r="C245" i="15"/>
  <c r="C244" i="15"/>
  <c r="C243" i="15"/>
  <c r="G243" i="15" s="1"/>
  <c r="C242" i="15"/>
  <c r="C241" i="15"/>
  <c r="C240" i="15"/>
  <c r="C239" i="15"/>
  <c r="C238" i="15"/>
  <c r="C237" i="15"/>
  <c r="H236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G225" i="15" s="1"/>
  <c r="C224" i="15"/>
  <c r="C223" i="15"/>
  <c r="G223" i="15" s="1"/>
  <c r="C222" i="15"/>
  <c r="H221" i="15"/>
  <c r="C221" i="15"/>
  <c r="G221" i="15" s="1"/>
  <c r="C220" i="15"/>
  <c r="H219" i="15"/>
  <c r="C219" i="15"/>
  <c r="G219" i="15" s="1"/>
  <c r="C218" i="15"/>
  <c r="C217" i="15"/>
  <c r="C216" i="15"/>
  <c r="C215" i="15"/>
  <c r="C214" i="15"/>
  <c r="G214" i="15" s="1"/>
  <c r="H213" i="15"/>
  <c r="C213" i="15"/>
  <c r="C212" i="15"/>
  <c r="G212" i="15" s="1"/>
  <c r="C211" i="15"/>
  <c r="C210" i="15"/>
  <c r="C209" i="15"/>
  <c r="C208" i="15"/>
  <c r="G208" i="15" s="1"/>
  <c r="C207" i="15"/>
  <c r="H206" i="15"/>
  <c r="C206" i="15"/>
  <c r="C205" i="15"/>
  <c r="H204" i="15"/>
  <c r="C204" i="15"/>
  <c r="G203" i="15" s="1"/>
  <c r="C203" i="15"/>
  <c r="C202" i="15"/>
  <c r="C201" i="15"/>
  <c r="G201" i="15" s="1"/>
  <c r="C200" i="15"/>
  <c r="C199" i="15"/>
  <c r="G199" i="15" s="1"/>
  <c r="H198" i="15"/>
  <c r="C198" i="15"/>
  <c r="C197" i="15"/>
  <c r="C196" i="15"/>
  <c r="H195" i="15"/>
  <c r="C195" i="15"/>
  <c r="G195" i="15" s="1"/>
  <c r="C194" i="15"/>
  <c r="C193" i="15"/>
  <c r="G193" i="15" s="1"/>
  <c r="C192" i="15"/>
  <c r="C191" i="15"/>
  <c r="H190" i="15"/>
  <c r="C190" i="15"/>
  <c r="C189" i="15"/>
  <c r="G189" i="15" s="1"/>
  <c r="C188" i="15"/>
  <c r="H187" i="15"/>
  <c r="C187" i="15"/>
  <c r="C186" i="15"/>
  <c r="C185" i="15"/>
  <c r="C184" i="15"/>
  <c r="C183" i="15"/>
  <c r="G183" i="15" s="1"/>
  <c r="H182" i="15"/>
  <c r="C182" i="15"/>
  <c r="C181" i="15"/>
  <c r="C180" i="15"/>
  <c r="C179" i="15"/>
  <c r="C178" i="15"/>
  <c r="C177" i="15"/>
  <c r="C176" i="15"/>
  <c r="C175" i="15"/>
  <c r="G175" i="15" s="1"/>
  <c r="H174" i="15"/>
  <c r="C174" i="15"/>
  <c r="C173" i="15"/>
  <c r="G173" i="15" s="1"/>
  <c r="C172" i="15"/>
  <c r="C171" i="15"/>
  <c r="C170" i="15"/>
  <c r="C169" i="15"/>
  <c r="C168" i="15"/>
  <c r="C167" i="15"/>
  <c r="C166" i="15"/>
  <c r="G166" i="15" s="1"/>
  <c r="C165" i="15"/>
  <c r="C164" i="15"/>
  <c r="H163" i="15"/>
  <c r="C163" i="15"/>
  <c r="C162" i="15"/>
  <c r="C161" i="15"/>
  <c r="G161" i="15" s="1"/>
  <c r="C160" i="15"/>
  <c r="C159" i="15"/>
  <c r="H158" i="15"/>
  <c r="C158" i="15"/>
  <c r="C157" i="15"/>
  <c r="G157" i="15" s="1"/>
  <c r="C156" i="15"/>
  <c r="G155" i="15" s="1"/>
  <c r="C155" i="15"/>
  <c r="C154" i="15"/>
  <c r="G154" i="15" s="1"/>
  <c r="C153" i="15"/>
  <c r="C152" i="15"/>
  <c r="C151" i="15"/>
  <c r="G151" i="15" s="1"/>
  <c r="C150" i="15"/>
  <c r="C149" i="15"/>
  <c r="G149" i="15" s="1"/>
  <c r="C148" i="15"/>
  <c r="C147" i="15"/>
  <c r="C146" i="15"/>
  <c r="G146" i="15" s="1"/>
  <c r="C145" i="15"/>
  <c r="G144" i="15"/>
  <c r="C144" i="15"/>
  <c r="C143" i="15"/>
  <c r="G143" i="15" s="1"/>
  <c r="C142" i="15"/>
  <c r="C141" i="15"/>
  <c r="C140" i="15"/>
  <c r="C139" i="15"/>
  <c r="G139" i="15" s="1"/>
  <c r="C138" i="15"/>
  <c r="C137" i="15"/>
  <c r="C136" i="15"/>
  <c r="C135" i="15"/>
  <c r="C134" i="15"/>
  <c r="C133" i="15"/>
  <c r="C132" i="15"/>
  <c r="G132" i="15" s="1"/>
  <c r="C131" i="15"/>
  <c r="G131" i="15" s="1"/>
  <c r="C130" i="15"/>
  <c r="C129" i="15"/>
  <c r="G129" i="15" s="1"/>
  <c r="C128" i="15"/>
  <c r="C127" i="15"/>
  <c r="C126" i="15"/>
  <c r="H125" i="15"/>
  <c r="C125" i="15"/>
  <c r="C124" i="15"/>
  <c r="H123" i="15"/>
  <c r="C123" i="15"/>
  <c r="C122" i="15"/>
  <c r="C121" i="15"/>
  <c r="C120" i="15"/>
  <c r="G120" i="15" s="1"/>
  <c r="C119" i="15"/>
  <c r="C118" i="15"/>
  <c r="H117" i="15"/>
  <c r="C117" i="15"/>
  <c r="C116" i="15"/>
  <c r="C115" i="15"/>
  <c r="C114" i="15"/>
  <c r="G114" i="15" s="1"/>
  <c r="C113" i="15"/>
  <c r="G113" i="15" s="1"/>
  <c r="C112" i="15"/>
  <c r="C111" i="15"/>
  <c r="C110" i="15"/>
  <c r="C109" i="15"/>
  <c r="C108" i="15"/>
  <c r="G108" i="15" s="1"/>
  <c r="C107" i="15"/>
  <c r="C106" i="15"/>
  <c r="G106" i="15" s="1"/>
  <c r="C105" i="15"/>
  <c r="C104" i="15"/>
  <c r="C103" i="15"/>
  <c r="C102" i="15"/>
  <c r="C101" i="15"/>
  <c r="C100" i="15"/>
  <c r="C99" i="15"/>
  <c r="C98" i="15"/>
  <c r="G98" i="15" s="1"/>
  <c r="C97" i="15"/>
  <c r="C96" i="15"/>
  <c r="C95" i="15"/>
  <c r="G95" i="15" s="1"/>
  <c r="C94" i="15"/>
  <c r="C93" i="15"/>
  <c r="C92" i="15"/>
  <c r="C91" i="15"/>
  <c r="C90" i="15"/>
  <c r="C89" i="15"/>
  <c r="C88" i="15"/>
  <c r="C87" i="15"/>
  <c r="C86" i="15"/>
  <c r="H85" i="15"/>
  <c r="C85" i="15"/>
  <c r="C84" i="15"/>
  <c r="C83" i="15"/>
  <c r="C82" i="15"/>
  <c r="C81" i="15"/>
  <c r="G81" i="15" s="1"/>
  <c r="C80" i="15"/>
  <c r="G80" i="15" s="1"/>
  <c r="C79" i="15"/>
  <c r="C78" i="15"/>
  <c r="C77" i="15"/>
  <c r="C76" i="15"/>
  <c r="C75" i="15"/>
  <c r="G74" i="15" s="1"/>
  <c r="C74" i="15"/>
  <c r="C73" i="15"/>
  <c r="G73" i="15" s="1"/>
  <c r="C72" i="15"/>
  <c r="G72" i="15" s="1"/>
  <c r="C71" i="15"/>
  <c r="G70" i="15"/>
  <c r="C70" i="15"/>
  <c r="C69" i="15"/>
  <c r="C68" i="15"/>
  <c r="C67" i="15"/>
  <c r="C66" i="15"/>
  <c r="G66" i="15" s="1"/>
  <c r="C65" i="15"/>
  <c r="C64" i="15"/>
  <c r="C63" i="15"/>
  <c r="G63" i="15" s="1"/>
  <c r="H62" i="15"/>
  <c r="C62" i="15"/>
  <c r="H61" i="15"/>
  <c r="C61" i="15"/>
  <c r="C60" i="15"/>
  <c r="G60" i="15" s="1"/>
  <c r="H59" i="15"/>
  <c r="C59" i="15"/>
  <c r="H58" i="15"/>
  <c r="C58" i="15"/>
  <c r="C57" i="15"/>
  <c r="C56" i="15"/>
  <c r="C55" i="15"/>
  <c r="C54" i="15"/>
  <c r="G54" i="15" s="1"/>
  <c r="C53" i="15"/>
  <c r="C52" i="15"/>
  <c r="H51" i="15"/>
  <c r="C51" i="15"/>
  <c r="C50" i="15"/>
  <c r="C49" i="15"/>
  <c r="C48" i="15"/>
  <c r="C47" i="15"/>
  <c r="G47" i="15" s="1"/>
  <c r="H46" i="15"/>
  <c r="C46" i="15"/>
  <c r="H45" i="15"/>
  <c r="C45" i="15"/>
  <c r="C44" i="15"/>
  <c r="C43" i="15"/>
  <c r="C42" i="15"/>
  <c r="C41" i="15"/>
  <c r="C40" i="15"/>
  <c r="C39" i="15"/>
  <c r="C38" i="15"/>
  <c r="C37" i="15"/>
  <c r="C36" i="15"/>
  <c r="C35" i="15"/>
  <c r="G35" i="15" s="1"/>
  <c r="C34" i="15"/>
  <c r="G34" i="15" s="1"/>
  <c r="C33" i="15"/>
  <c r="G32" i="15" s="1"/>
  <c r="C32" i="15"/>
  <c r="C31" i="15"/>
  <c r="C30" i="15"/>
  <c r="H29" i="15"/>
  <c r="C29" i="15"/>
  <c r="C28" i="15"/>
  <c r="H27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H14" i="15"/>
  <c r="C14" i="15"/>
  <c r="H13" i="15"/>
  <c r="C13" i="15"/>
  <c r="C12" i="15"/>
  <c r="G12" i="15" s="1"/>
  <c r="H11" i="15"/>
  <c r="C11" i="15"/>
  <c r="C10" i="15"/>
  <c r="C9" i="15"/>
  <c r="C8" i="15"/>
  <c r="G8" i="15" s="1"/>
  <c r="C3" i="15"/>
  <c r="C3" i="11"/>
  <c r="D268" i="11"/>
  <c r="C268" i="11"/>
  <c r="D68" i="9"/>
  <c r="C68" i="9"/>
  <c r="D67" i="9"/>
  <c r="H67" i="9" s="1"/>
  <c r="C67" i="9"/>
  <c r="D66" i="9"/>
  <c r="C66" i="9"/>
  <c r="D65" i="9"/>
  <c r="C65" i="9"/>
  <c r="D64" i="9"/>
  <c r="H64" i="9" s="1"/>
  <c r="C64" i="9"/>
  <c r="D63" i="9"/>
  <c r="C63" i="9"/>
  <c r="D62" i="9"/>
  <c r="C62" i="9"/>
  <c r="D61" i="9"/>
  <c r="C61" i="9"/>
  <c r="D60" i="9"/>
  <c r="C60" i="9"/>
  <c r="D59" i="9"/>
  <c r="C59" i="9"/>
  <c r="D58" i="9"/>
  <c r="C58" i="9"/>
  <c r="D57" i="9"/>
  <c r="C57" i="9"/>
  <c r="D56" i="9"/>
  <c r="H56" i="9" s="1"/>
  <c r="C56" i="9"/>
  <c r="D55" i="9"/>
  <c r="C55" i="9"/>
  <c r="D54" i="9"/>
  <c r="C54" i="9"/>
  <c r="D53" i="9"/>
  <c r="C53" i="9"/>
  <c r="D52" i="9"/>
  <c r="C52" i="9"/>
  <c r="G52" i="9" s="1"/>
  <c r="D51" i="9"/>
  <c r="C51" i="9"/>
  <c r="D50" i="9"/>
  <c r="C50" i="9"/>
  <c r="D49" i="9"/>
  <c r="C49" i="9"/>
  <c r="D48" i="9"/>
  <c r="H48" i="9" s="1"/>
  <c r="C48" i="9"/>
  <c r="G48" i="9" s="1"/>
  <c r="D47" i="9"/>
  <c r="C47" i="9"/>
  <c r="D46" i="9"/>
  <c r="C46" i="9"/>
  <c r="D45" i="9"/>
  <c r="C45" i="9"/>
  <c r="D44" i="9"/>
  <c r="H44" i="9" s="1"/>
  <c r="C44" i="9"/>
  <c r="G44" i="9" s="1"/>
  <c r="D43" i="9"/>
  <c r="C43" i="9"/>
  <c r="D42" i="9"/>
  <c r="C42" i="9"/>
  <c r="D41" i="9"/>
  <c r="C41" i="9"/>
  <c r="D40" i="9"/>
  <c r="H40" i="9" s="1"/>
  <c r="C40" i="9"/>
  <c r="G40" i="9" s="1"/>
  <c r="D39" i="9"/>
  <c r="C39" i="9"/>
  <c r="D38" i="9"/>
  <c r="C38" i="9"/>
  <c r="D37" i="9"/>
  <c r="C37" i="9"/>
  <c r="D36" i="9"/>
  <c r="H36" i="9" s="1"/>
  <c r="C36" i="9"/>
  <c r="G36" i="9" s="1"/>
  <c r="D35" i="9"/>
  <c r="C35" i="9"/>
  <c r="D34" i="9"/>
  <c r="C34" i="9"/>
  <c r="D33" i="9"/>
  <c r="C33" i="9"/>
  <c r="D32" i="9"/>
  <c r="C32" i="9"/>
  <c r="G32" i="9" s="1"/>
  <c r="D31" i="9"/>
  <c r="C31" i="9"/>
  <c r="D30" i="9"/>
  <c r="C30" i="9"/>
  <c r="D29" i="9"/>
  <c r="C29" i="9"/>
  <c r="D28" i="9"/>
  <c r="H28" i="9" s="1"/>
  <c r="C28" i="9"/>
  <c r="G28" i="9" s="1"/>
  <c r="D27" i="9"/>
  <c r="C27" i="9"/>
  <c r="D26" i="9"/>
  <c r="C26" i="9"/>
  <c r="D25" i="9"/>
  <c r="C25" i="9"/>
  <c r="D24" i="9"/>
  <c r="H24" i="9" s="1"/>
  <c r="C24" i="9"/>
  <c r="G24" i="9" s="1"/>
  <c r="D23" i="9"/>
  <c r="C23" i="9"/>
  <c r="D22" i="9"/>
  <c r="C22" i="9"/>
  <c r="D21" i="9"/>
  <c r="C21" i="9"/>
  <c r="D20" i="9"/>
  <c r="H20" i="9" s="1"/>
  <c r="C20" i="9"/>
  <c r="D19" i="9"/>
  <c r="C19" i="9"/>
  <c r="D18" i="9"/>
  <c r="C18" i="9"/>
  <c r="D17" i="9"/>
  <c r="C17" i="9"/>
  <c r="D16" i="9"/>
  <c r="H16" i="9" s="1"/>
  <c r="C16" i="9"/>
  <c r="G16" i="9" s="1"/>
  <c r="D15" i="9"/>
  <c r="C15" i="9"/>
  <c r="D14" i="9"/>
  <c r="C14" i="9"/>
  <c r="D13" i="9"/>
  <c r="C13" i="9"/>
  <c r="D12" i="9"/>
  <c r="C12" i="9"/>
  <c r="G12" i="9" s="1"/>
  <c r="D11" i="9"/>
  <c r="C11" i="9"/>
  <c r="D10" i="9"/>
  <c r="C10" i="9"/>
  <c r="D9" i="9"/>
  <c r="C9" i="9"/>
  <c r="B8" i="9"/>
  <c r="D8" i="9" s="1"/>
  <c r="H8" i="9" s="1"/>
  <c r="C12" i="27" l="1"/>
  <c r="B13" i="27"/>
  <c r="G11" i="27"/>
  <c r="H10" i="27"/>
  <c r="G10" i="9"/>
  <c r="G14" i="9"/>
  <c r="G22" i="9"/>
  <c r="G26" i="9"/>
  <c r="G30" i="9"/>
  <c r="G34" i="9"/>
  <c r="G38" i="9"/>
  <c r="G42" i="9"/>
  <c r="G46" i="9"/>
  <c r="G50" i="9"/>
  <c r="G18" i="9"/>
  <c r="G18" i="15"/>
  <c r="G26" i="15"/>
  <c r="G39" i="15"/>
  <c r="G79" i="15"/>
  <c r="G86" i="15"/>
  <c r="G101" i="15"/>
  <c r="G138" i="15"/>
  <c r="G152" i="15"/>
  <c r="G159" i="15"/>
  <c r="G179" i="15"/>
  <c r="G186" i="15"/>
  <c r="G211" i="15"/>
  <c r="G269" i="15"/>
  <c r="G291" i="15"/>
  <c r="G297" i="15"/>
  <c r="G439" i="15"/>
  <c r="G461" i="15"/>
  <c r="G474" i="15"/>
  <c r="G481" i="15"/>
  <c r="G510" i="15"/>
  <c r="G535" i="15"/>
  <c r="G562" i="15"/>
  <c r="G609" i="15"/>
  <c r="G615" i="15"/>
  <c r="G622" i="15"/>
  <c r="G629" i="15"/>
  <c r="G672" i="15"/>
  <c r="G679" i="15"/>
  <c r="G702" i="15"/>
  <c r="G708" i="15"/>
  <c r="G830" i="15"/>
  <c r="G869" i="15"/>
  <c r="G915" i="15"/>
  <c r="G922" i="15"/>
  <c r="G941" i="15"/>
  <c r="G955" i="15"/>
  <c r="G967" i="15"/>
  <c r="G982" i="15"/>
  <c r="G1053" i="15"/>
  <c r="G1060" i="15"/>
  <c r="G1066" i="15"/>
  <c r="G1073" i="15"/>
  <c r="G1106" i="15"/>
  <c r="G1121" i="15"/>
  <c r="G659" i="15"/>
  <c r="G709" i="15"/>
  <c r="G886" i="15"/>
  <c r="G956" i="15"/>
  <c r="G963" i="15"/>
  <c r="G998" i="15"/>
  <c r="G125" i="15"/>
  <c r="G28" i="15"/>
  <c r="G42" i="15"/>
  <c r="G96" i="15"/>
  <c r="G104" i="15"/>
  <c r="G168" i="15"/>
  <c r="G271" i="15"/>
  <c r="G338" i="15"/>
  <c r="H344" i="15"/>
  <c r="G407" i="15"/>
  <c r="G420" i="15"/>
  <c r="G442" i="15"/>
  <c r="G449" i="15"/>
  <c r="G532" i="15"/>
  <c r="G571" i="15"/>
  <c r="G578" i="15"/>
  <c r="G585" i="15"/>
  <c r="G605" i="15"/>
  <c r="G618" i="15"/>
  <c r="G667" i="15"/>
  <c r="G675" i="15"/>
  <c r="G682" i="15"/>
  <c r="G697" i="15"/>
  <c r="G715" i="15"/>
  <c r="G749" i="15"/>
  <c r="G872" i="15"/>
  <c r="G957" i="15"/>
  <c r="G965" i="15"/>
  <c r="G1034" i="15"/>
  <c r="G1123" i="15"/>
  <c r="G1256" i="15"/>
  <c r="H1149" i="15"/>
  <c r="G126" i="15"/>
  <c r="G259" i="15"/>
  <c r="G660" i="15"/>
  <c r="G683" i="15"/>
  <c r="G1131" i="15"/>
  <c r="G16" i="15"/>
  <c r="G24" i="15"/>
  <c r="G45" i="15"/>
  <c r="G51" i="15"/>
  <c r="G58" i="15"/>
  <c r="G77" i="15"/>
  <c r="G92" i="15"/>
  <c r="G99" i="15"/>
  <c r="G107" i="15"/>
  <c r="G122" i="15"/>
  <c r="G136" i="15"/>
  <c r="G170" i="15"/>
  <c r="G177" i="15"/>
  <c r="G303" i="15"/>
  <c r="G310" i="15"/>
  <c r="G333" i="15"/>
  <c r="G341" i="15"/>
  <c r="G359" i="15"/>
  <c r="G381" i="15"/>
  <c r="G429" i="15"/>
  <c r="G465" i="15"/>
  <c r="G574" i="15"/>
  <c r="G634" i="15"/>
  <c r="G647" i="15"/>
  <c r="G700" i="15"/>
  <c r="G724" i="15"/>
  <c r="G771" i="15"/>
  <c r="G814" i="15"/>
  <c r="G868" i="15"/>
  <c r="G913" i="15"/>
  <c r="G920" i="15"/>
  <c r="G939" i="15"/>
  <c r="G946" i="15"/>
  <c r="G953" i="15"/>
  <c r="G1001" i="15"/>
  <c r="G1058" i="15"/>
  <c r="G1112" i="15"/>
  <c r="G1204" i="15"/>
  <c r="G1236" i="15"/>
  <c r="G591" i="15"/>
  <c r="G658" i="15"/>
  <c r="G734" i="15"/>
  <c r="G40" i="15"/>
  <c r="G46" i="15"/>
  <c r="G52" i="15"/>
  <c r="G64" i="15"/>
  <c r="G78" i="15"/>
  <c r="G85" i="15"/>
  <c r="G112" i="15"/>
  <c r="G118" i="15"/>
  <c r="G124" i="15"/>
  <c r="G130" i="15"/>
  <c r="G137" i="15"/>
  <c r="G163" i="15"/>
  <c r="G187" i="15"/>
  <c r="G218" i="15"/>
  <c r="G253" i="15"/>
  <c r="G260" i="15"/>
  <c r="G316" i="15"/>
  <c r="G324" i="15"/>
  <c r="G339" i="15"/>
  <c r="G378" i="15"/>
  <c r="G385" i="15"/>
  <c r="G413" i="15"/>
  <c r="G426" i="15"/>
  <c r="G433" i="15"/>
  <c r="G447" i="15"/>
  <c r="G494" i="15"/>
  <c r="G586" i="15"/>
  <c r="G612" i="15"/>
  <c r="G638" i="15"/>
  <c r="G665" i="15"/>
  <c r="G680" i="15"/>
  <c r="G698" i="15"/>
  <c r="G703" i="15"/>
  <c r="G712" i="15"/>
  <c r="G723" i="15"/>
  <c r="G726" i="15"/>
  <c r="G741" i="15"/>
  <c r="G747" i="15"/>
  <c r="G753" i="15"/>
  <c r="G766" i="15"/>
  <c r="G779" i="15"/>
  <c r="G787" i="15"/>
  <c r="G848" i="15"/>
  <c r="G865" i="15"/>
  <c r="G877" i="15"/>
  <c r="G895" i="15"/>
  <c r="G902" i="15"/>
  <c r="G908" i="15"/>
  <c r="G932" i="15"/>
  <c r="G1176" i="15"/>
  <c r="G896" i="15"/>
  <c r="G14" i="15"/>
  <c r="G20" i="15"/>
  <c r="G30" i="15"/>
  <c r="G48" i="15"/>
  <c r="G61" i="15"/>
  <c r="G87" i="15"/>
  <c r="G94" i="15"/>
  <c r="G100" i="15"/>
  <c r="G121" i="15"/>
  <c r="G140" i="15"/>
  <c r="G171" i="15"/>
  <c r="G184" i="15"/>
  <c r="G241" i="15"/>
  <c r="G249" i="15"/>
  <c r="G284" i="15"/>
  <c r="G415" i="15"/>
  <c r="G601" i="15"/>
  <c r="G654" i="15"/>
  <c r="G687" i="15"/>
  <c r="G695" i="15"/>
  <c r="G756" i="15"/>
  <c r="G762" i="15"/>
  <c r="G774" i="15"/>
  <c r="G782" i="15"/>
  <c r="G790" i="15"/>
  <c r="G823" i="15"/>
  <c r="G878" i="15"/>
  <c r="G904" i="15"/>
  <c r="G917" i="15"/>
  <c r="G958" i="15"/>
  <c r="G964" i="15"/>
  <c r="G10" i="15"/>
  <c r="G31" i="15"/>
  <c r="G36" i="15"/>
  <c r="G56" i="15"/>
  <c r="G68" i="15"/>
  <c r="G133" i="15"/>
  <c r="G191" i="15"/>
  <c r="G228" i="15"/>
  <c r="G298" i="15"/>
  <c r="G335" i="15"/>
  <c r="G353" i="15"/>
  <c r="G463" i="15"/>
  <c r="G497" i="15"/>
  <c r="G530" i="15"/>
  <c r="G563" i="15"/>
  <c r="G918" i="15"/>
  <c r="G924" i="15"/>
  <c r="G942" i="15"/>
  <c r="G1114" i="15"/>
  <c r="G1115" i="15"/>
  <c r="G11" i="15"/>
  <c r="G22" i="15"/>
  <c r="G27" i="15"/>
  <c r="G37" i="15"/>
  <c r="G44" i="15"/>
  <c r="G50" i="15"/>
  <c r="G57" i="15"/>
  <c r="G62" i="15"/>
  <c r="G69" i="15"/>
  <c r="G82" i="15"/>
  <c r="G89" i="15"/>
  <c r="G116" i="15"/>
  <c r="G134" i="15"/>
  <c r="G147" i="15"/>
  <c r="G198" i="15"/>
  <c r="G209" i="15"/>
  <c r="G236" i="15"/>
  <c r="G314" i="15"/>
  <c r="G321" i="15"/>
  <c r="G343" i="15"/>
  <c r="G354" i="15"/>
  <c r="G375" i="15"/>
  <c r="G423" i="15"/>
  <c r="G478" i="15"/>
  <c r="G484" i="15"/>
  <c r="G610" i="15"/>
  <c r="G635" i="15"/>
  <c r="G690" i="15"/>
  <c r="G701" i="15"/>
  <c r="G707" i="15"/>
  <c r="G719" i="15"/>
  <c r="G738" i="15"/>
  <c r="G770" i="15"/>
  <c r="G776" i="15"/>
  <c r="G784" i="15"/>
  <c r="G792" i="15"/>
  <c r="G806" i="15"/>
  <c r="G832" i="15"/>
  <c r="G906" i="15"/>
  <c r="G936" i="15"/>
  <c r="G948" i="15"/>
  <c r="G954" i="15"/>
  <c r="G23" i="15"/>
  <c r="G76" i="15"/>
  <c r="G83" i="15"/>
  <c r="G90" i="15"/>
  <c r="G103" i="15"/>
  <c r="G110" i="15"/>
  <c r="G128" i="15"/>
  <c r="G142" i="15"/>
  <c r="G148" i="15"/>
  <c r="G180" i="15"/>
  <c r="G216" i="15"/>
  <c r="G230" i="15"/>
  <c r="G244" i="15"/>
  <c r="G266" i="15"/>
  <c r="G287" i="15"/>
  <c r="G308" i="15"/>
  <c r="G322" i="15"/>
  <c r="G330" i="15"/>
  <c r="G417" i="15"/>
  <c r="G431" i="15"/>
  <c r="G445" i="15"/>
  <c r="G452" i="15"/>
  <c r="G506" i="15"/>
  <c r="G513" i="15"/>
  <c r="G525" i="15"/>
  <c r="G597" i="15"/>
  <c r="G642" i="15"/>
  <c r="G649" i="15"/>
  <c r="G663" i="15"/>
  <c r="G678" i="15"/>
  <c r="G691" i="15"/>
  <c r="G721" i="15"/>
  <c r="G800" i="15"/>
  <c r="G807" i="15"/>
  <c r="G826" i="15"/>
  <c r="G839" i="15"/>
  <c r="G863" i="15"/>
  <c r="G875" i="15"/>
  <c r="G912" i="15"/>
  <c r="G919" i="15"/>
  <c r="G925" i="15"/>
  <c r="G937" i="15"/>
  <c r="G994" i="15"/>
  <c r="G926" i="15"/>
  <c r="G993" i="15"/>
  <c r="G1032" i="15"/>
  <c r="G1091" i="15"/>
  <c r="G1104" i="15"/>
  <c r="G1110" i="15"/>
  <c r="G1120" i="15"/>
  <c r="G1138" i="15"/>
  <c r="G1152" i="15"/>
  <c r="G1160" i="15"/>
  <c r="G1175" i="15"/>
  <c r="G1220" i="15"/>
  <c r="G1235" i="15"/>
  <c r="G1260" i="15"/>
  <c r="H9" i="15"/>
  <c r="H17" i="15"/>
  <c r="H25" i="15"/>
  <c r="H41" i="15"/>
  <c r="H49" i="15"/>
  <c r="H57" i="15"/>
  <c r="H65" i="15"/>
  <c r="H73" i="15"/>
  <c r="H81" i="15"/>
  <c r="H89" i="15"/>
  <c r="H97" i="15"/>
  <c r="H105" i="15"/>
  <c r="H113" i="15"/>
  <c r="H121" i="15"/>
  <c r="H129" i="15"/>
  <c r="H137" i="15"/>
  <c r="H145" i="15"/>
  <c r="H153" i="15"/>
  <c r="H169" i="15"/>
  <c r="H185" i="15"/>
  <c r="H201" i="15"/>
  <c r="H217" i="15"/>
  <c r="H233" i="15"/>
  <c r="H249" i="15"/>
  <c r="H265" i="15"/>
  <c r="H281" i="15"/>
  <c r="H297" i="15"/>
  <c r="H313" i="15"/>
  <c r="H329" i="15"/>
  <c r="H633" i="15"/>
  <c r="H665" i="15"/>
  <c r="H673" i="15"/>
  <c r="H729" i="15"/>
  <c r="H745" i="15"/>
  <c r="H761" i="15"/>
  <c r="H849" i="15"/>
  <c r="H857" i="15"/>
  <c r="H865" i="15"/>
  <c r="H873" i="15"/>
  <c r="H881" i="15"/>
  <c r="H889" i="15"/>
  <c r="H897" i="15"/>
  <c r="H905" i="15"/>
  <c r="H913" i="15"/>
  <c r="H921" i="15"/>
  <c r="H929" i="15"/>
  <c r="H937" i="15"/>
  <c r="H969" i="15"/>
  <c r="H985" i="15"/>
  <c r="H993" i="15"/>
  <c r="H1001" i="15"/>
  <c r="H1009" i="15"/>
  <c r="H1017" i="15"/>
  <c r="H1057" i="15"/>
  <c r="H1065" i="15"/>
  <c r="H1073" i="15"/>
  <c r="H1081" i="15"/>
  <c r="H1089" i="15"/>
  <c r="H1097" i="15"/>
  <c r="H1105" i="15"/>
  <c r="H1121" i="15"/>
  <c r="H1137" i="15"/>
  <c r="H1145" i="15"/>
  <c r="G989" i="15"/>
  <c r="G1080" i="15"/>
  <c r="G1128" i="15"/>
  <c r="G1134" i="15"/>
  <c r="G990" i="15"/>
  <c r="G1009" i="15"/>
  <c r="G1055" i="15"/>
  <c r="G1094" i="15"/>
  <c r="G1140" i="15"/>
  <c r="G1156" i="15"/>
  <c r="G1251" i="15"/>
  <c r="G930" i="15"/>
  <c r="G951" i="15"/>
  <c r="G977" i="15"/>
  <c r="G1010" i="15"/>
  <c r="G1069" i="15"/>
  <c r="G1076" i="15"/>
  <c r="G1095" i="15"/>
  <c r="G1172" i="15"/>
  <c r="G1187" i="15"/>
  <c r="G1203" i="15"/>
  <c r="H126" i="15"/>
  <c r="H214" i="15"/>
  <c r="H382" i="15"/>
  <c r="G962" i="15"/>
  <c r="G1018" i="15"/>
  <c r="G1024" i="15"/>
  <c r="G1063" i="15"/>
  <c r="G1089" i="15"/>
  <c r="G1102" i="15"/>
  <c r="G1107" i="15"/>
  <c r="G1143" i="15"/>
  <c r="G1188" i="15"/>
  <c r="G1226" i="15"/>
  <c r="G1239" i="15"/>
  <c r="C8" i="9"/>
  <c r="G8" i="9" s="1"/>
  <c r="G20" i="9"/>
  <c r="H12" i="9"/>
  <c r="H32" i="9"/>
  <c r="H52" i="9"/>
  <c r="H60" i="9"/>
  <c r="G13" i="9"/>
  <c r="G17" i="9"/>
  <c r="G21" i="9"/>
  <c r="G25" i="9"/>
  <c r="G29" i="9"/>
  <c r="G33" i="9"/>
  <c r="G37" i="9"/>
  <c r="G41" i="9"/>
  <c r="G45" i="9"/>
  <c r="G49" i="9"/>
  <c r="G53" i="9"/>
  <c r="G57" i="9"/>
  <c r="G61" i="9"/>
  <c r="G65" i="9"/>
  <c r="G9" i="9"/>
  <c r="H9" i="9"/>
  <c r="H13" i="9"/>
  <c r="H17" i="9"/>
  <c r="H21" i="9"/>
  <c r="H25" i="9"/>
  <c r="H29" i="9"/>
  <c r="H33" i="9"/>
  <c r="H37" i="9"/>
  <c r="H41" i="9"/>
  <c r="H45" i="9"/>
  <c r="H49" i="9"/>
  <c r="H53" i="9"/>
  <c r="H57" i="9"/>
  <c r="H61" i="9"/>
  <c r="H65" i="9"/>
  <c r="H208" i="15"/>
  <c r="H288" i="15"/>
  <c r="H336" i="15"/>
  <c r="H376" i="15"/>
  <c r="H424" i="15"/>
  <c r="H464" i="15"/>
  <c r="H504" i="15"/>
  <c r="H536" i="15"/>
  <c r="H576" i="15"/>
  <c r="H616" i="15"/>
  <c r="H656" i="15"/>
  <c r="H704" i="15"/>
  <c r="H784" i="15"/>
  <c r="H824" i="15"/>
  <c r="H1024" i="15"/>
  <c r="H192" i="15"/>
  <c r="H272" i="15"/>
  <c r="H384" i="15"/>
  <c r="H416" i="15"/>
  <c r="H456" i="15"/>
  <c r="H496" i="15"/>
  <c r="H544" i="15"/>
  <c r="H584" i="15"/>
  <c r="H624" i="15"/>
  <c r="H776" i="15"/>
  <c r="H816" i="15"/>
  <c r="H1032" i="15"/>
  <c r="H968" i="15"/>
  <c r="H832" i="15"/>
  <c r="H32" i="15"/>
  <c r="H224" i="15"/>
  <c r="H256" i="15"/>
  <c r="H368" i="15"/>
  <c r="H408" i="15"/>
  <c r="H448" i="15"/>
  <c r="H488" i="15"/>
  <c r="H528" i="15"/>
  <c r="H568" i="15"/>
  <c r="H648" i="15"/>
  <c r="H688" i="15"/>
  <c r="H800" i="15"/>
  <c r="H1040" i="15"/>
  <c r="H1128" i="15"/>
  <c r="H71" i="15"/>
  <c r="H972" i="15"/>
  <c r="H176" i="15"/>
  <c r="H304" i="15"/>
  <c r="H352" i="15"/>
  <c r="H392" i="15"/>
  <c r="H432" i="15"/>
  <c r="H472" i="15"/>
  <c r="H512" i="15"/>
  <c r="H552" i="15"/>
  <c r="H600" i="15"/>
  <c r="H640" i="15"/>
  <c r="H680" i="15"/>
  <c r="H808" i="15"/>
  <c r="H1112" i="15"/>
  <c r="H1152" i="15"/>
  <c r="H160" i="15"/>
  <c r="H240" i="15"/>
  <c r="H320" i="15"/>
  <c r="H360" i="15"/>
  <c r="H400" i="15"/>
  <c r="H440" i="15"/>
  <c r="H480" i="15"/>
  <c r="H520" i="15"/>
  <c r="H560" i="15"/>
  <c r="H592" i="15"/>
  <c r="H792" i="15"/>
  <c r="H840" i="15"/>
  <c r="H1048" i="15"/>
  <c r="G960" i="15"/>
  <c r="G961" i="15"/>
  <c r="G15" i="15"/>
  <c r="G19" i="15"/>
  <c r="G91" i="15"/>
  <c r="G117" i="15"/>
  <c r="G200" i="15"/>
  <c r="G323" i="15"/>
  <c r="G329" i="15"/>
  <c r="G367" i="15"/>
  <c r="G394" i="15"/>
  <c r="G651" i="15"/>
  <c r="G657" i="15"/>
  <c r="G799" i="15"/>
  <c r="G811" i="15"/>
  <c r="G855" i="15"/>
  <c r="G943" i="15"/>
  <c r="G1148" i="15"/>
  <c r="G1180" i="15"/>
  <c r="G1212" i="15"/>
  <c r="G41" i="15"/>
  <c r="G49" i="15"/>
  <c r="G53" i="15"/>
  <c r="G65" i="15"/>
  <c r="G105" i="15"/>
  <c r="G109" i="15"/>
  <c r="G135" i="15"/>
  <c r="G153" i="15"/>
  <c r="G169" i="15"/>
  <c r="G185" i="15"/>
  <c r="G205" i="15"/>
  <c r="G215" i="15"/>
  <c r="G237" i="15"/>
  <c r="G250" i="15"/>
  <c r="G262" i="15"/>
  <c r="G268" i="15"/>
  <c r="G305" i="15"/>
  <c r="G317" i="15"/>
  <c r="G388" i="15"/>
  <c r="G693" i="15"/>
  <c r="G844" i="15"/>
  <c r="G909" i="15"/>
  <c r="G970" i="15"/>
  <c r="G971" i="15"/>
  <c r="G1168" i="15"/>
  <c r="G1200" i="15"/>
  <c r="G1232" i="15"/>
  <c r="G1244" i="15"/>
  <c r="G742" i="15"/>
  <c r="G743" i="15"/>
  <c r="G887" i="15"/>
  <c r="G888" i="15"/>
  <c r="G935" i="15"/>
  <c r="G934" i="15"/>
  <c r="G11" i="9"/>
  <c r="G19" i="9"/>
  <c r="G27" i="9"/>
  <c r="G35" i="9"/>
  <c r="G39" i="9"/>
  <c r="G47" i="9"/>
  <c r="G51" i="9"/>
  <c r="G55" i="9"/>
  <c r="G59" i="9"/>
  <c r="G63" i="9"/>
  <c r="G67" i="9"/>
  <c r="G13" i="15"/>
  <c r="G25" i="15"/>
  <c r="G29" i="15"/>
  <c r="G33" i="15"/>
  <c r="G71" i="15"/>
  <c r="G75" i="15"/>
  <c r="G97" i="15"/>
  <c r="G123" i="15"/>
  <c r="G127" i="15"/>
  <c r="G145" i="15"/>
  <c r="G164" i="15"/>
  <c r="G176" i="15"/>
  <c r="G192" i="15"/>
  <c r="G196" i="15"/>
  <c r="G202" i="15"/>
  <c r="G227" i="15"/>
  <c r="G233" i="15"/>
  <c r="G239" i="15"/>
  <c r="G257" i="15"/>
  <c r="G282" i="15"/>
  <c r="G294" i="15"/>
  <c r="G300" i="15"/>
  <c r="G307" i="15"/>
  <c r="G312" i="15"/>
  <c r="G319" i="15"/>
  <c r="G346" i="15"/>
  <c r="G351" i="15"/>
  <c r="G362" i="15"/>
  <c r="G369" i="15"/>
  <c r="G382" i="15"/>
  <c r="G704" i="15"/>
  <c r="G717" i="15"/>
  <c r="G765" i="15"/>
  <c r="G795" i="15"/>
  <c r="G950" i="15"/>
  <c r="G1119" i="15"/>
  <c r="G15" i="9"/>
  <c r="G23" i="9"/>
  <c r="G31" i="9"/>
  <c r="G43" i="9"/>
  <c r="G9" i="15"/>
  <c r="G17" i="15"/>
  <c r="G21" i="15"/>
  <c r="G38" i="15"/>
  <c r="G43" i="15"/>
  <c r="G55" i="15"/>
  <c r="G59" i="15"/>
  <c r="G67" i="15"/>
  <c r="G84" i="15"/>
  <c r="G88" i="15"/>
  <c r="G93" i="15"/>
  <c r="G102" i="15"/>
  <c r="G111" i="15"/>
  <c r="G115" i="15"/>
  <c r="G119" i="15"/>
  <c r="G141" i="15"/>
  <c r="G150" i="15"/>
  <c r="G182" i="15"/>
  <c r="G207" i="15"/>
  <c r="G217" i="15"/>
  <c r="G234" i="15"/>
  <c r="G246" i="15"/>
  <c r="G252" i="15"/>
  <c r="G276" i="15"/>
  <c r="G289" i="15"/>
  <c r="G301" i="15"/>
  <c r="G313" i="15"/>
  <c r="G326" i="15"/>
  <c r="G357" i="15"/>
  <c r="G370" i="15"/>
  <c r="G383" i="15"/>
  <c r="G391" i="15"/>
  <c r="G689" i="15"/>
  <c r="G733" i="15"/>
  <c r="G783" i="15"/>
  <c r="G840" i="15"/>
  <c r="G884" i="15"/>
  <c r="G883" i="15"/>
  <c r="G940" i="15"/>
  <c r="G1098" i="15"/>
  <c r="G1164" i="15"/>
  <c r="G1196" i="15"/>
  <c r="G1228" i="15"/>
  <c r="G418" i="15"/>
  <c r="G430" i="15"/>
  <c r="G450" i="15"/>
  <c r="G493" i="15"/>
  <c r="G543" i="15"/>
  <c r="G554" i="15"/>
  <c r="G561" i="15"/>
  <c r="G579" i="15"/>
  <c r="G590" i="15"/>
  <c r="G596" i="15"/>
  <c r="G602" i="15"/>
  <c r="G627" i="15"/>
  <c r="G653" i="15"/>
  <c r="G668" i="15"/>
  <c r="G684" i="15"/>
  <c r="G822" i="15"/>
  <c r="G851" i="15"/>
  <c r="G905" i="15"/>
  <c r="G976" i="15"/>
  <c r="G1021" i="15"/>
  <c r="G1039" i="15"/>
  <c r="G1084" i="15"/>
  <c r="G1133" i="15"/>
  <c r="G1154" i="15"/>
  <c r="G1170" i="15"/>
  <c r="G1186" i="15"/>
  <c r="G1202" i="15"/>
  <c r="G1218" i="15"/>
  <c r="G1234" i="15"/>
  <c r="G1250" i="15"/>
  <c r="G669" i="15"/>
  <c r="G685" i="15"/>
  <c r="G739" i="15"/>
  <c r="G748" i="15"/>
  <c r="G751" i="15"/>
  <c r="G781" i="15"/>
  <c r="G786" i="15"/>
  <c r="G797" i="15"/>
  <c r="G802" i="15"/>
  <c r="G856" i="15"/>
  <c r="G870" i="15"/>
  <c r="G907" i="15"/>
  <c r="G978" i="15"/>
  <c r="G1006" i="15"/>
  <c r="G1016" i="15"/>
  <c r="G1075" i="15"/>
  <c r="G1096" i="15"/>
  <c r="G1111" i="15"/>
  <c r="G1135" i="15"/>
  <c r="G1262" i="15"/>
  <c r="G458" i="15"/>
  <c r="G527" i="15"/>
  <c r="G538" i="15"/>
  <c r="G545" i="15"/>
  <c r="G557" i="15"/>
  <c r="G575" i="15"/>
  <c r="G581" i="15"/>
  <c r="G611" i="15"/>
  <c r="G623" i="15"/>
  <c r="G671" i="15"/>
  <c r="G676" i="15"/>
  <c r="G730" i="15"/>
  <c r="G752" i="15"/>
  <c r="G813" i="15"/>
  <c r="G818" i="15"/>
  <c r="G829" i="15"/>
  <c r="G838" i="15"/>
  <c r="G843" i="15"/>
  <c r="G847" i="15"/>
  <c r="G858" i="15"/>
  <c r="G898" i="15"/>
  <c r="G921" i="15"/>
  <c r="G1000" i="15"/>
  <c r="G1017" i="15"/>
  <c r="G1023" i="15"/>
  <c r="G1029" i="15"/>
  <c r="G1042" i="15"/>
  <c r="G1048" i="15"/>
  <c r="G1064" i="15"/>
  <c r="G1231" i="15"/>
  <c r="G434" i="15"/>
  <c r="G477" i="15"/>
  <c r="G509" i="15"/>
  <c r="G558" i="15"/>
  <c r="G564" i="15"/>
  <c r="G569" i="15"/>
  <c r="G587" i="15"/>
  <c r="G593" i="15"/>
  <c r="G606" i="15"/>
  <c r="G617" i="15"/>
  <c r="G656" i="15"/>
  <c r="G1081" i="15"/>
  <c r="G1126" i="15"/>
  <c r="G1146" i="15"/>
  <c r="G1162" i="15"/>
  <c r="G1178" i="15"/>
  <c r="G1194" i="15"/>
  <c r="G1210" i="15"/>
  <c r="G471" i="15"/>
  <c r="G503" i="15"/>
  <c r="G516" i="15"/>
  <c r="G559" i="15"/>
  <c r="G565" i="15"/>
  <c r="G570" i="15"/>
  <c r="G607" i="15"/>
  <c r="G754" i="15"/>
  <c r="G764" i="15"/>
  <c r="G900" i="15"/>
  <c r="G923" i="15"/>
  <c r="G974" i="15"/>
  <c r="G985" i="15"/>
  <c r="G1002" i="15"/>
  <c r="G1013" i="15"/>
  <c r="G1037" i="15"/>
  <c r="G1050" i="15"/>
  <c r="G1127" i="15"/>
  <c r="G1147" i="15"/>
  <c r="G1163" i="15"/>
  <c r="G1179" i="15"/>
  <c r="G1195" i="15"/>
  <c r="G1211" i="15"/>
  <c r="G1227" i="15"/>
  <c r="G1243" i="15"/>
  <c r="G1259" i="15"/>
  <c r="G398" i="15"/>
  <c r="G404" i="15"/>
  <c r="G410" i="15"/>
  <c r="G466" i="15"/>
  <c r="G479" i="15"/>
  <c r="G498" i="15"/>
  <c r="G511" i="15"/>
  <c r="G522" i="15"/>
  <c r="G529" i="15"/>
  <c r="G541" i="15"/>
  <c r="G577" i="15"/>
  <c r="G583" i="15"/>
  <c r="G589" i="15"/>
  <c r="G595" i="15"/>
  <c r="G613" i="15"/>
  <c r="G619" i="15"/>
  <c r="G625" i="15"/>
  <c r="G631" i="15"/>
  <c r="G646" i="15"/>
  <c r="G722" i="15"/>
  <c r="G732" i="15"/>
  <c r="G735" i="15"/>
  <c r="G746" i="15"/>
  <c r="G755" i="15"/>
  <c r="G758" i="15"/>
  <c r="G773" i="15"/>
  <c r="G778" i="15"/>
  <c r="G789" i="15"/>
  <c r="G794" i="15"/>
  <c r="G805" i="15"/>
  <c r="G810" i="15"/>
  <c r="G835" i="15"/>
  <c r="G849" i="15"/>
  <c r="G860" i="15"/>
  <c r="G986" i="15"/>
  <c r="G997" i="15"/>
  <c r="G1008" i="15"/>
  <c r="G1014" i="15"/>
  <c r="G1026" i="15"/>
  <c r="G1031" i="15"/>
  <c r="G1044" i="15"/>
  <c r="G1056" i="15"/>
  <c r="G1061" i="15"/>
  <c r="G1072" i="15"/>
  <c r="G1077" i="15"/>
  <c r="G1083" i="15"/>
  <c r="G1088" i="15"/>
  <c r="G1093" i="15"/>
  <c r="G1103" i="15"/>
  <c r="G1118" i="15"/>
  <c r="H10" i="9"/>
  <c r="H14" i="9"/>
  <c r="H22" i="9"/>
  <c r="H26" i="9"/>
  <c r="H30" i="9"/>
  <c r="H34" i="9"/>
  <c r="H38" i="9"/>
  <c r="H42" i="9"/>
  <c r="H46" i="9"/>
  <c r="H50" i="9"/>
  <c r="H54" i="9"/>
  <c r="H58" i="9"/>
  <c r="H62" i="9"/>
  <c r="H66" i="9"/>
  <c r="H18" i="9"/>
  <c r="H11" i="9"/>
  <c r="H15" i="9"/>
  <c r="H19" i="9"/>
  <c r="H23" i="9"/>
  <c r="H27" i="9"/>
  <c r="H31" i="9"/>
  <c r="H35" i="9"/>
  <c r="H39" i="9"/>
  <c r="H43" i="9"/>
  <c r="H47" i="9"/>
  <c r="H51" i="9"/>
  <c r="H55" i="9"/>
  <c r="H59" i="9"/>
  <c r="H63" i="9"/>
  <c r="G13" i="19"/>
  <c r="H14" i="19"/>
  <c r="B16" i="19"/>
  <c r="D16" i="19" s="1"/>
  <c r="C15" i="19"/>
  <c r="H713" i="15"/>
  <c r="H712" i="15"/>
  <c r="H1168" i="15"/>
  <c r="H1169" i="15"/>
  <c r="H1208" i="15"/>
  <c r="H1209" i="15"/>
  <c r="H1240" i="15"/>
  <c r="H1241" i="15"/>
  <c r="H80" i="15"/>
  <c r="H1136" i="15"/>
  <c r="H33" i="15"/>
  <c r="H69" i="15"/>
  <c r="H88" i="15"/>
  <c r="H389" i="15"/>
  <c r="H452" i="15"/>
  <c r="H468" i="15"/>
  <c r="H501" i="15"/>
  <c r="H741" i="15"/>
  <c r="H973" i="15"/>
  <c r="H1084" i="15"/>
  <c r="H1120" i="15"/>
  <c r="H960" i="15"/>
  <c r="H961" i="15"/>
  <c r="H1160" i="15"/>
  <c r="H1161" i="15"/>
  <c r="H1200" i="15"/>
  <c r="H1201" i="15"/>
  <c r="H1256" i="15"/>
  <c r="H1257" i="15"/>
  <c r="H1056" i="15"/>
  <c r="H16" i="15"/>
  <c r="H37" i="15"/>
  <c r="H48" i="15"/>
  <c r="H77" i="15"/>
  <c r="H96" i="15"/>
  <c r="H372" i="15"/>
  <c r="H485" i="15"/>
  <c r="H556" i="15"/>
  <c r="H572" i="15"/>
  <c r="H605" i="15"/>
  <c r="H664" i="15"/>
  <c r="H668" i="15"/>
  <c r="H692" i="15"/>
  <c r="H733" i="15"/>
  <c r="H845" i="15"/>
  <c r="H1080" i="15"/>
  <c r="H1129" i="15"/>
  <c r="H1132" i="15"/>
  <c r="H944" i="15"/>
  <c r="H945" i="15"/>
  <c r="H1176" i="15"/>
  <c r="H1177" i="15"/>
  <c r="H1216" i="15"/>
  <c r="H1217" i="15"/>
  <c r="H701" i="15"/>
  <c r="H700" i="15"/>
  <c r="H716" i="15"/>
  <c r="H717" i="15"/>
  <c r="H941" i="15"/>
  <c r="H940" i="15"/>
  <c r="H949" i="15"/>
  <c r="H948" i="15"/>
  <c r="H957" i="15"/>
  <c r="H956" i="15"/>
  <c r="H965" i="15"/>
  <c r="H964" i="15"/>
  <c r="H1156" i="15"/>
  <c r="H1157" i="15"/>
  <c r="H1164" i="15"/>
  <c r="H1165" i="15"/>
  <c r="H1172" i="15"/>
  <c r="H1173" i="15"/>
  <c r="H1180" i="15"/>
  <c r="H1181" i="15"/>
  <c r="H1188" i="15"/>
  <c r="H1189" i="15"/>
  <c r="H1196" i="15"/>
  <c r="H1197" i="15"/>
  <c r="H1204" i="15"/>
  <c r="H1205" i="15"/>
  <c r="H1212" i="15"/>
  <c r="H1213" i="15"/>
  <c r="H1220" i="15"/>
  <c r="H1221" i="15"/>
  <c r="H1228" i="15"/>
  <c r="H1229" i="15"/>
  <c r="H1236" i="15"/>
  <c r="H1237" i="15"/>
  <c r="H1244" i="15"/>
  <c r="H1245" i="15"/>
  <c r="H1252" i="15"/>
  <c r="H1253" i="15"/>
  <c r="H1184" i="15"/>
  <c r="H1185" i="15"/>
  <c r="H1248" i="15"/>
  <c r="H1249" i="15"/>
  <c r="H8" i="15"/>
  <c r="H40" i="15"/>
  <c r="H689" i="15"/>
  <c r="H56" i="15"/>
  <c r="H93" i="15"/>
  <c r="H437" i="15"/>
  <c r="H492" i="15"/>
  <c r="H508" i="15"/>
  <c r="H657" i="15"/>
  <c r="H660" i="15"/>
  <c r="H1072" i="15"/>
  <c r="H1104" i="15"/>
  <c r="H1224" i="15"/>
  <c r="H1225" i="15"/>
  <c r="H1113" i="15"/>
  <c r="H181" i="15"/>
  <c r="H180" i="15"/>
  <c r="H748" i="15"/>
  <c r="H749" i="15"/>
  <c r="H541" i="15"/>
  <c r="H101" i="15"/>
  <c r="H120" i="15"/>
  <c r="H165" i="15"/>
  <c r="H188" i="15"/>
  <c r="H196" i="15"/>
  <c r="H525" i="15"/>
  <c r="H580" i="15"/>
  <c r="H596" i="15"/>
  <c r="H629" i="15"/>
  <c r="H652" i="15"/>
  <c r="H684" i="15"/>
  <c r="H1068" i="15"/>
  <c r="H1096" i="15"/>
  <c r="H1108" i="15"/>
  <c r="H1148" i="15"/>
  <c r="H696" i="15"/>
  <c r="H697" i="15"/>
  <c r="H952" i="15"/>
  <c r="H953" i="15"/>
  <c r="H1192" i="15"/>
  <c r="H1193" i="15"/>
  <c r="H1232" i="15"/>
  <c r="H1233" i="15"/>
  <c r="H672" i="15"/>
  <c r="H1088" i="15"/>
  <c r="H104" i="15"/>
  <c r="H24" i="15"/>
  <c r="H112" i="15"/>
  <c r="H21" i="15"/>
  <c r="H53" i="15"/>
  <c r="H64" i="15"/>
  <c r="H109" i="15"/>
  <c r="H128" i="15"/>
  <c r="H285" i="15"/>
  <c r="H300" i="15"/>
  <c r="H316" i="15"/>
  <c r="H404" i="15"/>
  <c r="H444" i="15"/>
  <c r="H477" i="15"/>
  <c r="H613" i="15"/>
  <c r="H649" i="15"/>
  <c r="H681" i="15"/>
  <c r="H1064" i="15"/>
  <c r="H1144" i="15"/>
  <c r="H371" i="15"/>
  <c r="H370" i="15"/>
  <c r="H132" i="15"/>
  <c r="H134" i="15"/>
  <c r="H136" i="15"/>
  <c r="H138" i="15"/>
  <c r="H140" i="15"/>
  <c r="H142" i="15"/>
  <c r="H144" i="15"/>
  <c r="H146" i="15"/>
  <c r="H148" i="15"/>
  <c r="H150" i="15"/>
  <c r="H152" i="15"/>
  <c r="H161" i="15"/>
  <c r="H168" i="15"/>
  <c r="H177" i="15"/>
  <c r="H184" i="15"/>
  <c r="H193" i="15"/>
  <c r="H200" i="15"/>
  <c r="H209" i="15"/>
  <c r="H216" i="15"/>
  <c r="G224" i="15"/>
  <c r="H230" i="15"/>
  <c r="G240" i="15"/>
  <c r="H246" i="15"/>
  <c r="G256" i="15"/>
  <c r="H262" i="15"/>
  <c r="G272" i="15"/>
  <c r="H278" i="15"/>
  <c r="G288" i="15"/>
  <c r="H294" i="15"/>
  <c r="G304" i="15"/>
  <c r="H310" i="15"/>
  <c r="H326" i="15"/>
  <c r="H364" i="15"/>
  <c r="G162" i="15"/>
  <c r="G178" i="15"/>
  <c r="G194" i="15"/>
  <c r="G210" i="15"/>
  <c r="G231" i="15"/>
  <c r="G247" i="15"/>
  <c r="G263" i="15"/>
  <c r="G279" i="15"/>
  <c r="G295" i="15"/>
  <c r="G311" i="15"/>
  <c r="G327" i="15"/>
  <c r="H387" i="15"/>
  <c r="H386" i="15"/>
  <c r="H157" i="15"/>
  <c r="H173" i="15"/>
  <c r="G160" i="15"/>
  <c r="G158" i="15"/>
  <c r="G174" i="15"/>
  <c r="G190" i="15"/>
  <c r="G206" i="15"/>
  <c r="G222" i="15"/>
  <c r="H228" i="15"/>
  <c r="G235" i="15"/>
  <c r="G238" i="15"/>
  <c r="H244" i="15"/>
  <c r="G251" i="15"/>
  <c r="G254" i="15"/>
  <c r="H260" i="15"/>
  <c r="G267" i="15"/>
  <c r="G270" i="15"/>
  <c r="H276" i="15"/>
  <c r="G283" i="15"/>
  <c r="G286" i="15"/>
  <c r="H292" i="15"/>
  <c r="G299" i="15"/>
  <c r="G302" i="15"/>
  <c r="H308" i="15"/>
  <c r="G315" i="15"/>
  <c r="H324" i="15"/>
  <c r="H358" i="15"/>
  <c r="G156" i="15"/>
  <c r="G167" i="15"/>
  <c r="G172" i="15"/>
  <c r="G188" i="15"/>
  <c r="G204" i="15"/>
  <c r="G220" i="15"/>
  <c r="H222" i="15"/>
  <c r="H225" i="15"/>
  <c r="G229" i="15"/>
  <c r="G232" i="15"/>
  <c r="H238" i="15"/>
  <c r="H241" i="15"/>
  <c r="G245" i="15"/>
  <c r="G248" i="15"/>
  <c r="H254" i="15"/>
  <c r="H257" i="15"/>
  <c r="G261" i="15"/>
  <c r="G264" i="15"/>
  <c r="H270" i="15"/>
  <c r="H273" i="15"/>
  <c r="G277" i="15"/>
  <c r="G280" i="15"/>
  <c r="H286" i="15"/>
  <c r="H289" i="15"/>
  <c r="G293" i="15"/>
  <c r="G296" i="15"/>
  <c r="H302" i="15"/>
  <c r="H305" i="15"/>
  <c r="G309" i="15"/>
  <c r="H318" i="15"/>
  <c r="H321" i="15"/>
  <c r="G325" i="15"/>
  <c r="H334" i="15"/>
  <c r="H396" i="15"/>
  <c r="G165" i="15"/>
  <c r="G181" i="15"/>
  <c r="G197" i="15"/>
  <c r="G213" i="15"/>
  <c r="G226" i="15"/>
  <c r="H232" i="15"/>
  <c r="G242" i="15"/>
  <c r="H248" i="15"/>
  <c r="G258" i="15"/>
  <c r="H264" i="15"/>
  <c r="G274" i="15"/>
  <c r="H280" i="15"/>
  <c r="G290" i="15"/>
  <c r="H296" i="15"/>
  <c r="G306" i="15"/>
  <c r="H312" i="15"/>
  <c r="H328" i="15"/>
  <c r="G337" i="15"/>
  <c r="H333" i="15"/>
  <c r="G336" i="15"/>
  <c r="H341" i="15"/>
  <c r="G344" i="15"/>
  <c r="H349" i="15"/>
  <c r="G352" i="15"/>
  <c r="H357" i="15"/>
  <c r="G360" i="15"/>
  <c r="G363" i="15"/>
  <c r="H369" i="15"/>
  <c r="G376" i="15"/>
  <c r="G379" i="15"/>
  <c r="H385" i="15"/>
  <c r="G392" i="15"/>
  <c r="G395" i="15"/>
  <c r="H401" i="15"/>
  <c r="G408" i="15"/>
  <c r="G411" i="15"/>
  <c r="H417" i="15"/>
  <c r="G424" i="15"/>
  <c r="G427" i="15"/>
  <c r="H433" i="15"/>
  <c r="G440" i="15"/>
  <c r="G443" i="15"/>
  <c r="H449" i="15"/>
  <c r="G456" i="15"/>
  <c r="G459" i="15"/>
  <c r="H465" i="15"/>
  <c r="G472" i="15"/>
  <c r="G475" i="15"/>
  <c r="H481" i="15"/>
  <c r="G488" i="15"/>
  <c r="G491" i="15"/>
  <c r="H497" i="15"/>
  <c r="G504" i="15"/>
  <c r="G507" i="15"/>
  <c r="H513" i="15"/>
  <c r="G520" i="15"/>
  <c r="G523" i="15"/>
  <c r="H529" i="15"/>
  <c r="G536" i="15"/>
  <c r="G539" i="15"/>
  <c r="H545" i="15"/>
  <c r="G552" i="15"/>
  <c r="G555" i="15"/>
  <c r="H561" i="15"/>
  <c r="G568" i="15"/>
  <c r="H577" i="15"/>
  <c r="G584" i="15"/>
  <c r="H593" i="15"/>
  <c r="G600" i="15"/>
  <c r="H609" i="15"/>
  <c r="G616" i="15"/>
  <c r="H625" i="15"/>
  <c r="G632" i="15"/>
  <c r="G652" i="15"/>
  <c r="G655" i="15"/>
  <c r="G664" i="15"/>
  <c r="H363" i="15"/>
  <c r="G373" i="15"/>
  <c r="H379" i="15"/>
  <c r="G389" i="15"/>
  <c r="H395" i="15"/>
  <c r="G405" i="15"/>
  <c r="H411" i="15"/>
  <c r="G421" i="15"/>
  <c r="H427" i="15"/>
  <c r="G437" i="15"/>
  <c r="H443" i="15"/>
  <c r="G453" i="15"/>
  <c r="H459" i="15"/>
  <c r="G469" i="15"/>
  <c r="H475" i="15"/>
  <c r="G485" i="15"/>
  <c r="H491" i="15"/>
  <c r="G501" i="15"/>
  <c r="H507" i="15"/>
  <c r="G517" i="15"/>
  <c r="H523" i="15"/>
  <c r="G533" i="15"/>
  <c r="H539" i="15"/>
  <c r="G549" i="15"/>
  <c r="H555" i="15"/>
  <c r="H571" i="15"/>
  <c r="H587" i="15"/>
  <c r="H603" i="15"/>
  <c r="H619" i="15"/>
  <c r="H632" i="15"/>
  <c r="H643" i="15"/>
  <c r="G661" i="15"/>
  <c r="H331" i="15"/>
  <c r="G334" i="15"/>
  <c r="H339" i="15"/>
  <c r="G342" i="15"/>
  <c r="H347" i="15"/>
  <c r="G350" i="15"/>
  <c r="H355" i="15"/>
  <c r="G358" i="15"/>
  <c r="G364" i="15"/>
  <c r="G380" i="15"/>
  <c r="G396" i="15"/>
  <c r="G412" i="15"/>
  <c r="G428" i="15"/>
  <c r="G444" i="15"/>
  <c r="G460" i="15"/>
  <c r="G476" i="15"/>
  <c r="G492" i="15"/>
  <c r="G508" i="15"/>
  <c r="G524" i="15"/>
  <c r="G540" i="15"/>
  <c r="G556" i="15"/>
  <c r="G572" i="15"/>
  <c r="G588" i="15"/>
  <c r="G604" i="15"/>
  <c r="G620" i="15"/>
  <c r="H641" i="15"/>
  <c r="G361" i="15"/>
  <c r="H367" i="15"/>
  <c r="G374" i="15"/>
  <c r="G377" i="15"/>
  <c r="H383" i="15"/>
  <c r="G390" i="15"/>
  <c r="G393" i="15"/>
  <c r="H399" i="15"/>
  <c r="H402" i="15"/>
  <c r="G406" i="15"/>
  <c r="G409" i="15"/>
  <c r="H415" i="15"/>
  <c r="H418" i="15"/>
  <c r="G422" i="15"/>
  <c r="G425" i="15"/>
  <c r="H431" i="15"/>
  <c r="H434" i="15"/>
  <c r="G438" i="15"/>
  <c r="G441" i="15"/>
  <c r="H447" i="15"/>
  <c r="H450" i="15"/>
  <c r="G454" i="15"/>
  <c r="G457" i="15"/>
  <c r="H463" i="15"/>
  <c r="H466" i="15"/>
  <c r="G470" i="15"/>
  <c r="G473" i="15"/>
  <c r="H479" i="15"/>
  <c r="H482" i="15"/>
  <c r="G486" i="15"/>
  <c r="G489" i="15"/>
  <c r="H495" i="15"/>
  <c r="H498" i="15"/>
  <c r="G502" i="15"/>
  <c r="G505" i="15"/>
  <c r="H511" i="15"/>
  <c r="H514" i="15"/>
  <c r="G518" i="15"/>
  <c r="G521" i="15"/>
  <c r="H527" i="15"/>
  <c r="H530" i="15"/>
  <c r="G534" i="15"/>
  <c r="G537" i="15"/>
  <c r="H543" i="15"/>
  <c r="H546" i="15"/>
  <c r="G550" i="15"/>
  <c r="G553" i="15"/>
  <c r="H559" i="15"/>
  <c r="H562" i="15"/>
  <c r="G566" i="15"/>
  <c r="H575" i="15"/>
  <c r="H578" i="15"/>
  <c r="G582" i="15"/>
  <c r="H591" i="15"/>
  <c r="H594" i="15"/>
  <c r="G598" i="15"/>
  <c r="H607" i="15"/>
  <c r="H610" i="15"/>
  <c r="G614" i="15"/>
  <c r="H623" i="15"/>
  <c r="H626" i="15"/>
  <c r="G630" i="15"/>
  <c r="H647" i="15"/>
  <c r="G332" i="15"/>
  <c r="H337" i="15"/>
  <c r="G340" i="15"/>
  <c r="H345" i="15"/>
  <c r="G348" i="15"/>
  <c r="H353" i="15"/>
  <c r="G356" i="15"/>
  <c r="H361" i="15"/>
  <c r="G368" i="15"/>
  <c r="G371" i="15"/>
  <c r="H377" i="15"/>
  <c r="G384" i="15"/>
  <c r="G387" i="15"/>
  <c r="H393" i="15"/>
  <c r="G400" i="15"/>
  <c r="G403" i="15"/>
  <c r="H409" i="15"/>
  <c r="G416" i="15"/>
  <c r="G419" i="15"/>
  <c r="H425" i="15"/>
  <c r="G432" i="15"/>
  <c r="G435" i="15"/>
  <c r="H441" i="15"/>
  <c r="G448" i="15"/>
  <c r="G451" i="15"/>
  <c r="H457" i="15"/>
  <c r="G464" i="15"/>
  <c r="G467" i="15"/>
  <c r="H473" i="15"/>
  <c r="G480" i="15"/>
  <c r="G483" i="15"/>
  <c r="H489" i="15"/>
  <c r="G496" i="15"/>
  <c r="G499" i="15"/>
  <c r="H505" i="15"/>
  <c r="G512" i="15"/>
  <c r="G515" i="15"/>
  <c r="H521" i="15"/>
  <c r="G528" i="15"/>
  <c r="G531" i="15"/>
  <c r="H537" i="15"/>
  <c r="G544" i="15"/>
  <c r="G547" i="15"/>
  <c r="H553" i="15"/>
  <c r="G560" i="15"/>
  <c r="H569" i="15"/>
  <c r="G576" i="15"/>
  <c r="H585" i="15"/>
  <c r="G592" i="15"/>
  <c r="H601" i="15"/>
  <c r="G608" i="15"/>
  <c r="H617" i="15"/>
  <c r="G624" i="15"/>
  <c r="G636" i="15"/>
  <c r="G639" i="15"/>
  <c r="G644" i="15"/>
  <c r="G648" i="15"/>
  <c r="G662" i="15"/>
  <c r="H638" i="15"/>
  <c r="H654" i="15"/>
  <c r="H670" i="15"/>
  <c r="H686" i="15"/>
  <c r="G688" i="15"/>
  <c r="G670" i="15"/>
  <c r="G677" i="15"/>
  <c r="G686" i="15"/>
  <c r="H711" i="15"/>
  <c r="G727" i="15"/>
  <c r="H739" i="15"/>
  <c r="G745" i="15"/>
  <c r="G744" i="15"/>
  <c r="G759" i="15"/>
  <c r="G768" i="15"/>
  <c r="G767" i="15"/>
  <c r="H634" i="15"/>
  <c r="H650" i="15"/>
  <c r="H666" i="15"/>
  <c r="H682" i="15"/>
  <c r="H698" i="15"/>
  <c r="G673" i="15"/>
  <c r="H675" i="15"/>
  <c r="H691" i="15"/>
  <c r="H707" i="15"/>
  <c r="H722" i="15"/>
  <c r="H721" i="15"/>
  <c r="H754" i="15"/>
  <c r="H753" i="15"/>
  <c r="H763" i="15"/>
  <c r="H646" i="15"/>
  <c r="H662" i="15"/>
  <c r="H678" i="15"/>
  <c r="H694" i="15"/>
  <c r="H705" i="15"/>
  <c r="G731" i="15"/>
  <c r="G737" i="15"/>
  <c r="G763" i="15"/>
  <c r="H687" i="15"/>
  <c r="H723" i="15"/>
  <c r="G729" i="15"/>
  <c r="G728" i="15"/>
  <c r="H755" i="15"/>
  <c r="G761" i="15"/>
  <c r="G760" i="15"/>
  <c r="G720" i="15"/>
  <c r="H738" i="15"/>
  <c r="H737" i="15"/>
  <c r="H730" i="15"/>
  <c r="H746" i="15"/>
  <c r="H762" i="15"/>
  <c r="H774" i="15"/>
  <c r="H782" i="15"/>
  <c r="H790" i="15"/>
  <c r="H798" i="15"/>
  <c r="H806" i="15"/>
  <c r="H814" i="15"/>
  <c r="H822" i="15"/>
  <c r="H830" i="15"/>
  <c r="H838" i="15"/>
  <c r="H851" i="15"/>
  <c r="H866" i="15"/>
  <c r="G871" i="15"/>
  <c r="G874" i="15"/>
  <c r="G879" i="15"/>
  <c r="G882" i="15"/>
  <c r="G890" i="15"/>
  <c r="H893" i="15"/>
  <c r="G914" i="15"/>
  <c r="H728" i="15"/>
  <c r="H744" i="15"/>
  <c r="H760" i="15"/>
  <c r="H777" i="15"/>
  <c r="H785" i="15"/>
  <c r="H793" i="15"/>
  <c r="H801" i="15"/>
  <c r="H809" i="15"/>
  <c r="H817" i="15"/>
  <c r="H825" i="15"/>
  <c r="H833" i="15"/>
  <c r="H841" i="15"/>
  <c r="H859" i="15"/>
  <c r="H874" i="15"/>
  <c r="H877" i="15"/>
  <c r="H890" i="15"/>
  <c r="H769" i="15"/>
  <c r="G777" i="15"/>
  <c r="G785" i="15"/>
  <c r="G793" i="15"/>
  <c r="G801" i="15"/>
  <c r="G809" i="15"/>
  <c r="G817" i="15"/>
  <c r="G825" i="15"/>
  <c r="G833" i="15"/>
  <c r="G841" i="15"/>
  <c r="G846" i="15"/>
  <c r="G859" i="15"/>
  <c r="H869" i="15"/>
  <c r="H885" i="15"/>
  <c r="G891" i="15"/>
  <c r="H899" i="15"/>
  <c r="H1021" i="15"/>
  <c r="H1020" i="15"/>
  <c r="G772" i="15"/>
  <c r="G780" i="15"/>
  <c r="G788" i="15"/>
  <c r="G796" i="15"/>
  <c r="G804" i="15"/>
  <c r="G812" i="15"/>
  <c r="G820" i="15"/>
  <c r="G828" i="15"/>
  <c r="G836" i="15"/>
  <c r="H852" i="15"/>
  <c r="G854" i="15"/>
  <c r="G857" i="15"/>
  <c r="G864" i="15"/>
  <c r="G867" i="15"/>
  <c r="H875" i="15"/>
  <c r="H909" i="15"/>
  <c r="G897" i="15"/>
  <c r="H925" i="15"/>
  <c r="H720" i="15"/>
  <c r="H736" i="15"/>
  <c r="H752" i="15"/>
  <c r="H768" i="15"/>
  <c r="H773" i="15"/>
  <c r="H781" i="15"/>
  <c r="H789" i="15"/>
  <c r="H797" i="15"/>
  <c r="H805" i="15"/>
  <c r="H813" i="15"/>
  <c r="H821" i="15"/>
  <c r="H829" i="15"/>
  <c r="H837" i="15"/>
  <c r="G850" i="15"/>
  <c r="H868" i="15"/>
  <c r="G873" i="15"/>
  <c r="G881" i="15"/>
  <c r="G889" i="15"/>
  <c r="H892" i="15"/>
  <c r="H882" i="15"/>
  <c r="H898" i="15"/>
  <c r="H914" i="15"/>
  <c r="H930" i="15"/>
  <c r="H1053" i="15"/>
  <c r="H1052" i="15"/>
  <c r="G1109" i="15"/>
  <c r="G1108" i="15"/>
  <c r="G1158" i="15"/>
  <c r="G1157" i="15"/>
  <c r="G1190" i="15"/>
  <c r="G1189" i="15"/>
  <c r="G1222" i="15"/>
  <c r="G1221" i="15"/>
  <c r="G1254" i="15"/>
  <c r="G1253" i="15"/>
  <c r="H848" i="15"/>
  <c r="H864" i="15"/>
  <c r="H880" i="15"/>
  <c r="H896" i="15"/>
  <c r="H912" i="15"/>
  <c r="H928" i="15"/>
  <c r="H977" i="15"/>
  <c r="G984" i="15"/>
  <c r="H996" i="15"/>
  <c r="H997" i="15"/>
  <c r="G910" i="15"/>
  <c r="H980" i="15"/>
  <c r="H981" i="15"/>
  <c r="H906" i="15"/>
  <c r="H922" i="15"/>
  <c r="H938" i="15"/>
  <c r="H1004" i="15"/>
  <c r="H1005" i="15"/>
  <c r="H856" i="15"/>
  <c r="H872" i="15"/>
  <c r="H888" i="15"/>
  <c r="H904" i="15"/>
  <c r="H920" i="15"/>
  <c r="H936" i="15"/>
  <c r="H1037" i="15"/>
  <c r="H1036" i="15"/>
  <c r="H988" i="15"/>
  <c r="H989" i="15"/>
  <c r="H916" i="15"/>
  <c r="H932" i="15"/>
  <c r="H975" i="15"/>
  <c r="H976" i="15"/>
  <c r="H1012" i="15"/>
  <c r="H1013" i="15"/>
  <c r="G979" i="15"/>
  <c r="G987" i="15"/>
  <c r="G995" i="15"/>
  <c r="G1003" i="15"/>
  <c r="G1011" i="15"/>
  <c r="G1019" i="15"/>
  <c r="G1022" i="15"/>
  <c r="G1025" i="15"/>
  <c r="H1031" i="15"/>
  <c r="G1038" i="15"/>
  <c r="G1041" i="15"/>
  <c r="H1047" i="15"/>
  <c r="G1054" i="15"/>
  <c r="G1057" i="15"/>
  <c r="G1070" i="15"/>
  <c r="G1078" i="15"/>
  <c r="G1086" i="15"/>
  <c r="H1103" i="15"/>
  <c r="H984" i="15"/>
  <c r="H992" i="15"/>
  <c r="H1000" i="15"/>
  <c r="H1008" i="15"/>
  <c r="H1016" i="15"/>
  <c r="H1025" i="15"/>
  <c r="H1028" i="15"/>
  <c r="G1035" i="15"/>
  <c r="H1041" i="15"/>
  <c r="H1044" i="15"/>
  <c r="G1051" i="15"/>
  <c r="G1067" i="15"/>
  <c r="G1125" i="15"/>
  <c r="G1124" i="15"/>
  <c r="G1166" i="15"/>
  <c r="G1165" i="15"/>
  <c r="G1198" i="15"/>
  <c r="G1197" i="15"/>
  <c r="G1230" i="15"/>
  <c r="G1229" i="15"/>
  <c r="G1101" i="15"/>
  <c r="G1100" i="15"/>
  <c r="G975" i="15"/>
  <c r="G980" i="15"/>
  <c r="G988" i="15"/>
  <c r="G996" i="15"/>
  <c r="G1004" i="15"/>
  <c r="G1012" i="15"/>
  <c r="G1020" i="15"/>
  <c r="G1036" i="15"/>
  <c r="G1052" i="15"/>
  <c r="G1068" i="15"/>
  <c r="G1071" i="15"/>
  <c r="G1079" i="15"/>
  <c r="G1087" i="15"/>
  <c r="G1142" i="15"/>
  <c r="G1141" i="15"/>
  <c r="G1174" i="15"/>
  <c r="G1173" i="15"/>
  <c r="G1206" i="15"/>
  <c r="G1205" i="15"/>
  <c r="G1238" i="15"/>
  <c r="G1237" i="15"/>
  <c r="G973" i="15"/>
  <c r="G983" i="15"/>
  <c r="G991" i="15"/>
  <c r="G999" i="15"/>
  <c r="G1007" i="15"/>
  <c r="G1015" i="15"/>
  <c r="H1023" i="15"/>
  <c r="G1030" i="15"/>
  <c r="G1033" i="15"/>
  <c r="H1039" i="15"/>
  <c r="G1046" i="15"/>
  <c r="G1049" i="15"/>
  <c r="G1062" i="15"/>
  <c r="G1065" i="15"/>
  <c r="G1074" i="15"/>
  <c r="G1082" i="15"/>
  <c r="G1090" i="15"/>
  <c r="G1117" i="15"/>
  <c r="G1116" i="15"/>
  <c r="G1027" i="15"/>
  <c r="H1033" i="15"/>
  <c r="G1043" i="15"/>
  <c r="H1049" i="15"/>
  <c r="G1059" i="15"/>
  <c r="H1111" i="15"/>
  <c r="G1150" i="15"/>
  <c r="G1149" i="15"/>
  <c r="G1182" i="15"/>
  <c r="G1181" i="15"/>
  <c r="G1214" i="15"/>
  <c r="G1213" i="15"/>
  <c r="G1246" i="15"/>
  <c r="G1245" i="15"/>
  <c r="G1261" i="15"/>
  <c r="H1102" i="15"/>
  <c r="H1118" i="15"/>
  <c r="H1134" i="15"/>
  <c r="H1142" i="15"/>
  <c r="H1150" i="15"/>
  <c r="H1158" i="15"/>
  <c r="H1166" i="15"/>
  <c r="H1174" i="15"/>
  <c r="H1182" i="15"/>
  <c r="H1190" i="15"/>
  <c r="H1198" i="15"/>
  <c r="H1206" i="15"/>
  <c r="H1214" i="15"/>
  <c r="H1222" i="15"/>
  <c r="H1230" i="15"/>
  <c r="H1238" i="15"/>
  <c r="H1246" i="15"/>
  <c r="H1254" i="15"/>
  <c r="H1153" i="15"/>
  <c r="G1132" i="15"/>
  <c r="G1137" i="15"/>
  <c r="G1145" i="15"/>
  <c r="G1153" i="15"/>
  <c r="G1161" i="15"/>
  <c r="G1169" i="15"/>
  <c r="G1177" i="15"/>
  <c r="G1185" i="15"/>
  <c r="G1193" i="15"/>
  <c r="G1201" i="15"/>
  <c r="G1209" i="15"/>
  <c r="G1217" i="15"/>
  <c r="G1225" i="15"/>
  <c r="G1233" i="15"/>
  <c r="G1241" i="15"/>
  <c r="G1249" i="15"/>
  <c r="G1257" i="15"/>
  <c r="H1263" i="15"/>
  <c r="H1094" i="15"/>
  <c r="H1110" i="15"/>
  <c r="H1126" i="15"/>
  <c r="H1138" i="15"/>
  <c r="H1146" i="15"/>
  <c r="H1154" i="15"/>
  <c r="H1162" i="15"/>
  <c r="H1170" i="15"/>
  <c r="H1178" i="15"/>
  <c r="H1186" i="15"/>
  <c r="H1194" i="15"/>
  <c r="H1202" i="15"/>
  <c r="H1210" i="15"/>
  <c r="H1218" i="15"/>
  <c r="H1226" i="15"/>
  <c r="H1234" i="15"/>
  <c r="H1242" i="15"/>
  <c r="H1250" i="15"/>
  <c r="H1258" i="15"/>
  <c r="D270" i="11"/>
  <c r="C270" i="11"/>
  <c r="C269" i="11"/>
  <c r="D269" i="11"/>
  <c r="D8" i="11"/>
  <c r="C8" i="11"/>
  <c r="G54" i="9"/>
  <c r="G56" i="9"/>
  <c r="G58" i="9"/>
  <c r="G60" i="9"/>
  <c r="G62" i="9"/>
  <c r="G64" i="9"/>
  <c r="G66" i="9"/>
  <c r="B14" i="27" l="1"/>
  <c r="H12" i="27"/>
  <c r="C13" i="27"/>
  <c r="G12" i="27" s="1"/>
  <c r="H11" i="27"/>
  <c r="G1" i="15"/>
  <c r="I1" i="15" s="1"/>
  <c r="H269" i="11"/>
  <c r="H2" i="9"/>
  <c r="J2" i="9" s="1"/>
  <c r="H1" i="15"/>
  <c r="J1" i="15" s="1"/>
  <c r="G1" i="9"/>
  <c r="I1" i="9" s="1"/>
  <c r="H1" i="9"/>
  <c r="J1" i="9" s="1"/>
  <c r="B17" i="19"/>
  <c r="D17" i="19" s="1"/>
  <c r="C16" i="19"/>
  <c r="G15" i="19" s="1"/>
  <c r="G14" i="19"/>
  <c r="H3" i="15"/>
  <c r="H2" i="15"/>
  <c r="J2" i="15" s="1"/>
  <c r="G2" i="15"/>
  <c r="I2" i="15" s="1"/>
  <c r="G269" i="11"/>
  <c r="H268" i="11"/>
  <c r="D271" i="11"/>
  <c r="C271" i="11"/>
  <c r="G268" i="11"/>
  <c r="C9" i="11"/>
  <c r="G8" i="11" s="1"/>
  <c r="D9" i="11"/>
  <c r="H8" i="11" s="1"/>
  <c r="H3" i="9"/>
  <c r="G2" i="9"/>
  <c r="I2" i="9" s="1"/>
  <c r="C14" i="27" l="1"/>
  <c r="B15" i="27"/>
  <c r="C17" i="19"/>
  <c r="G16" i="19" s="1"/>
  <c r="B18" i="19"/>
  <c r="D18" i="19" s="1"/>
  <c r="H15" i="19"/>
  <c r="H4" i="15"/>
  <c r="H5" i="15"/>
  <c r="C272" i="11"/>
  <c r="D272" i="11"/>
  <c r="G270" i="11"/>
  <c r="H270" i="11"/>
  <c r="D10" i="11"/>
  <c r="C10" i="11"/>
  <c r="H5" i="9"/>
  <c r="H4" i="9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G13" i="27" l="1"/>
  <c r="H13" i="27"/>
  <c r="B16" i="27"/>
  <c r="C15" i="27"/>
  <c r="B19" i="19"/>
  <c r="D19" i="19" s="1"/>
  <c r="H17" i="19"/>
  <c r="C18" i="19"/>
  <c r="G17" i="19" s="1"/>
  <c r="H16" i="19"/>
  <c r="D273" i="11"/>
  <c r="C273" i="11"/>
  <c r="G272" i="11" s="1"/>
  <c r="H271" i="11"/>
  <c r="G271" i="11"/>
  <c r="H9" i="11"/>
  <c r="G9" i="11"/>
  <c r="D11" i="11"/>
  <c r="C11" i="11"/>
  <c r="C68" i="6"/>
  <c r="B69" i="6"/>
  <c r="D68" i="6"/>
  <c r="D8" i="6"/>
  <c r="C8" i="6"/>
  <c r="G15" i="27" l="1"/>
  <c r="B17" i="27"/>
  <c r="C16" i="27"/>
  <c r="G14" i="27"/>
  <c r="H14" i="27"/>
  <c r="C19" i="19"/>
  <c r="B20" i="19"/>
  <c r="D20" i="19" s="1"/>
  <c r="D274" i="11"/>
  <c r="H273" i="11" s="1"/>
  <c r="C274" i="11"/>
  <c r="G273" i="11" s="1"/>
  <c r="H272" i="11"/>
  <c r="D12" i="11"/>
  <c r="H11" i="11" s="1"/>
  <c r="C12" i="11"/>
  <c r="H10" i="11"/>
  <c r="G10" i="11"/>
  <c r="B70" i="6"/>
  <c r="C69" i="6"/>
  <c r="G68" i="6" s="1"/>
  <c r="D69" i="6"/>
  <c r="D9" i="6"/>
  <c r="H8" i="6" s="1"/>
  <c r="C9" i="6"/>
  <c r="G8" i="6" s="1"/>
  <c r="D10" i="6"/>
  <c r="D12" i="6"/>
  <c r="C10" i="6"/>
  <c r="C11" i="6"/>
  <c r="D11" i="6"/>
  <c r="C12" i="6"/>
  <c r="D13" i="6"/>
  <c r="H16" i="27" l="1"/>
  <c r="C17" i="27"/>
  <c r="B18" i="27"/>
  <c r="H15" i="27"/>
  <c r="H18" i="19"/>
  <c r="C20" i="19"/>
  <c r="G19" i="19" s="1"/>
  <c r="B21" i="19"/>
  <c r="D21" i="19" s="1"/>
  <c r="G18" i="19"/>
  <c r="C275" i="11"/>
  <c r="D275" i="11"/>
  <c r="D13" i="11"/>
  <c r="H12" i="11" s="1"/>
  <c r="C13" i="11"/>
  <c r="G12" i="11" s="1"/>
  <c r="G11" i="11"/>
  <c r="C70" i="6"/>
  <c r="D70" i="6"/>
  <c r="B71" i="6"/>
  <c r="H68" i="6"/>
  <c r="H9" i="6"/>
  <c r="G9" i="6"/>
  <c r="H11" i="6"/>
  <c r="H10" i="6"/>
  <c r="G11" i="6"/>
  <c r="G10" i="6"/>
  <c r="H12" i="6"/>
  <c r="D14" i="6"/>
  <c r="H13" i="6" s="1"/>
  <c r="C13" i="6"/>
  <c r="G12" i="6" s="1"/>
  <c r="C18" i="27" l="1"/>
  <c r="G17" i="27" s="1"/>
  <c r="B19" i="27"/>
  <c r="H17" i="27"/>
  <c r="G16" i="27"/>
  <c r="B22" i="19"/>
  <c r="D22" i="19" s="1"/>
  <c r="C21" i="19"/>
  <c r="G20" i="19" s="1"/>
  <c r="H20" i="19"/>
  <c r="H19" i="19"/>
  <c r="H274" i="11"/>
  <c r="D276" i="11"/>
  <c r="H275" i="11" s="1"/>
  <c r="C276" i="11"/>
  <c r="G274" i="11"/>
  <c r="D14" i="11"/>
  <c r="C14" i="11"/>
  <c r="G69" i="6"/>
  <c r="D71" i="6"/>
  <c r="H70" i="6" s="1"/>
  <c r="C71" i="6"/>
  <c r="G70" i="6" s="1"/>
  <c r="B72" i="6"/>
  <c r="H69" i="6"/>
  <c r="C14" i="6"/>
  <c r="D15" i="6"/>
  <c r="H14" i="6" s="1"/>
  <c r="C19" i="27" l="1"/>
  <c r="B20" i="27"/>
  <c r="H18" i="27"/>
  <c r="C22" i="19"/>
  <c r="G21" i="19" s="1"/>
  <c r="B23" i="19"/>
  <c r="D23" i="19" s="1"/>
  <c r="H21" i="19"/>
  <c r="D277" i="11"/>
  <c r="H276" i="11" s="1"/>
  <c r="C277" i="11"/>
  <c r="G275" i="11"/>
  <c r="D15" i="11"/>
  <c r="C15" i="11"/>
  <c r="G14" i="11" s="1"/>
  <c r="H13" i="11"/>
  <c r="G13" i="11"/>
  <c r="B73" i="6"/>
  <c r="D72" i="6"/>
  <c r="C72" i="6"/>
  <c r="G13" i="6"/>
  <c r="D16" i="6"/>
  <c r="C15" i="6"/>
  <c r="G18" i="27" l="1"/>
  <c r="C20" i="27"/>
  <c r="B21" i="27"/>
  <c r="B24" i="19"/>
  <c r="D24" i="19" s="1"/>
  <c r="C23" i="19"/>
  <c r="G22" i="19" s="1"/>
  <c r="G276" i="11"/>
  <c r="D278" i="11"/>
  <c r="H277" i="11" s="1"/>
  <c r="C278" i="11"/>
  <c r="D16" i="11"/>
  <c r="H15" i="11" s="1"/>
  <c r="C16" i="11"/>
  <c r="G15" i="11" s="1"/>
  <c r="H14" i="11"/>
  <c r="G71" i="6"/>
  <c r="H71" i="6"/>
  <c r="C73" i="6"/>
  <c r="B74" i="6"/>
  <c r="D73" i="6"/>
  <c r="H72" i="6" s="1"/>
  <c r="H15" i="6"/>
  <c r="G14" i="6"/>
  <c r="C16" i="6"/>
  <c r="D17" i="6"/>
  <c r="H16" i="6" s="1"/>
  <c r="B22" i="27" l="1"/>
  <c r="C21" i="27"/>
  <c r="G20" i="27" s="1"/>
  <c r="G19" i="27"/>
  <c r="H19" i="27"/>
  <c r="B25" i="19"/>
  <c r="D25" i="19" s="1"/>
  <c r="H23" i="19"/>
  <c r="C24" i="19"/>
  <c r="G23" i="19" s="1"/>
  <c r="H22" i="19"/>
  <c r="D279" i="11"/>
  <c r="H278" i="11" s="1"/>
  <c r="C279" i="11"/>
  <c r="G277" i="11"/>
  <c r="C17" i="11"/>
  <c r="G16" i="11" s="1"/>
  <c r="D17" i="11"/>
  <c r="D74" i="6"/>
  <c r="C74" i="6"/>
  <c r="G73" i="6" s="1"/>
  <c r="B75" i="6"/>
  <c r="G72" i="6"/>
  <c r="G15" i="6"/>
  <c r="D18" i="6"/>
  <c r="H17" i="6" s="1"/>
  <c r="C17" i="6"/>
  <c r="G16" i="6" s="1"/>
  <c r="H21" i="27" l="1"/>
  <c r="C22" i="27"/>
  <c r="G21" i="27" s="1"/>
  <c r="B23" i="27"/>
  <c r="H20" i="27"/>
  <c r="C25" i="19"/>
  <c r="B26" i="19"/>
  <c r="D26" i="19" s="1"/>
  <c r="C280" i="11"/>
  <c r="G279" i="11" s="1"/>
  <c r="D280" i="11"/>
  <c r="G278" i="11"/>
  <c r="H16" i="11"/>
  <c r="D18" i="11"/>
  <c r="C18" i="11"/>
  <c r="G17" i="11" s="1"/>
  <c r="H73" i="6"/>
  <c r="C75" i="6"/>
  <c r="B76" i="6"/>
  <c r="D75" i="6"/>
  <c r="C18" i="6"/>
  <c r="G17" i="6" s="1"/>
  <c r="D19" i="6"/>
  <c r="B24" i="27" l="1"/>
  <c r="H22" i="27"/>
  <c r="C23" i="27"/>
  <c r="B27" i="19"/>
  <c r="D27" i="19" s="1"/>
  <c r="C26" i="19"/>
  <c r="G25" i="19" s="1"/>
  <c r="G24" i="19"/>
  <c r="H25" i="19"/>
  <c r="H24" i="19"/>
  <c r="D281" i="11"/>
  <c r="C281" i="11"/>
  <c r="G280" i="11" s="1"/>
  <c r="H279" i="11"/>
  <c r="D19" i="11"/>
  <c r="H18" i="11" s="1"/>
  <c r="C19" i="11"/>
  <c r="G18" i="11" s="1"/>
  <c r="H17" i="11"/>
  <c r="C76" i="6"/>
  <c r="B77" i="6"/>
  <c r="D76" i="6"/>
  <c r="H74" i="6"/>
  <c r="G74" i="6"/>
  <c r="H18" i="6"/>
  <c r="D20" i="6"/>
  <c r="C19" i="6"/>
  <c r="B25" i="27" l="1"/>
  <c r="C24" i="27"/>
  <c r="G23" i="27"/>
  <c r="G22" i="27"/>
  <c r="C27" i="19"/>
  <c r="B28" i="19"/>
  <c r="D28" i="19" s="1"/>
  <c r="D282" i="11"/>
  <c r="C282" i="11"/>
  <c r="H280" i="11"/>
  <c r="D20" i="11"/>
  <c r="H19" i="11" s="1"/>
  <c r="C20" i="11"/>
  <c r="G19" i="11" s="1"/>
  <c r="C77" i="6"/>
  <c r="B78" i="6"/>
  <c r="D77" i="6"/>
  <c r="H76" i="6" s="1"/>
  <c r="G75" i="6"/>
  <c r="H75" i="6"/>
  <c r="G18" i="6"/>
  <c r="H19" i="6"/>
  <c r="C20" i="6"/>
  <c r="D21" i="6"/>
  <c r="H24" i="27" l="1"/>
  <c r="C25" i="27"/>
  <c r="B26" i="27"/>
  <c r="H23" i="27"/>
  <c r="C28" i="19"/>
  <c r="B29" i="19"/>
  <c r="D29" i="19" s="1"/>
  <c r="H27" i="19"/>
  <c r="H26" i="19"/>
  <c r="G27" i="19"/>
  <c r="G26" i="19"/>
  <c r="G281" i="11"/>
  <c r="H281" i="11"/>
  <c r="C283" i="11"/>
  <c r="D283" i="11"/>
  <c r="H282" i="11" s="1"/>
  <c r="D21" i="11"/>
  <c r="H20" i="11" s="1"/>
  <c r="C21" i="11"/>
  <c r="G20" i="11" s="1"/>
  <c r="C78" i="6"/>
  <c r="G77" i="6" s="1"/>
  <c r="D78" i="6"/>
  <c r="H77" i="6" s="1"/>
  <c r="B79" i="6"/>
  <c r="G76" i="6"/>
  <c r="H20" i="6"/>
  <c r="G19" i="6"/>
  <c r="D22" i="6"/>
  <c r="C21" i="6"/>
  <c r="B27" i="27" l="1"/>
  <c r="C26" i="27"/>
  <c r="G25" i="27" s="1"/>
  <c r="H25" i="27"/>
  <c r="G24" i="27"/>
  <c r="B30" i="19"/>
  <c r="D30" i="19" s="1"/>
  <c r="H28" i="19"/>
  <c r="C29" i="19"/>
  <c r="G28" i="19" s="1"/>
  <c r="D284" i="11"/>
  <c r="H283" i="11" s="1"/>
  <c r="C284" i="11"/>
  <c r="G282" i="11"/>
  <c r="C22" i="11"/>
  <c r="D22" i="11"/>
  <c r="D79" i="6"/>
  <c r="H78" i="6" s="1"/>
  <c r="C79" i="6"/>
  <c r="B80" i="6"/>
  <c r="G20" i="6"/>
  <c r="H21" i="6"/>
  <c r="C22" i="6"/>
  <c r="D23" i="6"/>
  <c r="C27" i="27" l="1"/>
  <c r="B28" i="27"/>
  <c r="C30" i="19"/>
  <c r="B31" i="19"/>
  <c r="D31" i="19" s="1"/>
  <c r="D285" i="11"/>
  <c r="C285" i="11"/>
  <c r="G283" i="11"/>
  <c r="D23" i="11"/>
  <c r="H22" i="11" s="1"/>
  <c r="C23" i="11"/>
  <c r="H21" i="11"/>
  <c r="G21" i="11"/>
  <c r="C80" i="6"/>
  <c r="B81" i="6"/>
  <c r="D80" i="6"/>
  <c r="H79" i="6" s="1"/>
  <c r="G79" i="6"/>
  <c r="G78" i="6"/>
  <c r="H22" i="6"/>
  <c r="G21" i="6"/>
  <c r="D24" i="6"/>
  <c r="C23" i="6"/>
  <c r="G26" i="27" l="1"/>
  <c r="C28" i="27"/>
  <c r="B29" i="27"/>
  <c r="H26" i="27"/>
  <c r="H30" i="19"/>
  <c r="C31" i="19"/>
  <c r="G30" i="19" s="1"/>
  <c r="B32" i="19"/>
  <c r="D32" i="19" s="1"/>
  <c r="G29" i="19"/>
  <c r="H29" i="19"/>
  <c r="H284" i="11"/>
  <c r="D286" i="11"/>
  <c r="C286" i="11"/>
  <c r="G285" i="11" s="1"/>
  <c r="G284" i="11"/>
  <c r="D24" i="11"/>
  <c r="H23" i="11" s="1"/>
  <c r="C24" i="11"/>
  <c r="G23" i="11" s="1"/>
  <c r="G22" i="11"/>
  <c r="D81" i="6"/>
  <c r="B82" i="6"/>
  <c r="C81" i="6"/>
  <c r="G22" i="6"/>
  <c r="H23" i="6"/>
  <c r="C24" i="6"/>
  <c r="D25" i="6"/>
  <c r="H24" i="6" s="1"/>
  <c r="B30" i="27" l="1"/>
  <c r="C29" i="27"/>
  <c r="H27" i="27"/>
  <c r="G27" i="27"/>
  <c r="B33" i="19"/>
  <c r="D33" i="19" s="1"/>
  <c r="H31" i="19"/>
  <c r="C32" i="19"/>
  <c r="G31" i="19" s="1"/>
  <c r="D287" i="11"/>
  <c r="H286" i="11" s="1"/>
  <c r="C287" i="11"/>
  <c r="H285" i="11"/>
  <c r="C25" i="11"/>
  <c r="G24" i="11" s="1"/>
  <c r="D25" i="11"/>
  <c r="G80" i="6"/>
  <c r="D82" i="6"/>
  <c r="H81" i="6" s="1"/>
  <c r="C82" i="6"/>
  <c r="B83" i="6"/>
  <c r="H80" i="6"/>
  <c r="G23" i="6"/>
  <c r="D26" i="6"/>
  <c r="C25" i="6"/>
  <c r="G28" i="27" l="1"/>
  <c r="H29" i="27"/>
  <c r="C30" i="27"/>
  <c r="B31" i="27"/>
  <c r="H28" i="27"/>
  <c r="H32" i="19"/>
  <c r="C33" i="19"/>
  <c r="B34" i="19"/>
  <c r="D34" i="19" s="1"/>
  <c r="G286" i="11"/>
  <c r="C288" i="11"/>
  <c r="D288" i="11"/>
  <c r="D26" i="11"/>
  <c r="C26" i="11"/>
  <c r="H24" i="11"/>
  <c r="B84" i="6"/>
  <c r="C83" i="6"/>
  <c r="G82" i="6" s="1"/>
  <c r="D83" i="6"/>
  <c r="G81" i="6"/>
  <c r="H25" i="6"/>
  <c r="G24" i="6"/>
  <c r="C26" i="6"/>
  <c r="D27" i="6"/>
  <c r="G30" i="27" l="1"/>
  <c r="B32" i="27"/>
  <c r="C31" i="27"/>
  <c r="G29" i="27"/>
  <c r="B35" i="19"/>
  <c r="D35" i="19" s="1"/>
  <c r="C34" i="19"/>
  <c r="G33" i="19" s="1"/>
  <c r="G32" i="19"/>
  <c r="D289" i="11"/>
  <c r="H288" i="11" s="1"/>
  <c r="C289" i="11"/>
  <c r="G288" i="11" s="1"/>
  <c r="H287" i="11"/>
  <c r="G287" i="11"/>
  <c r="D27" i="11"/>
  <c r="H26" i="11" s="1"/>
  <c r="C27" i="11"/>
  <c r="G26" i="11" s="1"/>
  <c r="H25" i="11"/>
  <c r="G25" i="11"/>
  <c r="D84" i="6"/>
  <c r="H83" i="6" s="1"/>
  <c r="C84" i="6"/>
  <c r="G83" i="6" s="1"/>
  <c r="B85" i="6"/>
  <c r="H82" i="6"/>
  <c r="G25" i="6"/>
  <c r="H26" i="6"/>
  <c r="D28" i="6"/>
  <c r="H27" i="6" s="1"/>
  <c r="C27" i="6"/>
  <c r="B33" i="27" l="1"/>
  <c r="C32" i="27"/>
  <c r="G31" i="27" s="1"/>
  <c r="H30" i="27"/>
  <c r="C35" i="19"/>
  <c r="G34" i="19" s="1"/>
  <c r="B36" i="19"/>
  <c r="D36" i="19" s="1"/>
  <c r="H33" i="19"/>
  <c r="C290" i="11"/>
  <c r="G289" i="11" s="1"/>
  <c r="D290" i="11"/>
  <c r="D28" i="11"/>
  <c r="H27" i="11" s="1"/>
  <c r="C28" i="11"/>
  <c r="D85" i="6"/>
  <c r="H84" i="6" s="1"/>
  <c r="C85" i="6"/>
  <c r="G84" i="6" s="1"/>
  <c r="B86" i="6"/>
  <c r="G26" i="6"/>
  <c r="C28" i="6"/>
  <c r="D29" i="6"/>
  <c r="H32" i="27" l="1"/>
  <c r="C33" i="27"/>
  <c r="B34" i="27"/>
  <c r="H31" i="27"/>
  <c r="H34" i="19"/>
  <c r="C36" i="19"/>
  <c r="B37" i="19"/>
  <c r="D37" i="19" s="1"/>
  <c r="H289" i="11"/>
  <c r="C291" i="11"/>
  <c r="D291" i="11"/>
  <c r="D29" i="11"/>
  <c r="H28" i="11" s="1"/>
  <c r="C29" i="11"/>
  <c r="G28" i="11" s="1"/>
  <c r="G27" i="11"/>
  <c r="B87" i="6"/>
  <c r="C86" i="6"/>
  <c r="G85" i="6" s="1"/>
  <c r="D86" i="6"/>
  <c r="H85" i="6" s="1"/>
  <c r="H28" i="6"/>
  <c r="G27" i="6"/>
  <c r="D30" i="6"/>
  <c r="C29" i="6"/>
  <c r="G28" i="6" s="1"/>
  <c r="C34" i="27" l="1"/>
  <c r="G33" i="27" s="1"/>
  <c r="B35" i="27"/>
  <c r="H33" i="27"/>
  <c r="G32" i="27"/>
  <c r="H35" i="19"/>
  <c r="G35" i="19"/>
  <c r="B38" i="19"/>
  <c r="D38" i="19" s="1"/>
  <c r="C37" i="19"/>
  <c r="G36" i="19" s="1"/>
  <c r="G290" i="11"/>
  <c r="D292" i="11"/>
  <c r="C292" i="11"/>
  <c r="G291" i="11" s="1"/>
  <c r="H290" i="11"/>
  <c r="D30" i="11"/>
  <c r="C30" i="11"/>
  <c r="C87" i="6"/>
  <c r="G86" i="6" s="1"/>
  <c r="D87" i="6"/>
  <c r="B88" i="6"/>
  <c r="H29" i="6"/>
  <c r="D31" i="6"/>
  <c r="C30" i="6"/>
  <c r="C35" i="27" l="1"/>
  <c r="G34" i="27" s="1"/>
  <c r="B36" i="27"/>
  <c r="H34" i="27"/>
  <c r="C38" i="19"/>
  <c r="B39" i="19"/>
  <c r="D39" i="19" s="1"/>
  <c r="H36" i="19"/>
  <c r="D293" i="11"/>
  <c r="H292" i="11" s="1"/>
  <c r="C293" i="11"/>
  <c r="H291" i="11"/>
  <c r="D31" i="11"/>
  <c r="C31" i="11"/>
  <c r="G29" i="11"/>
  <c r="H29" i="11"/>
  <c r="C88" i="6"/>
  <c r="G87" i="6" s="1"/>
  <c r="B89" i="6"/>
  <c r="D88" i="6"/>
  <c r="H86" i="6"/>
  <c r="G29" i="6"/>
  <c r="H30" i="6"/>
  <c r="D32" i="6"/>
  <c r="H31" i="6" s="1"/>
  <c r="C31" i="6"/>
  <c r="C36" i="27" l="1"/>
  <c r="G35" i="27" s="1"/>
  <c r="B37" i="27"/>
  <c r="H38" i="19"/>
  <c r="B40" i="19"/>
  <c r="D40" i="19" s="1"/>
  <c r="C39" i="19"/>
  <c r="H37" i="19"/>
  <c r="G37" i="19"/>
  <c r="G292" i="11"/>
  <c r="D294" i="11"/>
  <c r="C294" i="11"/>
  <c r="G30" i="11"/>
  <c r="D32" i="11"/>
  <c r="C32" i="11"/>
  <c r="H30" i="11"/>
  <c r="D89" i="6"/>
  <c r="H88" i="6" s="1"/>
  <c r="C89" i="6"/>
  <c r="G88" i="6" s="1"/>
  <c r="B90" i="6"/>
  <c r="H87" i="6"/>
  <c r="G30" i="6"/>
  <c r="C32" i="6"/>
  <c r="D33" i="6"/>
  <c r="B38" i="27" l="1"/>
  <c r="C37" i="27"/>
  <c r="H35" i="27"/>
  <c r="G38" i="19"/>
  <c r="B41" i="19"/>
  <c r="D41" i="19" s="1"/>
  <c r="C40" i="19"/>
  <c r="G39" i="19" s="1"/>
  <c r="H39" i="19"/>
  <c r="D295" i="11"/>
  <c r="C295" i="11"/>
  <c r="H293" i="11"/>
  <c r="G293" i="11"/>
  <c r="H31" i="11"/>
  <c r="C33" i="11"/>
  <c r="D33" i="11"/>
  <c r="G31" i="11"/>
  <c r="C90" i="6"/>
  <c r="B91" i="6"/>
  <c r="D90" i="6"/>
  <c r="H32" i="6"/>
  <c r="G31" i="6"/>
  <c r="D34" i="6"/>
  <c r="C33" i="6"/>
  <c r="G36" i="27" l="1"/>
  <c r="H37" i="27"/>
  <c r="C38" i="27"/>
  <c r="G37" i="27" s="1"/>
  <c r="B39" i="27"/>
  <c r="H36" i="27"/>
  <c r="C41" i="19"/>
  <c r="G40" i="19" s="1"/>
  <c r="B42" i="19"/>
  <c r="D42" i="19" s="1"/>
  <c r="C296" i="11"/>
  <c r="D296" i="11"/>
  <c r="H295" i="11" s="1"/>
  <c r="G294" i="11"/>
  <c r="H294" i="11"/>
  <c r="G32" i="11"/>
  <c r="D34" i="11"/>
  <c r="C34" i="11"/>
  <c r="H32" i="11"/>
  <c r="D91" i="6"/>
  <c r="H90" i="6" s="1"/>
  <c r="B92" i="6"/>
  <c r="C91" i="6"/>
  <c r="G90" i="6" s="1"/>
  <c r="H89" i="6"/>
  <c r="G89" i="6"/>
  <c r="G32" i="6"/>
  <c r="H33" i="6"/>
  <c r="C34" i="6"/>
  <c r="G33" i="6" s="1"/>
  <c r="D35" i="6"/>
  <c r="H34" i="6" s="1"/>
  <c r="B40" i="27" l="1"/>
  <c r="H38" i="27"/>
  <c r="C39" i="27"/>
  <c r="G38" i="27" s="1"/>
  <c r="B43" i="19"/>
  <c r="D43" i="19" s="1"/>
  <c r="H41" i="19"/>
  <c r="C42" i="19"/>
  <c r="G41" i="19" s="1"/>
  <c r="H40" i="19"/>
  <c r="D297" i="11"/>
  <c r="C297" i="11"/>
  <c r="G295" i="11"/>
  <c r="D35" i="11"/>
  <c r="C35" i="11"/>
  <c r="H33" i="11"/>
  <c r="G33" i="11"/>
  <c r="C92" i="6"/>
  <c r="G91" i="6" s="1"/>
  <c r="D92" i="6"/>
  <c r="H91" i="6" s="1"/>
  <c r="B93" i="6"/>
  <c r="D36" i="6"/>
  <c r="C35" i="6"/>
  <c r="B41" i="27" l="1"/>
  <c r="C40" i="27"/>
  <c r="B44" i="19"/>
  <c r="D44" i="19" s="1"/>
  <c r="C43" i="19"/>
  <c r="G42" i="19" s="1"/>
  <c r="H42" i="19"/>
  <c r="D298" i="11"/>
  <c r="H297" i="11" s="1"/>
  <c r="C298" i="11"/>
  <c r="G297" i="11" s="1"/>
  <c r="H296" i="11"/>
  <c r="G296" i="11"/>
  <c r="H34" i="11"/>
  <c r="D36" i="11"/>
  <c r="C36" i="11"/>
  <c r="G35" i="11" s="1"/>
  <c r="G34" i="11"/>
  <c r="D93" i="6"/>
  <c r="B94" i="6"/>
  <c r="C93" i="6"/>
  <c r="H35" i="6"/>
  <c r="G34" i="6"/>
  <c r="C36" i="6"/>
  <c r="D37" i="6"/>
  <c r="H40" i="27" l="1"/>
  <c r="C41" i="27"/>
  <c r="B42" i="27"/>
  <c r="G40" i="27"/>
  <c r="H39" i="27"/>
  <c r="G39" i="27"/>
  <c r="C44" i="19"/>
  <c r="G43" i="19" s="1"/>
  <c r="B45" i="19"/>
  <c r="D45" i="19" s="1"/>
  <c r="C299" i="11"/>
  <c r="G298" i="11" s="1"/>
  <c r="D299" i="11"/>
  <c r="D37" i="11"/>
  <c r="C37" i="11"/>
  <c r="G36" i="11" s="1"/>
  <c r="H35" i="11"/>
  <c r="C94" i="6"/>
  <c r="G93" i="6" s="1"/>
  <c r="D94" i="6"/>
  <c r="B95" i="6"/>
  <c r="G92" i="6"/>
  <c r="H92" i="6"/>
  <c r="H93" i="6"/>
  <c r="H36" i="6"/>
  <c r="G35" i="6"/>
  <c r="D38" i="6"/>
  <c r="C37" i="6"/>
  <c r="C42" i="27" l="1"/>
  <c r="G41" i="27" s="1"/>
  <c r="B43" i="27"/>
  <c r="H41" i="27"/>
  <c r="H44" i="19"/>
  <c r="H43" i="19"/>
  <c r="B46" i="19"/>
  <c r="D46" i="19" s="1"/>
  <c r="C45" i="19"/>
  <c r="G44" i="19" s="1"/>
  <c r="D300" i="11"/>
  <c r="H299" i="11" s="1"/>
  <c r="C300" i="11"/>
  <c r="H298" i="11"/>
  <c r="D38" i="11"/>
  <c r="H37" i="11" s="1"/>
  <c r="C38" i="11"/>
  <c r="H36" i="11"/>
  <c r="D95" i="6"/>
  <c r="H94" i="6" s="1"/>
  <c r="C95" i="6"/>
  <c r="G94" i="6" s="1"/>
  <c r="B96" i="6"/>
  <c r="H37" i="6"/>
  <c r="G36" i="6"/>
  <c r="C38" i="6"/>
  <c r="D39" i="6"/>
  <c r="C43" i="27" l="1"/>
  <c r="G42" i="27" s="1"/>
  <c r="B44" i="27"/>
  <c r="H42" i="27"/>
  <c r="C46" i="19"/>
  <c r="B47" i="19"/>
  <c r="D47" i="19" s="1"/>
  <c r="G45" i="19"/>
  <c r="D301" i="11"/>
  <c r="H300" i="11" s="1"/>
  <c r="C301" i="11"/>
  <c r="G299" i="11"/>
  <c r="D39" i="11"/>
  <c r="C39" i="11"/>
  <c r="G37" i="11"/>
  <c r="D96" i="6"/>
  <c r="H95" i="6" s="1"/>
  <c r="B97" i="6"/>
  <c r="C96" i="6"/>
  <c r="G37" i="6"/>
  <c r="H38" i="6"/>
  <c r="D40" i="6"/>
  <c r="C39" i="6"/>
  <c r="G38" i="6" s="1"/>
  <c r="C44" i="27" l="1"/>
  <c r="G43" i="27" s="1"/>
  <c r="B45" i="27"/>
  <c r="H46" i="19"/>
  <c r="B48" i="19"/>
  <c r="D48" i="19" s="1"/>
  <c r="C47" i="19"/>
  <c r="H45" i="19"/>
  <c r="D302" i="11"/>
  <c r="C302" i="11"/>
  <c r="G300" i="11"/>
  <c r="D40" i="11"/>
  <c r="C40" i="11"/>
  <c r="H38" i="11"/>
  <c r="G38" i="11"/>
  <c r="G95" i="6"/>
  <c r="D97" i="6"/>
  <c r="H96" i="6" s="1"/>
  <c r="C97" i="6"/>
  <c r="G96" i="6" s="1"/>
  <c r="B98" i="6"/>
  <c r="H39" i="6"/>
  <c r="C40" i="6"/>
  <c r="D41" i="6"/>
  <c r="B46" i="27" l="1"/>
  <c r="C45" i="27"/>
  <c r="H43" i="27"/>
  <c r="G46" i="19"/>
  <c r="B49" i="19"/>
  <c r="D49" i="19" s="1"/>
  <c r="H47" i="19"/>
  <c r="C48" i="19"/>
  <c r="G47" i="19" s="1"/>
  <c r="G301" i="11"/>
  <c r="D303" i="11"/>
  <c r="C303" i="11"/>
  <c r="H301" i="11"/>
  <c r="G39" i="11"/>
  <c r="C41" i="11"/>
  <c r="D41" i="11"/>
  <c r="H39" i="11"/>
  <c r="D98" i="6"/>
  <c r="H97" i="6" s="1"/>
  <c r="C98" i="6"/>
  <c r="B99" i="6"/>
  <c r="G39" i="6"/>
  <c r="H40" i="6"/>
  <c r="D42" i="6"/>
  <c r="H41" i="6" s="1"/>
  <c r="C41" i="6"/>
  <c r="H45" i="27" l="1"/>
  <c r="C46" i="27"/>
  <c r="B47" i="27"/>
  <c r="G45" i="27"/>
  <c r="H44" i="27"/>
  <c r="G44" i="27"/>
  <c r="C49" i="19"/>
  <c r="G48" i="19" s="1"/>
  <c r="B50" i="19"/>
  <c r="D50" i="19" s="1"/>
  <c r="H48" i="19"/>
  <c r="H302" i="11"/>
  <c r="C304" i="11"/>
  <c r="D304" i="11"/>
  <c r="G302" i="11"/>
  <c r="H40" i="11"/>
  <c r="D42" i="11"/>
  <c r="C42" i="11"/>
  <c r="G41" i="11" s="1"/>
  <c r="G40" i="11"/>
  <c r="C99" i="6"/>
  <c r="G98" i="6" s="1"/>
  <c r="B100" i="6"/>
  <c r="D99" i="6"/>
  <c r="G97" i="6"/>
  <c r="G40" i="6"/>
  <c r="C42" i="6"/>
  <c r="D43" i="6"/>
  <c r="B48" i="27" l="1"/>
  <c r="C47" i="27"/>
  <c r="G46" i="27"/>
  <c r="H46" i="27"/>
  <c r="B51" i="19"/>
  <c r="D51" i="19" s="1"/>
  <c r="C50" i="19"/>
  <c r="G49" i="19" s="1"/>
  <c r="H49" i="19"/>
  <c r="D305" i="11"/>
  <c r="C305" i="11"/>
  <c r="H303" i="11"/>
  <c r="G303" i="11"/>
  <c r="D43" i="11"/>
  <c r="C43" i="11"/>
  <c r="G42" i="11" s="1"/>
  <c r="H41" i="11"/>
  <c r="H98" i="6"/>
  <c r="D100" i="6"/>
  <c r="H99" i="6" s="1"/>
  <c r="C100" i="6"/>
  <c r="G99" i="6" s="1"/>
  <c r="B101" i="6"/>
  <c r="H42" i="6"/>
  <c r="G41" i="6"/>
  <c r="D44" i="6"/>
  <c r="C43" i="6"/>
  <c r="B49" i="27" l="1"/>
  <c r="C48" i="27"/>
  <c r="B52" i="19"/>
  <c r="D52" i="19" s="1"/>
  <c r="H50" i="19"/>
  <c r="C51" i="19"/>
  <c r="G50" i="19" s="1"/>
  <c r="G304" i="11"/>
  <c r="D306" i="11"/>
  <c r="H305" i="11" s="1"/>
  <c r="C306" i="11"/>
  <c r="H304" i="11"/>
  <c r="D44" i="11"/>
  <c r="H43" i="11" s="1"/>
  <c r="C44" i="11"/>
  <c r="H42" i="11"/>
  <c r="D101" i="6"/>
  <c r="C101" i="6"/>
  <c r="B102" i="6"/>
  <c r="H43" i="6"/>
  <c r="G42" i="6"/>
  <c r="C44" i="6"/>
  <c r="D45" i="6"/>
  <c r="H44" i="6" s="1"/>
  <c r="H48" i="27" l="1"/>
  <c r="C49" i="27"/>
  <c r="B50" i="27"/>
  <c r="G48" i="27"/>
  <c r="H47" i="27"/>
  <c r="G47" i="27"/>
  <c r="C52" i="19"/>
  <c r="B53" i="19"/>
  <c r="D53" i="19" s="1"/>
  <c r="H51" i="19"/>
  <c r="C307" i="11"/>
  <c r="D307" i="11"/>
  <c r="G305" i="11"/>
  <c r="D45" i="11"/>
  <c r="H44" i="11" s="1"/>
  <c r="C45" i="11"/>
  <c r="G43" i="11"/>
  <c r="C102" i="6"/>
  <c r="B103" i="6"/>
  <c r="D102" i="6"/>
  <c r="G100" i="6"/>
  <c r="G101" i="6"/>
  <c r="H100" i="6"/>
  <c r="H101" i="6"/>
  <c r="G43" i="6"/>
  <c r="D46" i="6"/>
  <c r="H45" i="6" s="1"/>
  <c r="C45" i="6"/>
  <c r="C50" i="27" l="1"/>
  <c r="B51" i="27"/>
  <c r="B54" i="19"/>
  <c r="D54" i="19" s="1"/>
  <c r="C53" i="19"/>
  <c r="G51" i="19"/>
  <c r="H306" i="11"/>
  <c r="D308" i="11"/>
  <c r="C308" i="11"/>
  <c r="G306" i="11"/>
  <c r="D46" i="11"/>
  <c r="C46" i="11"/>
  <c r="G45" i="11" s="1"/>
  <c r="G44" i="11"/>
  <c r="B104" i="6"/>
  <c r="D103" i="6"/>
  <c r="C103" i="6"/>
  <c r="G102" i="6" s="1"/>
  <c r="G44" i="6"/>
  <c r="D47" i="6"/>
  <c r="C46" i="6"/>
  <c r="C51" i="27" l="1"/>
  <c r="G50" i="27" s="1"/>
  <c r="B52" i="27"/>
  <c r="H49" i="27"/>
  <c r="G49" i="27"/>
  <c r="H52" i="19"/>
  <c r="C54" i="19"/>
  <c r="G53" i="19" s="1"/>
  <c r="B55" i="19"/>
  <c r="D55" i="19" s="1"/>
  <c r="G52" i="19"/>
  <c r="D309" i="11"/>
  <c r="H308" i="11" s="1"/>
  <c r="C309" i="11"/>
  <c r="G307" i="11"/>
  <c r="H307" i="11"/>
  <c r="D47" i="11"/>
  <c r="C47" i="11"/>
  <c r="H45" i="11"/>
  <c r="C104" i="6"/>
  <c r="B105" i="6"/>
  <c r="D104" i="6"/>
  <c r="H103" i="6" s="1"/>
  <c r="H102" i="6"/>
  <c r="H46" i="6"/>
  <c r="G45" i="6"/>
  <c r="D48" i="6"/>
  <c r="C47" i="6"/>
  <c r="G46" i="6" s="1"/>
  <c r="C52" i="27" l="1"/>
  <c r="B53" i="27"/>
  <c r="H50" i="27"/>
  <c r="H54" i="19"/>
  <c r="C55" i="19"/>
  <c r="G54" i="19" s="1"/>
  <c r="B56" i="19"/>
  <c r="D56" i="19" s="1"/>
  <c r="H53" i="19"/>
  <c r="D310" i="11"/>
  <c r="H309" i="11" s="1"/>
  <c r="C310" i="11"/>
  <c r="G308" i="11"/>
  <c r="H46" i="11"/>
  <c r="D48" i="11"/>
  <c r="C48" i="11"/>
  <c r="G46" i="11"/>
  <c r="D105" i="6"/>
  <c r="C105" i="6"/>
  <c r="G104" i="6" s="1"/>
  <c r="B106" i="6"/>
  <c r="G103" i="6"/>
  <c r="H47" i="6"/>
  <c r="C48" i="6"/>
  <c r="D49" i="6"/>
  <c r="G51" i="27" l="1"/>
  <c r="B54" i="27"/>
  <c r="C53" i="27"/>
  <c r="H51" i="27"/>
  <c r="B57" i="19"/>
  <c r="D57" i="19" s="1"/>
  <c r="H55" i="19"/>
  <c r="C56" i="19"/>
  <c r="G55" i="19" s="1"/>
  <c r="D311" i="11"/>
  <c r="C311" i="11"/>
  <c r="G310" i="11" s="1"/>
  <c r="G309" i="11"/>
  <c r="C49" i="11"/>
  <c r="G48" i="11" s="1"/>
  <c r="D49" i="11"/>
  <c r="H47" i="11"/>
  <c r="G47" i="11"/>
  <c r="B107" i="6"/>
  <c r="D106" i="6"/>
  <c r="H105" i="6" s="1"/>
  <c r="C106" i="6"/>
  <c r="G105" i="6" s="1"/>
  <c r="H104" i="6"/>
  <c r="G47" i="6"/>
  <c r="H48" i="6"/>
  <c r="D50" i="6"/>
  <c r="H49" i="6" s="1"/>
  <c r="C49" i="6"/>
  <c r="H52" i="27" l="1"/>
  <c r="C54" i="27"/>
  <c r="B55" i="27"/>
  <c r="G52" i="27"/>
  <c r="C57" i="19"/>
  <c r="B58" i="19"/>
  <c r="D58" i="19" s="1"/>
  <c r="D312" i="11"/>
  <c r="C312" i="11"/>
  <c r="H310" i="11"/>
  <c r="D50" i="11"/>
  <c r="H49" i="11" s="1"/>
  <c r="C50" i="11"/>
  <c r="G49" i="11" s="1"/>
  <c r="H48" i="11"/>
  <c r="C107" i="6"/>
  <c r="G106" i="6" s="1"/>
  <c r="B108" i="6"/>
  <c r="D107" i="6"/>
  <c r="G48" i="6"/>
  <c r="C50" i="6"/>
  <c r="D51" i="6"/>
  <c r="H50" i="6" s="1"/>
  <c r="B56" i="27" l="1"/>
  <c r="H54" i="27"/>
  <c r="C55" i="27"/>
  <c r="G53" i="27"/>
  <c r="H53" i="27"/>
  <c r="B59" i="19"/>
  <c r="D59" i="19" s="1"/>
  <c r="C58" i="19"/>
  <c r="G56" i="19"/>
  <c r="H56" i="19"/>
  <c r="D313" i="11"/>
  <c r="H312" i="11" s="1"/>
  <c r="C313" i="11"/>
  <c r="G311" i="11"/>
  <c r="H311" i="11"/>
  <c r="D51" i="11"/>
  <c r="H50" i="11" s="1"/>
  <c r="C51" i="11"/>
  <c r="G50" i="11" s="1"/>
  <c r="D108" i="6"/>
  <c r="H107" i="6" s="1"/>
  <c r="B109" i="6"/>
  <c r="C108" i="6"/>
  <c r="H106" i="6"/>
  <c r="G49" i="6"/>
  <c r="D52" i="6"/>
  <c r="H51" i="6" s="1"/>
  <c r="C51" i="6"/>
  <c r="B57" i="27" l="1"/>
  <c r="H55" i="27"/>
  <c r="C56" i="27"/>
  <c r="G54" i="27"/>
  <c r="B60" i="19"/>
  <c r="D60" i="19" s="1"/>
  <c r="H58" i="19"/>
  <c r="C59" i="19"/>
  <c r="G58" i="19" s="1"/>
  <c r="G57" i="19"/>
  <c r="H57" i="19"/>
  <c r="D314" i="11"/>
  <c r="H313" i="11" s="1"/>
  <c r="C314" i="11"/>
  <c r="G313" i="11" s="1"/>
  <c r="G312" i="11"/>
  <c r="D52" i="11"/>
  <c r="C52" i="11"/>
  <c r="G107" i="6"/>
  <c r="D109" i="6"/>
  <c r="H108" i="6" s="1"/>
  <c r="B110" i="6"/>
  <c r="C109" i="6"/>
  <c r="G50" i="6"/>
  <c r="C52" i="6"/>
  <c r="D53" i="6"/>
  <c r="H56" i="27" l="1"/>
  <c r="C57" i="27"/>
  <c r="B58" i="27"/>
  <c r="G55" i="27"/>
  <c r="C60" i="19"/>
  <c r="B61" i="19"/>
  <c r="D61" i="19" s="1"/>
  <c r="C315" i="11"/>
  <c r="D315" i="11"/>
  <c r="D53" i="11"/>
  <c r="H52" i="11" s="1"/>
  <c r="C53" i="11"/>
  <c r="G51" i="11"/>
  <c r="H51" i="11"/>
  <c r="C110" i="6"/>
  <c r="D110" i="6"/>
  <c r="B111" i="6"/>
  <c r="G108" i="6"/>
  <c r="H52" i="6"/>
  <c r="G51" i="6"/>
  <c r="D54" i="6"/>
  <c r="C53" i="6"/>
  <c r="G52" i="6" s="1"/>
  <c r="B59" i="27" l="1"/>
  <c r="C58" i="27"/>
  <c r="H57" i="27"/>
  <c r="G57" i="27"/>
  <c r="G56" i="27"/>
  <c r="B62" i="19"/>
  <c r="D62" i="19" s="1"/>
  <c r="C61" i="19"/>
  <c r="H60" i="19"/>
  <c r="H59" i="19"/>
  <c r="G59" i="19"/>
  <c r="G314" i="11"/>
  <c r="D316" i="11"/>
  <c r="C316" i="11"/>
  <c r="H314" i="11"/>
  <c r="D54" i="11"/>
  <c r="H53" i="11" s="1"/>
  <c r="C54" i="11"/>
  <c r="G52" i="11"/>
  <c r="H109" i="6"/>
  <c r="D111" i="6"/>
  <c r="C111" i="6"/>
  <c r="B112" i="6"/>
  <c r="G109" i="6"/>
  <c r="H53" i="6"/>
  <c r="C54" i="6"/>
  <c r="D55" i="6"/>
  <c r="C59" i="27" l="1"/>
  <c r="B60" i="27"/>
  <c r="G60" i="19"/>
  <c r="C62" i="19"/>
  <c r="B63" i="19"/>
  <c r="D63" i="19" s="1"/>
  <c r="H61" i="19"/>
  <c r="D317" i="11"/>
  <c r="C317" i="11"/>
  <c r="G315" i="11"/>
  <c r="H315" i="11"/>
  <c r="C55" i="11"/>
  <c r="G54" i="11" s="1"/>
  <c r="D55" i="11"/>
  <c r="H54" i="11" s="1"/>
  <c r="G53" i="11"/>
  <c r="C112" i="6"/>
  <c r="G111" i="6" s="1"/>
  <c r="D112" i="6"/>
  <c r="H111" i="6" s="1"/>
  <c r="B113" i="6"/>
  <c r="G110" i="6"/>
  <c r="H110" i="6"/>
  <c r="G53" i="6"/>
  <c r="H54" i="6"/>
  <c r="D56" i="6"/>
  <c r="C55" i="6"/>
  <c r="C60" i="27" l="1"/>
  <c r="B61" i="27"/>
  <c r="H58" i="27"/>
  <c r="G59" i="27"/>
  <c r="G58" i="27"/>
  <c r="H62" i="19"/>
  <c r="B64" i="19"/>
  <c r="D64" i="19" s="1"/>
  <c r="C63" i="19"/>
  <c r="G61" i="19"/>
  <c r="H316" i="11"/>
  <c r="D318" i="11"/>
  <c r="C318" i="11"/>
  <c r="G317" i="11" s="1"/>
  <c r="G316" i="11"/>
  <c r="D56" i="11"/>
  <c r="C56" i="11"/>
  <c r="D113" i="6"/>
  <c r="H112" i="6" s="1"/>
  <c r="B114" i="6"/>
  <c r="C113" i="6"/>
  <c r="H55" i="6"/>
  <c r="G54" i="6"/>
  <c r="C56" i="6"/>
  <c r="D57" i="6"/>
  <c r="B62" i="27" l="1"/>
  <c r="C61" i="27"/>
  <c r="G60" i="27" s="1"/>
  <c r="H59" i="27"/>
  <c r="B65" i="19"/>
  <c r="D65" i="19" s="1"/>
  <c r="C64" i="19"/>
  <c r="H63" i="19"/>
  <c r="G62" i="19"/>
  <c r="D319" i="11"/>
  <c r="H318" i="11" s="1"/>
  <c r="C319" i="11"/>
  <c r="H317" i="11"/>
  <c r="D57" i="11"/>
  <c r="C57" i="11"/>
  <c r="H55" i="11"/>
  <c r="G55" i="11"/>
  <c r="G112" i="6"/>
  <c r="B115" i="6"/>
  <c r="D114" i="6"/>
  <c r="H113" i="6" s="1"/>
  <c r="C114" i="6"/>
  <c r="G113" i="6" s="1"/>
  <c r="G55" i="6"/>
  <c r="H56" i="6"/>
  <c r="D58" i="6"/>
  <c r="C57" i="6"/>
  <c r="G56" i="6" s="1"/>
  <c r="H60" i="27" l="1"/>
  <c r="H61" i="27"/>
  <c r="C62" i="27"/>
  <c r="B63" i="27"/>
  <c r="G63" i="19"/>
  <c r="H64" i="19"/>
  <c r="C65" i="19"/>
  <c r="B66" i="19"/>
  <c r="D66" i="19" s="1"/>
  <c r="D320" i="11"/>
  <c r="C320" i="11"/>
  <c r="G319" i="11" s="1"/>
  <c r="G318" i="11"/>
  <c r="D58" i="11"/>
  <c r="H57" i="11" s="1"/>
  <c r="C58" i="11"/>
  <c r="G56" i="11"/>
  <c r="H56" i="11"/>
  <c r="C115" i="6"/>
  <c r="G114" i="6" s="1"/>
  <c r="B116" i="6"/>
  <c r="D115" i="6"/>
  <c r="H57" i="6"/>
  <c r="C58" i="6"/>
  <c r="D59" i="6"/>
  <c r="B64" i="27" l="1"/>
  <c r="H62" i="27"/>
  <c r="C63" i="27"/>
  <c r="G62" i="27"/>
  <c r="G61" i="27"/>
  <c r="B67" i="19"/>
  <c r="D67" i="19" s="1"/>
  <c r="H65" i="19"/>
  <c r="C66" i="19"/>
  <c r="G64" i="19"/>
  <c r="D321" i="11"/>
  <c r="H320" i="11" s="1"/>
  <c r="C321" i="11"/>
  <c r="H319" i="11"/>
  <c r="C59" i="11"/>
  <c r="D59" i="11"/>
  <c r="H58" i="11" s="1"/>
  <c r="G57" i="11"/>
  <c r="H114" i="6"/>
  <c r="C116" i="6"/>
  <c r="G115" i="6" s="1"/>
  <c r="D116" i="6"/>
  <c r="B117" i="6"/>
  <c r="G57" i="6"/>
  <c r="H58" i="6"/>
  <c r="D60" i="6"/>
  <c r="C59" i="6"/>
  <c r="B65" i="27" l="1"/>
  <c r="C64" i="27"/>
  <c r="H63" i="27"/>
  <c r="G65" i="19"/>
  <c r="B68" i="19"/>
  <c r="D68" i="19" s="1"/>
  <c r="H66" i="19"/>
  <c r="C67" i="19"/>
  <c r="C322" i="11"/>
  <c r="G321" i="11" s="1"/>
  <c r="D322" i="11"/>
  <c r="G320" i="11"/>
  <c r="D60" i="11"/>
  <c r="C60" i="11"/>
  <c r="G58" i="11"/>
  <c r="B118" i="6"/>
  <c r="C117" i="6"/>
  <c r="D117" i="6"/>
  <c r="H115" i="6"/>
  <c r="H59" i="6"/>
  <c r="G58" i="6"/>
  <c r="C60" i="6"/>
  <c r="G59" i="6" s="1"/>
  <c r="D61" i="6"/>
  <c r="G63" i="27" l="1"/>
  <c r="C65" i="27"/>
  <c r="B66" i="27"/>
  <c r="C68" i="19"/>
  <c r="G67" i="19" s="1"/>
  <c r="B69" i="19"/>
  <c r="D69" i="19" s="1"/>
  <c r="G66" i="19"/>
  <c r="H321" i="11"/>
  <c r="C323" i="11"/>
  <c r="G322" i="11" s="1"/>
  <c r="D323" i="11"/>
  <c r="H59" i="11"/>
  <c r="G59" i="11"/>
  <c r="C61" i="11"/>
  <c r="D61" i="11"/>
  <c r="G116" i="6"/>
  <c r="C118" i="6"/>
  <c r="G117" i="6" s="1"/>
  <c r="B119" i="6"/>
  <c r="D118" i="6"/>
  <c r="H116" i="6"/>
  <c r="H60" i="6"/>
  <c r="D62" i="6"/>
  <c r="C61" i="6"/>
  <c r="G60" i="6" s="1"/>
  <c r="C66" i="27" l="1"/>
  <c r="G65" i="27" s="1"/>
  <c r="B67" i="27"/>
  <c r="H65" i="27"/>
  <c r="H64" i="27"/>
  <c r="G64" i="27"/>
  <c r="B70" i="19"/>
  <c r="D70" i="19" s="1"/>
  <c r="C69" i="19"/>
  <c r="H67" i="19"/>
  <c r="D324" i="11"/>
  <c r="H323" i="11" s="1"/>
  <c r="C324" i="11"/>
  <c r="G323" i="11" s="1"/>
  <c r="H322" i="11"/>
  <c r="D62" i="11"/>
  <c r="C62" i="11"/>
  <c r="G61" i="11" s="1"/>
  <c r="H60" i="11"/>
  <c r="G60" i="11"/>
  <c r="C119" i="6"/>
  <c r="G118" i="6" s="1"/>
  <c r="D119" i="6"/>
  <c r="H118" i="6" s="1"/>
  <c r="B120" i="6"/>
  <c r="H117" i="6"/>
  <c r="H61" i="6"/>
  <c r="D63" i="6"/>
  <c r="C62" i="6"/>
  <c r="G61" i="6" s="1"/>
  <c r="C67" i="27" l="1"/>
  <c r="G66" i="27" s="1"/>
  <c r="B68" i="27"/>
  <c r="G68" i="19"/>
  <c r="C70" i="19"/>
  <c r="B71" i="19"/>
  <c r="D71" i="19" s="1"/>
  <c r="H68" i="19"/>
  <c r="D325" i="11"/>
  <c r="H324" i="11" s="1"/>
  <c r="C325" i="11"/>
  <c r="C63" i="11"/>
  <c r="D63" i="11"/>
  <c r="H61" i="11"/>
  <c r="D120" i="6"/>
  <c r="C120" i="6"/>
  <c r="G119" i="6" s="1"/>
  <c r="B121" i="6"/>
  <c r="H62" i="6"/>
  <c r="D64" i="6"/>
  <c r="C63" i="6"/>
  <c r="C68" i="27" l="1"/>
  <c r="G67" i="27" s="1"/>
  <c r="B69" i="27"/>
  <c r="H66" i="27"/>
  <c r="B72" i="19"/>
  <c r="D72" i="19" s="1"/>
  <c r="C71" i="19"/>
  <c r="H70" i="19"/>
  <c r="G69" i="19"/>
  <c r="H69" i="19"/>
  <c r="G324" i="11"/>
  <c r="D326" i="11"/>
  <c r="H325" i="11" s="1"/>
  <c r="C326" i="11"/>
  <c r="H62" i="11"/>
  <c r="D64" i="11"/>
  <c r="C64" i="11"/>
  <c r="G62" i="11"/>
  <c r="B122" i="6"/>
  <c r="C121" i="6"/>
  <c r="D121" i="6"/>
  <c r="H119" i="6"/>
  <c r="G62" i="6"/>
  <c r="H63" i="6"/>
  <c r="C64" i="6"/>
  <c r="D65" i="6"/>
  <c r="H68" i="27" l="1"/>
  <c r="B70" i="27"/>
  <c r="C69" i="27"/>
  <c r="H67" i="27"/>
  <c r="B73" i="19"/>
  <c r="D73" i="19" s="1"/>
  <c r="C72" i="19"/>
  <c r="G70" i="19"/>
  <c r="H71" i="19"/>
  <c r="D327" i="11"/>
  <c r="C327" i="11"/>
  <c r="G326" i="11" s="1"/>
  <c r="G325" i="11"/>
  <c r="G63" i="11"/>
  <c r="D65" i="11"/>
  <c r="H64" i="11" s="1"/>
  <c r="C65" i="11"/>
  <c r="H63" i="11"/>
  <c r="H120" i="6"/>
  <c r="G120" i="6"/>
  <c r="D122" i="6"/>
  <c r="H121" i="6" s="1"/>
  <c r="C122" i="6"/>
  <c r="G121" i="6" s="1"/>
  <c r="B123" i="6"/>
  <c r="H64" i="6"/>
  <c r="G63" i="6"/>
  <c r="D66" i="6"/>
  <c r="C65" i="6"/>
  <c r="G68" i="27" l="1"/>
  <c r="C70" i="27"/>
  <c r="B71" i="27"/>
  <c r="H69" i="27"/>
  <c r="C73" i="19"/>
  <c r="B74" i="19"/>
  <c r="D74" i="19" s="1"/>
  <c r="G71" i="19"/>
  <c r="C328" i="11"/>
  <c r="G327" i="11" s="1"/>
  <c r="D328" i="11"/>
  <c r="H326" i="11"/>
  <c r="D66" i="11"/>
  <c r="C66" i="11"/>
  <c r="G65" i="11" s="1"/>
  <c r="G64" i="11"/>
  <c r="D123" i="6"/>
  <c r="C123" i="6"/>
  <c r="G122" i="6" s="1"/>
  <c r="B124" i="6"/>
  <c r="H65" i="6"/>
  <c r="G64" i="6"/>
  <c r="C66" i="6"/>
  <c r="D67" i="6"/>
  <c r="B72" i="27" l="1"/>
  <c r="H70" i="27"/>
  <c r="C71" i="27"/>
  <c r="G69" i="27"/>
  <c r="G72" i="19"/>
  <c r="B75" i="19"/>
  <c r="D75" i="19" s="1"/>
  <c r="H73" i="19"/>
  <c r="C74" i="19"/>
  <c r="H72" i="19"/>
  <c r="D329" i="11"/>
  <c r="H328" i="11" s="1"/>
  <c r="C329" i="11"/>
  <c r="H327" i="11"/>
  <c r="C67" i="11"/>
  <c r="D67" i="11"/>
  <c r="H66" i="11" s="1"/>
  <c r="H65" i="11"/>
  <c r="C124" i="6"/>
  <c r="G123" i="6" s="1"/>
  <c r="D124" i="6"/>
  <c r="H123" i="6" s="1"/>
  <c r="B125" i="6"/>
  <c r="H122" i="6"/>
  <c r="G65" i="6"/>
  <c r="H66" i="6"/>
  <c r="H67" i="6"/>
  <c r="C67" i="6"/>
  <c r="C72" i="27" l="1"/>
  <c r="B73" i="27"/>
  <c r="H71" i="27"/>
  <c r="G70" i="27"/>
  <c r="C75" i="19"/>
  <c r="G74" i="19" s="1"/>
  <c r="B76" i="19"/>
  <c r="D76" i="19" s="1"/>
  <c r="H74" i="19"/>
  <c r="G73" i="19"/>
  <c r="C330" i="11"/>
  <c r="G329" i="11" s="1"/>
  <c r="D330" i="11"/>
  <c r="H329" i="11" s="1"/>
  <c r="G328" i="11"/>
  <c r="D68" i="11"/>
  <c r="C68" i="11"/>
  <c r="G67" i="11" s="1"/>
  <c r="G66" i="11"/>
  <c r="D125" i="6"/>
  <c r="H124" i="6" s="1"/>
  <c r="B126" i="6"/>
  <c r="C125" i="6"/>
  <c r="G124" i="6" s="1"/>
  <c r="G66" i="6"/>
  <c r="G67" i="6"/>
  <c r="C73" i="27" l="1"/>
  <c r="B74" i="27"/>
  <c r="G71" i="27"/>
  <c r="C76" i="19"/>
  <c r="G75" i="19" s="1"/>
  <c r="B77" i="19"/>
  <c r="D77" i="19" s="1"/>
  <c r="H75" i="19"/>
  <c r="C331" i="11"/>
  <c r="G330" i="11" s="1"/>
  <c r="D331" i="11"/>
  <c r="D69" i="11"/>
  <c r="H68" i="11" s="1"/>
  <c r="C69" i="11"/>
  <c r="H67" i="11"/>
  <c r="B127" i="6"/>
  <c r="D126" i="6"/>
  <c r="H125" i="6" s="1"/>
  <c r="C126" i="6"/>
  <c r="B75" i="27" l="1"/>
  <c r="C74" i="27"/>
  <c r="H73" i="27"/>
  <c r="H72" i="27"/>
  <c r="G72" i="27"/>
  <c r="B78" i="19"/>
  <c r="D78" i="19" s="1"/>
  <c r="C77" i="19"/>
  <c r="H76" i="19"/>
  <c r="D332" i="11"/>
  <c r="C332" i="11"/>
  <c r="H330" i="11"/>
  <c r="D70" i="11"/>
  <c r="C70" i="11"/>
  <c r="G69" i="11" s="1"/>
  <c r="G68" i="11"/>
  <c r="G125" i="6"/>
  <c r="B128" i="6"/>
  <c r="C127" i="6"/>
  <c r="D127" i="6"/>
  <c r="C75" i="27" l="1"/>
  <c r="H74" i="27"/>
  <c r="B76" i="27"/>
  <c r="G73" i="27"/>
  <c r="G76" i="19"/>
  <c r="C78" i="19"/>
  <c r="B79" i="19"/>
  <c r="D79" i="19" s="1"/>
  <c r="H331" i="11"/>
  <c r="D333" i="11"/>
  <c r="C333" i="11"/>
  <c r="G332" i="11" s="1"/>
  <c r="G331" i="11"/>
  <c r="H69" i="11"/>
  <c r="C71" i="11"/>
  <c r="G70" i="11" s="1"/>
  <c r="D71" i="11"/>
  <c r="B129" i="6"/>
  <c r="C128" i="6"/>
  <c r="G127" i="6" s="1"/>
  <c r="D128" i="6"/>
  <c r="G126" i="6"/>
  <c r="H126" i="6"/>
  <c r="B77" i="27" l="1"/>
  <c r="H75" i="27"/>
  <c r="C76" i="27"/>
  <c r="G74" i="27"/>
  <c r="H77" i="19"/>
  <c r="B80" i="19"/>
  <c r="D80" i="19" s="1"/>
  <c r="C79" i="19"/>
  <c r="G77" i="19"/>
  <c r="D334" i="11"/>
  <c r="C334" i="11"/>
  <c r="G333" i="11" s="1"/>
  <c r="H332" i="11"/>
  <c r="C72" i="11"/>
  <c r="D72" i="11"/>
  <c r="H70" i="11"/>
  <c r="B130" i="6"/>
  <c r="C129" i="6"/>
  <c r="D129" i="6"/>
  <c r="H128" i="6" s="1"/>
  <c r="H127" i="6"/>
  <c r="B78" i="27" l="1"/>
  <c r="H76" i="27"/>
  <c r="C77" i="27"/>
  <c r="G75" i="27"/>
  <c r="B81" i="19"/>
  <c r="D81" i="19" s="1"/>
  <c r="H79" i="19"/>
  <c r="C80" i="19"/>
  <c r="H78" i="19"/>
  <c r="G78" i="19"/>
  <c r="D335" i="11"/>
  <c r="H334" i="11" s="1"/>
  <c r="C335" i="11"/>
  <c r="G334" i="11" s="1"/>
  <c r="H333" i="11"/>
  <c r="D73" i="11"/>
  <c r="C73" i="11"/>
  <c r="G72" i="11" s="1"/>
  <c r="G71" i="11"/>
  <c r="H71" i="11"/>
  <c r="D130" i="6"/>
  <c r="C130" i="6"/>
  <c r="G129" i="6" s="1"/>
  <c r="B131" i="6"/>
  <c r="G128" i="6"/>
  <c r="H77" i="27" l="1"/>
  <c r="C78" i="27"/>
  <c r="B79" i="27"/>
  <c r="G76" i="27"/>
  <c r="G79" i="19"/>
  <c r="H80" i="19"/>
  <c r="C81" i="19"/>
  <c r="B82" i="19"/>
  <c r="D82" i="19" s="1"/>
  <c r="C336" i="11"/>
  <c r="D336" i="11"/>
  <c r="D74" i="11"/>
  <c r="C74" i="11"/>
  <c r="H72" i="11"/>
  <c r="B132" i="6"/>
  <c r="D131" i="6"/>
  <c r="C131" i="6"/>
  <c r="H129" i="6"/>
  <c r="B80" i="27" l="1"/>
  <c r="C79" i="27"/>
  <c r="H78" i="27"/>
  <c r="G77" i="27"/>
  <c r="B83" i="19"/>
  <c r="D83" i="19" s="1"/>
  <c r="C82" i="19"/>
  <c r="H81" i="19"/>
  <c r="G80" i="19"/>
  <c r="D337" i="11"/>
  <c r="H336" i="11" s="1"/>
  <c r="C337" i="11"/>
  <c r="G335" i="11"/>
  <c r="H335" i="11"/>
  <c r="C75" i="11"/>
  <c r="G74" i="11" s="1"/>
  <c r="D75" i="11"/>
  <c r="H74" i="11" s="1"/>
  <c r="G73" i="11"/>
  <c r="H73" i="11"/>
  <c r="G130" i="6"/>
  <c r="C132" i="6"/>
  <c r="D132" i="6"/>
  <c r="B133" i="6"/>
  <c r="H130" i="6"/>
  <c r="G78" i="27" l="1"/>
  <c r="B81" i="27"/>
  <c r="C80" i="27"/>
  <c r="H79" i="27"/>
  <c r="G81" i="19"/>
  <c r="B84" i="19"/>
  <c r="D84" i="19" s="1"/>
  <c r="H82" i="19"/>
  <c r="C83" i="19"/>
  <c r="D338" i="11"/>
  <c r="H337" i="11" s="1"/>
  <c r="C338" i="11"/>
  <c r="G337" i="11" s="1"/>
  <c r="G336" i="11"/>
  <c r="C76" i="11"/>
  <c r="G75" i="11" s="1"/>
  <c r="D76" i="11"/>
  <c r="H131" i="6"/>
  <c r="G131" i="6"/>
  <c r="C133" i="6"/>
  <c r="B134" i="6"/>
  <c r="D133" i="6"/>
  <c r="C81" i="27" l="1"/>
  <c r="B82" i="27"/>
  <c r="H80" i="27"/>
  <c r="G79" i="27"/>
  <c r="C84" i="19"/>
  <c r="B85" i="19"/>
  <c r="D85" i="19" s="1"/>
  <c r="H83" i="19"/>
  <c r="G82" i="19"/>
  <c r="C339" i="11"/>
  <c r="D339" i="11"/>
  <c r="D77" i="11"/>
  <c r="C77" i="11"/>
  <c r="H75" i="11"/>
  <c r="G132" i="6"/>
  <c r="C134" i="6"/>
  <c r="D134" i="6"/>
  <c r="B135" i="6"/>
  <c r="H132" i="6"/>
  <c r="B83" i="27" l="1"/>
  <c r="C82" i="27"/>
  <c r="H81" i="27"/>
  <c r="G80" i="27"/>
  <c r="B86" i="19"/>
  <c r="D86" i="19" s="1"/>
  <c r="C85" i="19"/>
  <c r="G84" i="19" s="1"/>
  <c r="H84" i="19"/>
  <c r="G83" i="19"/>
  <c r="G338" i="11"/>
  <c r="D340" i="11"/>
  <c r="C340" i="11"/>
  <c r="H338" i="11"/>
  <c r="G76" i="11"/>
  <c r="D78" i="11"/>
  <c r="C78" i="11"/>
  <c r="H76" i="11"/>
  <c r="D135" i="6"/>
  <c r="H134" i="6" s="1"/>
  <c r="C135" i="6"/>
  <c r="G134" i="6" s="1"/>
  <c r="B136" i="6"/>
  <c r="H133" i="6"/>
  <c r="G133" i="6"/>
  <c r="C83" i="27" l="1"/>
  <c r="B84" i="27"/>
  <c r="G81" i="27"/>
  <c r="C86" i="19"/>
  <c r="B87" i="19"/>
  <c r="D87" i="19" s="1"/>
  <c r="G339" i="11"/>
  <c r="D341" i="11"/>
  <c r="C341" i="11"/>
  <c r="H339" i="11"/>
  <c r="H77" i="11"/>
  <c r="C79" i="11"/>
  <c r="D79" i="11"/>
  <c r="G77" i="11"/>
  <c r="D136" i="6"/>
  <c r="H135" i="6" s="1"/>
  <c r="B137" i="6"/>
  <c r="C136" i="6"/>
  <c r="G135" i="6" s="1"/>
  <c r="B85" i="27" l="1"/>
  <c r="C84" i="27"/>
  <c r="G82" i="27"/>
  <c r="H82" i="27"/>
  <c r="C87" i="19"/>
  <c r="B88" i="19"/>
  <c r="D88" i="19" s="1"/>
  <c r="H85" i="19"/>
  <c r="G85" i="19"/>
  <c r="H340" i="11"/>
  <c r="D342" i="11"/>
  <c r="H341" i="11" s="1"/>
  <c r="C342" i="11"/>
  <c r="G340" i="11"/>
  <c r="D80" i="11"/>
  <c r="C80" i="11"/>
  <c r="H78" i="11"/>
  <c r="G78" i="11"/>
  <c r="C137" i="6"/>
  <c r="G136" i="6" s="1"/>
  <c r="B138" i="6"/>
  <c r="D137" i="6"/>
  <c r="H136" i="6" s="1"/>
  <c r="H83" i="27" l="1"/>
  <c r="B86" i="27"/>
  <c r="C85" i="27"/>
  <c r="G84" i="27" s="1"/>
  <c r="G83" i="27"/>
  <c r="H86" i="19"/>
  <c r="G86" i="19"/>
  <c r="B89" i="19"/>
  <c r="D89" i="19" s="1"/>
  <c r="C88" i="19"/>
  <c r="D343" i="11"/>
  <c r="H342" i="11" s="1"/>
  <c r="C343" i="11"/>
  <c r="G342" i="11" s="1"/>
  <c r="G341" i="11"/>
  <c r="D81" i="11"/>
  <c r="H80" i="11" s="1"/>
  <c r="C81" i="11"/>
  <c r="G80" i="11" s="1"/>
  <c r="G79" i="11"/>
  <c r="H79" i="11"/>
  <c r="C138" i="6"/>
  <c r="G137" i="6" s="1"/>
  <c r="B139" i="6"/>
  <c r="D138" i="6"/>
  <c r="H137" i="6" s="1"/>
  <c r="B87" i="27" l="1"/>
  <c r="C86" i="27"/>
  <c r="H84" i="27"/>
  <c r="C89" i="19"/>
  <c r="G88" i="19" s="1"/>
  <c r="B90" i="19"/>
  <c r="D90" i="19" s="1"/>
  <c r="H88" i="19"/>
  <c r="G87" i="19"/>
  <c r="H87" i="19"/>
  <c r="C344" i="11"/>
  <c r="D344" i="11"/>
  <c r="D82" i="11"/>
  <c r="C82" i="11"/>
  <c r="D139" i="6"/>
  <c r="H138" i="6" s="1"/>
  <c r="B140" i="6"/>
  <c r="C139" i="6"/>
  <c r="G138" i="6" s="1"/>
  <c r="B88" i="27" l="1"/>
  <c r="H86" i="27"/>
  <c r="C87" i="27"/>
  <c r="G85" i="27"/>
  <c r="H85" i="27"/>
  <c r="B91" i="19"/>
  <c r="D91" i="19" s="1"/>
  <c r="C90" i="19"/>
  <c r="H89" i="19"/>
  <c r="G343" i="11"/>
  <c r="D345" i="11"/>
  <c r="H344" i="11" s="1"/>
  <c r="C345" i="11"/>
  <c r="H343" i="11"/>
  <c r="C83" i="11"/>
  <c r="D83" i="11"/>
  <c r="H81" i="11"/>
  <c r="G81" i="11"/>
  <c r="B141" i="6"/>
  <c r="C140" i="6"/>
  <c r="D140" i="6"/>
  <c r="C88" i="27" l="1"/>
  <c r="G87" i="27" s="1"/>
  <c r="B89" i="27"/>
  <c r="G86" i="27"/>
  <c r="G89" i="19"/>
  <c r="B92" i="19"/>
  <c r="D92" i="19" s="1"/>
  <c r="C91" i="19"/>
  <c r="D346" i="11"/>
  <c r="H345" i="11" s="1"/>
  <c r="C346" i="11"/>
  <c r="G345" i="11" s="1"/>
  <c r="G344" i="11"/>
  <c r="H82" i="11"/>
  <c r="D84" i="11"/>
  <c r="C84" i="11"/>
  <c r="G82" i="11"/>
  <c r="H139" i="6"/>
  <c r="G139" i="6"/>
  <c r="C141" i="6"/>
  <c r="B142" i="6"/>
  <c r="D141" i="6"/>
  <c r="H140" i="6" s="1"/>
  <c r="C89" i="27" l="1"/>
  <c r="B90" i="27"/>
  <c r="G88" i="27"/>
  <c r="H87" i="27"/>
  <c r="H91" i="19"/>
  <c r="C92" i="19"/>
  <c r="B93" i="19"/>
  <c r="D93" i="19" s="1"/>
  <c r="H90" i="19"/>
  <c r="G90" i="19"/>
  <c r="C347" i="11"/>
  <c r="D347" i="11"/>
  <c r="D85" i="11"/>
  <c r="H84" i="11" s="1"/>
  <c r="C85" i="11"/>
  <c r="G84" i="11" s="1"/>
  <c r="G83" i="11"/>
  <c r="H83" i="11"/>
  <c r="G140" i="6"/>
  <c r="C142" i="6"/>
  <c r="B143" i="6"/>
  <c r="D142" i="6"/>
  <c r="B91" i="27" l="1"/>
  <c r="C90" i="27"/>
  <c r="H89" i="27"/>
  <c r="G89" i="27"/>
  <c r="H88" i="27"/>
  <c r="B94" i="19"/>
  <c r="D94" i="19" s="1"/>
  <c r="H92" i="19"/>
  <c r="C93" i="19"/>
  <c r="G92" i="19" s="1"/>
  <c r="G91" i="19"/>
  <c r="D348" i="11"/>
  <c r="H347" i="11" s="1"/>
  <c r="C348" i="11"/>
  <c r="G346" i="11"/>
  <c r="H346" i="11"/>
  <c r="D86" i="11"/>
  <c r="C86" i="11"/>
  <c r="C143" i="6"/>
  <c r="G142" i="6" s="1"/>
  <c r="D143" i="6"/>
  <c r="H142" i="6" s="1"/>
  <c r="B144" i="6"/>
  <c r="H141" i="6"/>
  <c r="G141" i="6"/>
  <c r="C91" i="27" l="1"/>
  <c r="B92" i="27"/>
  <c r="C94" i="19"/>
  <c r="B95" i="19"/>
  <c r="D95" i="19" s="1"/>
  <c r="D349" i="11"/>
  <c r="H348" i="11" s="1"/>
  <c r="C349" i="11"/>
  <c r="G348" i="11" s="1"/>
  <c r="G347" i="11"/>
  <c r="C87" i="11"/>
  <c r="G86" i="11" s="1"/>
  <c r="D87" i="11"/>
  <c r="H86" i="11" s="1"/>
  <c r="H85" i="11"/>
  <c r="G85" i="11"/>
  <c r="C144" i="6"/>
  <c r="G143" i="6" s="1"/>
  <c r="B145" i="6"/>
  <c r="D144" i="6"/>
  <c r="C92" i="27" l="1"/>
  <c r="B93" i="27"/>
  <c r="H91" i="27"/>
  <c r="G91" i="27"/>
  <c r="H90" i="27"/>
  <c r="G90" i="27"/>
  <c r="H94" i="19"/>
  <c r="C95" i="19"/>
  <c r="B96" i="19"/>
  <c r="D96" i="19" s="1"/>
  <c r="G93" i="19"/>
  <c r="H93" i="19"/>
  <c r="D350" i="11"/>
  <c r="H349" i="11" s="1"/>
  <c r="C350" i="11"/>
  <c r="D88" i="11"/>
  <c r="C88" i="11"/>
  <c r="H143" i="6"/>
  <c r="B146" i="6"/>
  <c r="D145" i="6"/>
  <c r="H144" i="6" s="1"/>
  <c r="C145" i="6"/>
  <c r="G144" i="6" s="1"/>
  <c r="B94" i="27" l="1"/>
  <c r="C93" i="27"/>
  <c r="G92" i="27" s="1"/>
  <c r="H92" i="27"/>
  <c r="B97" i="19"/>
  <c r="D97" i="19" s="1"/>
  <c r="C96" i="19"/>
  <c r="G95" i="19" s="1"/>
  <c r="H95" i="19"/>
  <c r="G94" i="19"/>
  <c r="D351" i="11"/>
  <c r="H350" i="11" s="1"/>
  <c r="C351" i="11"/>
  <c r="G350" i="11" s="1"/>
  <c r="G349" i="11"/>
  <c r="C89" i="11"/>
  <c r="D89" i="11"/>
  <c r="H88" i="11" s="1"/>
  <c r="G87" i="11"/>
  <c r="H87" i="11"/>
  <c r="B147" i="6"/>
  <c r="C146" i="6"/>
  <c r="D146" i="6"/>
  <c r="C94" i="27" l="1"/>
  <c r="B95" i="27"/>
  <c r="H93" i="27"/>
  <c r="C97" i="19"/>
  <c r="B98" i="19"/>
  <c r="D98" i="19" s="1"/>
  <c r="D352" i="11"/>
  <c r="C352" i="11"/>
  <c r="D90" i="11"/>
  <c r="C90" i="11"/>
  <c r="G88" i="11"/>
  <c r="D147" i="6"/>
  <c r="C147" i="6"/>
  <c r="G146" i="6" s="1"/>
  <c r="B148" i="6"/>
  <c r="G145" i="6"/>
  <c r="H145" i="6"/>
  <c r="B96" i="27" l="1"/>
  <c r="H94" i="27"/>
  <c r="C95" i="27"/>
  <c r="G94" i="27" s="1"/>
  <c r="G93" i="27"/>
  <c r="B99" i="19"/>
  <c r="D99" i="19" s="1"/>
  <c r="C98" i="19"/>
  <c r="G97" i="19" s="1"/>
  <c r="H97" i="19"/>
  <c r="H96" i="19"/>
  <c r="G96" i="19"/>
  <c r="G351" i="11"/>
  <c r="D353" i="11"/>
  <c r="C353" i="11"/>
  <c r="H351" i="11"/>
  <c r="C91" i="11"/>
  <c r="D91" i="11"/>
  <c r="H89" i="11"/>
  <c r="G89" i="11"/>
  <c r="C148" i="6"/>
  <c r="G147" i="6" s="1"/>
  <c r="D148" i="6"/>
  <c r="H147" i="6" s="1"/>
  <c r="B149" i="6"/>
  <c r="H146" i="6"/>
  <c r="B97" i="27" l="1"/>
  <c r="C96" i="27"/>
  <c r="B100" i="19"/>
  <c r="D100" i="19" s="1"/>
  <c r="C99" i="19"/>
  <c r="G98" i="19" s="1"/>
  <c r="G352" i="11"/>
  <c r="C354" i="11"/>
  <c r="D354" i="11"/>
  <c r="H352" i="11"/>
  <c r="H90" i="11"/>
  <c r="D92" i="11"/>
  <c r="C92" i="11"/>
  <c r="G90" i="11"/>
  <c r="C149" i="6"/>
  <c r="G148" i="6" s="1"/>
  <c r="B150" i="6"/>
  <c r="D149" i="6"/>
  <c r="H148" i="6" s="1"/>
  <c r="G95" i="27" l="1"/>
  <c r="H96" i="27"/>
  <c r="C97" i="27"/>
  <c r="B98" i="27"/>
  <c r="H95" i="27"/>
  <c r="C100" i="19"/>
  <c r="B101" i="19"/>
  <c r="D101" i="19" s="1"/>
  <c r="H98" i="19"/>
  <c r="H353" i="11"/>
  <c r="C355" i="11"/>
  <c r="G354" i="11" s="1"/>
  <c r="D355" i="11"/>
  <c r="G353" i="11"/>
  <c r="G91" i="11"/>
  <c r="C93" i="11"/>
  <c r="D93" i="11"/>
  <c r="H91" i="11"/>
  <c r="B151" i="6"/>
  <c r="C150" i="6"/>
  <c r="D150" i="6"/>
  <c r="C98" i="27" l="1"/>
  <c r="B99" i="27"/>
  <c r="G97" i="27"/>
  <c r="G96" i="27"/>
  <c r="B102" i="19"/>
  <c r="D102" i="19" s="1"/>
  <c r="H100" i="19"/>
  <c r="C101" i="19"/>
  <c r="G99" i="19"/>
  <c r="H99" i="19"/>
  <c r="D356" i="11"/>
  <c r="H355" i="11" s="1"/>
  <c r="C356" i="11"/>
  <c r="G355" i="11" s="1"/>
  <c r="H354" i="11"/>
  <c r="H92" i="11"/>
  <c r="D94" i="11"/>
  <c r="C94" i="11"/>
  <c r="G93" i="11" s="1"/>
  <c r="G92" i="11"/>
  <c r="B152" i="6"/>
  <c r="C151" i="6"/>
  <c r="G150" i="6" s="1"/>
  <c r="D151" i="6"/>
  <c r="G149" i="6"/>
  <c r="H149" i="6"/>
  <c r="H97" i="27" l="1"/>
  <c r="C99" i="27"/>
  <c r="G98" i="27" s="1"/>
  <c r="B100" i="27"/>
  <c r="C102" i="19"/>
  <c r="B103" i="19"/>
  <c r="D103" i="19" s="1"/>
  <c r="H101" i="19"/>
  <c r="G100" i="19"/>
  <c r="D357" i="11"/>
  <c r="H356" i="11" s="1"/>
  <c r="C357" i="11"/>
  <c r="C95" i="11"/>
  <c r="G94" i="11" s="1"/>
  <c r="D95" i="11"/>
  <c r="H93" i="11"/>
  <c r="B153" i="6"/>
  <c r="D152" i="6"/>
  <c r="C152" i="6"/>
  <c r="H150" i="6"/>
  <c r="B101" i="27" l="1"/>
  <c r="C100" i="27"/>
  <c r="G99" i="27" s="1"/>
  <c r="H98" i="27"/>
  <c r="C103" i="19"/>
  <c r="G102" i="19" s="1"/>
  <c r="B104" i="19"/>
  <c r="D104" i="19" s="1"/>
  <c r="H102" i="19"/>
  <c r="G101" i="19"/>
  <c r="D358" i="11"/>
  <c r="H357" i="11" s="1"/>
  <c r="C358" i="11"/>
  <c r="G356" i="11"/>
  <c r="D96" i="11"/>
  <c r="C96" i="11"/>
  <c r="H94" i="11"/>
  <c r="B154" i="6"/>
  <c r="C153" i="6"/>
  <c r="D153" i="6"/>
  <c r="H152" i="6" s="1"/>
  <c r="G151" i="6"/>
  <c r="H151" i="6"/>
  <c r="B102" i="27" l="1"/>
  <c r="C101" i="27"/>
  <c r="H99" i="27"/>
  <c r="B105" i="19"/>
  <c r="D105" i="19" s="1"/>
  <c r="H103" i="19"/>
  <c r="C104" i="19"/>
  <c r="G103" i="19" s="1"/>
  <c r="D359" i="11"/>
  <c r="C359" i="11"/>
  <c r="G357" i="11"/>
  <c r="G95" i="11"/>
  <c r="D97" i="11"/>
  <c r="C97" i="11"/>
  <c r="H95" i="11"/>
  <c r="C154" i="6"/>
  <c r="G153" i="6" s="1"/>
  <c r="D154" i="6"/>
  <c r="B155" i="6"/>
  <c r="G152" i="6"/>
  <c r="H100" i="27" l="1"/>
  <c r="B103" i="27"/>
  <c r="C102" i="27"/>
  <c r="G101" i="27" s="1"/>
  <c r="G100" i="27"/>
  <c r="C105" i="19"/>
  <c r="B106" i="19"/>
  <c r="D106" i="19" s="1"/>
  <c r="G358" i="11"/>
  <c r="H358" i="11"/>
  <c r="C360" i="11"/>
  <c r="D360" i="11"/>
  <c r="H359" i="11" s="1"/>
  <c r="D98" i="11"/>
  <c r="H97" i="11" s="1"/>
  <c r="C98" i="11"/>
  <c r="G97" i="11" s="1"/>
  <c r="H96" i="11"/>
  <c r="G96" i="11"/>
  <c r="C155" i="6"/>
  <c r="D155" i="6"/>
  <c r="H154" i="6" s="1"/>
  <c r="B156" i="6"/>
  <c r="G154" i="6"/>
  <c r="H153" i="6"/>
  <c r="B104" i="27" l="1"/>
  <c r="C103" i="27"/>
  <c r="H101" i="27"/>
  <c r="B107" i="19"/>
  <c r="D107" i="19" s="1"/>
  <c r="C106" i="19"/>
  <c r="G105" i="19" s="1"/>
  <c r="H105" i="19"/>
  <c r="G104" i="19"/>
  <c r="H104" i="19"/>
  <c r="D361" i="11"/>
  <c r="H360" i="11" s="1"/>
  <c r="C361" i="11"/>
  <c r="G359" i="11"/>
  <c r="C99" i="11"/>
  <c r="G98" i="11" s="1"/>
  <c r="D99" i="11"/>
  <c r="B157" i="6"/>
  <c r="D156" i="6"/>
  <c r="C156" i="6"/>
  <c r="G155" i="6" s="1"/>
  <c r="G102" i="27" l="1"/>
  <c r="C104" i="27"/>
  <c r="B105" i="27"/>
  <c r="H103" i="27"/>
  <c r="H102" i="27"/>
  <c r="B108" i="19"/>
  <c r="D108" i="19" s="1"/>
  <c r="C107" i="19"/>
  <c r="D362" i="11"/>
  <c r="H361" i="11" s="1"/>
  <c r="C362" i="11"/>
  <c r="G361" i="11" s="1"/>
  <c r="G360" i="11"/>
  <c r="D100" i="11"/>
  <c r="H99" i="11" s="1"/>
  <c r="C100" i="11"/>
  <c r="H98" i="11"/>
  <c r="H155" i="6"/>
  <c r="C157" i="6"/>
  <c r="D157" i="6"/>
  <c r="H156" i="6" s="1"/>
  <c r="B158" i="6"/>
  <c r="C105" i="27" l="1"/>
  <c r="G104" i="27" s="1"/>
  <c r="B106" i="27"/>
  <c r="H104" i="27"/>
  <c r="G103" i="27"/>
  <c r="C108" i="19"/>
  <c r="B109" i="19"/>
  <c r="D109" i="19" s="1"/>
  <c r="G106" i="19"/>
  <c r="H106" i="19"/>
  <c r="C363" i="11"/>
  <c r="G362" i="11" s="1"/>
  <c r="D363" i="11"/>
  <c r="G99" i="11"/>
  <c r="C101" i="11"/>
  <c r="D101" i="11"/>
  <c r="B159" i="6"/>
  <c r="D158" i="6"/>
  <c r="H157" i="6" s="1"/>
  <c r="C158" i="6"/>
  <c r="G156" i="6"/>
  <c r="B107" i="27" l="1"/>
  <c r="C106" i="27"/>
  <c r="H105" i="27"/>
  <c r="B110" i="19"/>
  <c r="D110" i="19" s="1"/>
  <c r="H108" i="19"/>
  <c r="C109" i="19"/>
  <c r="H107" i="19"/>
  <c r="G107" i="19"/>
  <c r="D364" i="11"/>
  <c r="H363" i="11" s="1"/>
  <c r="C364" i="11"/>
  <c r="G363" i="11" s="1"/>
  <c r="H362" i="11"/>
  <c r="H100" i="11"/>
  <c r="D102" i="11"/>
  <c r="C102" i="11"/>
  <c r="G101" i="11" s="1"/>
  <c r="G100" i="11"/>
  <c r="G157" i="6"/>
  <c r="C159" i="6"/>
  <c r="D159" i="6"/>
  <c r="H158" i="6" s="1"/>
  <c r="B160" i="6"/>
  <c r="G105" i="27" l="1"/>
  <c r="C107" i="27"/>
  <c r="B108" i="27"/>
  <c r="C110" i="19"/>
  <c r="B111" i="19"/>
  <c r="D111" i="19" s="1"/>
  <c r="G108" i="19"/>
  <c r="D365" i="11"/>
  <c r="H364" i="11" s="1"/>
  <c r="C365" i="11"/>
  <c r="G364" i="11" s="1"/>
  <c r="C103" i="11"/>
  <c r="D103" i="11"/>
  <c r="H101" i="11"/>
  <c r="D160" i="6"/>
  <c r="B161" i="6"/>
  <c r="C160" i="6"/>
  <c r="G158" i="6"/>
  <c r="C108" i="27" l="1"/>
  <c r="G107" i="27" s="1"/>
  <c r="B109" i="27"/>
  <c r="H107" i="27"/>
  <c r="H106" i="27"/>
  <c r="G106" i="27"/>
  <c r="C111" i="19"/>
  <c r="B112" i="19"/>
  <c r="D112" i="19" s="1"/>
  <c r="H109" i="19"/>
  <c r="G109" i="19"/>
  <c r="D366" i="11"/>
  <c r="C366" i="11"/>
  <c r="D104" i="11"/>
  <c r="C104" i="11"/>
  <c r="G102" i="11"/>
  <c r="H102" i="11"/>
  <c r="B162" i="6"/>
  <c r="D161" i="6"/>
  <c r="H160" i="6" s="1"/>
  <c r="C161" i="6"/>
  <c r="H159" i="6"/>
  <c r="G159" i="6"/>
  <c r="B110" i="27" l="1"/>
  <c r="C109" i="27"/>
  <c r="G108" i="27" s="1"/>
  <c r="H108" i="27"/>
  <c r="G110" i="19"/>
  <c r="B113" i="19"/>
  <c r="D113" i="19" s="1"/>
  <c r="C112" i="19"/>
  <c r="H110" i="19"/>
  <c r="H365" i="11"/>
  <c r="D367" i="11"/>
  <c r="C367" i="11"/>
  <c r="G365" i="11"/>
  <c r="D105" i="11"/>
  <c r="H104" i="11" s="1"/>
  <c r="C105" i="11"/>
  <c r="G104" i="11" s="1"/>
  <c r="G103" i="11"/>
  <c r="H103" i="11"/>
  <c r="G160" i="6"/>
  <c r="C162" i="6"/>
  <c r="D162" i="6"/>
  <c r="H161" i="6" s="1"/>
  <c r="B163" i="6"/>
  <c r="H109" i="27" l="1"/>
  <c r="B111" i="27"/>
  <c r="C110" i="27"/>
  <c r="H112" i="19"/>
  <c r="C113" i="19"/>
  <c r="B114" i="19"/>
  <c r="D114" i="19" s="1"/>
  <c r="G111" i="19"/>
  <c r="H111" i="19"/>
  <c r="H366" i="11"/>
  <c r="C368" i="11"/>
  <c r="D368" i="11"/>
  <c r="G366" i="11"/>
  <c r="D106" i="11"/>
  <c r="H105" i="11" s="1"/>
  <c r="C106" i="11"/>
  <c r="D163" i="6"/>
  <c r="B164" i="6"/>
  <c r="C163" i="6"/>
  <c r="G161" i="6"/>
  <c r="B112" i="27" l="1"/>
  <c r="H110" i="27"/>
  <c r="C111" i="27"/>
  <c r="G110" i="27" s="1"/>
  <c r="G109" i="27"/>
  <c r="B115" i="19"/>
  <c r="D115" i="19" s="1"/>
  <c r="C114" i="19"/>
  <c r="H113" i="19"/>
  <c r="G112" i="19"/>
  <c r="D369" i="11"/>
  <c r="C369" i="11"/>
  <c r="G368" i="11" s="1"/>
  <c r="H367" i="11"/>
  <c r="G367" i="11"/>
  <c r="G105" i="11"/>
  <c r="C107" i="11"/>
  <c r="D107" i="11"/>
  <c r="H162" i="6"/>
  <c r="C164" i="6"/>
  <c r="G163" i="6" s="1"/>
  <c r="D164" i="6"/>
  <c r="H163" i="6" s="1"/>
  <c r="B165" i="6"/>
  <c r="G162" i="6"/>
  <c r="B113" i="27" l="1"/>
  <c r="C112" i="27"/>
  <c r="G111" i="27" s="1"/>
  <c r="B116" i="19"/>
  <c r="D116" i="19" s="1"/>
  <c r="C115" i="19"/>
  <c r="G113" i="19"/>
  <c r="C370" i="11"/>
  <c r="G369" i="11" s="1"/>
  <c r="D370" i="11"/>
  <c r="H369" i="11" s="1"/>
  <c r="H368" i="11"/>
  <c r="D108" i="11"/>
  <c r="C108" i="11"/>
  <c r="G107" i="11" s="1"/>
  <c r="H106" i="11"/>
  <c r="G106" i="11"/>
  <c r="B166" i="6"/>
  <c r="D165" i="6"/>
  <c r="H164" i="6" s="1"/>
  <c r="C165" i="6"/>
  <c r="G164" i="6" s="1"/>
  <c r="C113" i="27" l="1"/>
  <c r="G112" i="27" s="1"/>
  <c r="B114" i="27"/>
  <c r="H111" i="27"/>
  <c r="C116" i="19"/>
  <c r="G115" i="19" s="1"/>
  <c r="B117" i="19"/>
  <c r="D117" i="19" s="1"/>
  <c r="G114" i="19"/>
  <c r="H115" i="19"/>
  <c r="H114" i="19"/>
  <c r="C371" i="11"/>
  <c r="G370" i="11" s="1"/>
  <c r="D371" i="11"/>
  <c r="D109" i="11"/>
  <c r="H108" i="11" s="1"/>
  <c r="C109" i="11"/>
  <c r="G108" i="11" s="1"/>
  <c r="H107" i="11"/>
  <c r="C166" i="6"/>
  <c r="G165" i="6" s="1"/>
  <c r="B167" i="6"/>
  <c r="D166" i="6"/>
  <c r="H165" i="6" s="1"/>
  <c r="B115" i="27" l="1"/>
  <c r="C114" i="27"/>
  <c r="G113" i="27"/>
  <c r="H112" i="27"/>
  <c r="B118" i="19"/>
  <c r="D118" i="19" s="1"/>
  <c r="C117" i="19"/>
  <c r="G116" i="19" s="1"/>
  <c r="H116" i="19"/>
  <c r="D372" i="11"/>
  <c r="H371" i="11" s="1"/>
  <c r="C372" i="11"/>
  <c r="H370" i="11"/>
  <c r="D110" i="11"/>
  <c r="C110" i="11"/>
  <c r="B168" i="6"/>
  <c r="D167" i="6"/>
  <c r="C167" i="6"/>
  <c r="H113" i="27" l="1"/>
  <c r="C115" i="27"/>
  <c r="B116" i="27"/>
  <c r="C118" i="19"/>
  <c r="B119" i="19"/>
  <c r="D119" i="19" s="1"/>
  <c r="G371" i="11"/>
  <c r="C373" i="11"/>
  <c r="D373" i="11"/>
  <c r="H372" i="11" s="1"/>
  <c r="C111" i="11"/>
  <c r="G110" i="11" s="1"/>
  <c r="D111" i="11"/>
  <c r="H110" i="11" s="1"/>
  <c r="H109" i="11"/>
  <c r="G109" i="11"/>
  <c r="G166" i="6"/>
  <c r="H166" i="6"/>
  <c r="D168" i="6"/>
  <c r="B169" i="6"/>
  <c r="C168" i="6"/>
  <c r="G167" i="6" s="1"/>
  <c r="H114" i="27" l="1"/>
  <c r="B117" i="27"/>
  <c r="C116" i="27"/>
  <c r="G114" i="27"/>
  <c r="C119" i="19"/>
  <c r="B120" i="19"/>
  <c r="D120" i="19" s="1"/>
  <c r="H117" i="19"/>
  <c r="G117" i="19"/>
  <c r="D374" i="11"/>
  <c r="H373" i="11" s="1"/>
  <c r="C374" i="11"/>
  <c r="G372" i="11"/>
  <c r="D112" i="11"/>
  <c r="C112" i="11"/>
  <c r="C169" i="6"/>
  <c r="G168" i="6" s="1"/>
  <c r="B170" i="6"/>
  <c r="D169" i="6"/>
  <c r="H168" i="6" s="1"/>
  <c r="H167" i="6"/>
  <c r="B118" i="27" l="1"/>
  <c r="H116" i="27"/>
  <c r="C117" i="27"/>
  <c r="G115" i="27"/>
  <c r="H115" i="27"/>
  <c r="B121" i="19"/>
  <c r="D121" i="19" s="1"/>
  <c r="H119" i="19"/>
  <c r="C120" i="19"/>
  <c r="G119" i="19" s="1"/>
  <c r="H118" i="19"/>
  <c r="G118" i="19"/>
  <c r="D375" i="11"/>
  <c r="H374" i="11" s="1"/>
  <c r="C375" i="11"/>
  <c r="G373" i="11"/>
  <c r="D113" i="11"/>
  <c r="C113" i="11"/>
  <c r="H111" i="11"/>
  <c r="G111" i="11"/>
  <c r="D170" i="6"/>
  <c r="C170" i="6"/>
  <c r="B171" i="6"/>
  <c r="C118" i="27" l="1"/>
  <c r="B119" i="27"/>
  <c r="G116" i="27"/>
  <c r="C121" i="19"/>
  <c r="B122" i="19"/>
  <c r="D122" i="19" s="1"/>
  <c r="D376" i="11"/>
  <c r="H375" i="11" s="1"/>
  <c r="C376" i="11"/>
  <c r="G375" i="11" s="1"/>
  <c r="G374" i="11"/>
  <c r="D114" i="11"/>
  <c r="H113" i="11" s="1"/>
  <c r="C114" i="11"/>
  <c r="H112" i="11"/>
  <c r="G112" i="11"/>
  <c r="G169" i="6"/>
  <c r="C171" i="6"/>
  <c r="G170" i="6" s="1"/>
  <c r="D171" i="6"/>
  <c r="H170" i="6" s="1"/>
  <c r="B172" i="6"/>
  <c r="H169" i="6"/>
  <c r="G117" i="27" l="1"/>
  <c r="B120" i="27"/>
  <c r="C119" i="27"/>
  <c r="H117" i="27"/>
  <c r="B123" i="19"/>
  <c r="D123" i="19" s="1"/>
  <c r="C122" i="19"/>
  <c r="G121" i="19" s="1"/>
  <c r="H121" i="19"/>
  <c r="H120" i="19"/>
  <c r="G120" i="19"/>
  <c r="C377" i="11"/>
  <c r="D377" i="11"/>
  <c r="C115" i="11"/>
  <c r="D115" i="11"/>
  <c r="H114" i="11" s="1"/>
  <c r="G113" i="11"/>
  <c r="B173" i="6"/>
  <c r="C172" i="6"/>
  <c r="G171" i="6" s="1"/>
  <c r="D172" i="6"/>
  <c r="H171" i="6" s="1"/>
  <c r="G119" i="27" l="1"/>
  <c r="C120" i="27"/>
  <c r="B121" i="27"/>
  <c r="H119" i="27"/>
  <c r="G118" i="27"/>
  <c r="H118" i="27"/>
  <c r="B124" i="19"/>
  <c r="D124" i="19" s="1"/>
  <c r="C123" i="19"/>
  <c r="H376" i="11"/>
  <c r="D378" i="11"/>
  <c r="C378" i="11"/>
  <c r="G376" i="11"/>
  <c r="D116" i="11"/>
  <c r="C116" i="11"/>
  <c r="G115" i="11" s="1"/>
  <c r="G114" i="11"/>
  <c r="D173" i="6"/>
  <c r="C173" i="6"/>
  <c r="B174" i="6"/>
  <c r="C121" i="27" l="1"/>
  <c r="G120" i="27" s="1"/>
  <c r="B122" i="27"/>
  <c r="H120" i="27"/>
  <c r="H123" i="19"/>
  <c r="C124" i="19"/>
  <c r="B125" i="19"/>
  <c r="D125" i="19" s="1"/>
  <c r="G122" i="19"/>
  <c r="H122" i="19"/>
  <c r="G377" i="11"/>
  <c r="D379" i="11"/>
  <c r="C379" i="11"/>
  <c r="H377" i="11"/>
  <c r="C117" i="11"/>
  <c r="D117" i="11"/>
  <c r="H116" i="11" s="1"/>
  <c r="H115" i="11"/>
  <c r="B175" i="6"/>
  <c r="D174" i="6"/>
  <c r="H173" i="6" s="1"/>
  <c r="C174" i="6"/>
  <c r="G173" i="6" s="1"/>
  <c r="G172" i="6"/>
  <c r="H172" i="6"/>
  <c r="B123" i="27" l="1"/>
  <c r="H121" i="27"/>
  <c r="C122" i="27"/>
  <c r="B126" i="19"/>
  <c r="D126" i="19" s="1"/>
  <c r="C125" i="19"/>
  <c r="H124" i="19"/>
  <c r="G123" i="19"/>
  <c r="H378" i="11"/>
  <c r="D380" i="11"/>
  <c r="H379" i="11" s="1"/>
  <c r="C380" i="11"/>
  <c r="G378" i="11"/>
  <c r="D118" i="11"/>
  <c r="C118" i="11"/>
  <c r="G116" i="11"/>
  <c r="D175" i="6"/>
  <c r="H174" i="6" s="1"/>
  <c r="C175" i="6"/>
  <c r="B176" i="6"/>
  <c r="G121" i="27" l="1"/>
  <c r="C123" i="27"/>
  <c r="B124" i="27"/>
  <c r="G124" i="19"/>
  <c r="C126" i="19"/>
  <c r="G125" i="19" s="1"/>
  <c r="B127" i="19"/>
  <c r="D127" i="19" s="1"/>
  <c r="C381" i="11"/>
  <c r="G380" i="11" s="1"/>
  <c r="D381" i="11"/>
  <c r="H380" i="11" s="1"/>
  <c r="G379" i="11"/>
  <c r="C119" i="11"/>
  <c r="D119" i="11"/>
  <c r="H117" i="11"/>
  <c r="G117" i="11"/>
  <c r="C176" i="6"/>
  <c r="G175" i="6" s="1"/>
  <c r="D176" i="6"/>
  <c r="B177" i="6"/>
  <c r="G174" i="6"/>
  <c r="H123" i="27" l="1"/>
  <c r="C124" i="27"/>
  <c r="G123" i="27" s="1"/>
  <c r="B125" i="27"/>
  <c r="H122" i="27"/>
  <c r="G122" i="27"/>
  <c r="C127" i="19"/>
  <c r="G126" i="19" s="1"/>
  <c r="B128" i="19"/>
  <c r="D128" i="19" s="1"/>
  <c r="H125" i="19"/>
  <c r="C382" i="11"/>
  <c r="D382" i="11"/>
  <c r="H118" i="11"/>
  <c r="D120" i="11"/>
  <c r="C120" i="11"/>
  <c r="G118" i="11"/>
  <c r="H175" i="6"/>
  <c r="B178" i="6"/>
  <c r="D177" i="6"/>
  <c r="C177" i="6"/>
  <c r="B126" i="27" l="1"/>
  <c r="C125" i="27"/>
  <c r="H124" i="27"/>
  <c r="B129" i="19"/>
  <c r="D129" i="19" s="1"/>
  <c r="H127" i="19"/>
  <c r="C128" i="19"/>
  <c r="G127" i="19" s="1"/>
  <c r="H126" i="19"/>
  <c r="D383" i="11"/>
  <c r="C383" i="11"/>
  <c r="G382" i="11" s="1"/>
  <c r="H381" i="11"/>
  <c r="G381" i="11"/>
  <c r="D121" i="11"/>
  <c r="H120" i="11" s="1"/>
  <c r="C121" i="11"/>
  <c r="G120" i="11" s="1"/>
  <c r="G119" i="11"/>
  <c r="H119" i="11"/>
  <c r="G176" i="6"/>
  <c r="B179" i="6"/>
  <c r="C178" i="6"/>
  <c r="D178" i="6"/>
  <c r="H176" i="6"/>
  <c r="G124" i="27" l="1"/>
  <c r="C126" i="27"/>
  <c r="B127" i="27"/>
  <c r="C129" i="19"/>
  <c r="B130" i="19"/>
  <c r="D130" i="19" s="1"/>
  <c r="D384" i="11"/>
  <c r="C384" i="11"/>
  <c r="H382" i="11"/>
  <c r="D122" i="11"/>
  <c r="H121" i="11" s="1"/>
  <c r="C122" i="11"/>
  <c r="G121" i="11" s="1"/>
  <c r="B180" i="6"/>
  <c r="D179" i="6"/>
  <c r="C179" i="6"/>
  <c r="G178" i="6" s="1"/>
  <c r="H178" i="6"/>
  <c r="H177" i="6"/>
  <c r="G177" i="6"/>
  <c r="B128" i="27" l="1"/>
  <c r="H126" i="27"/>
  <c r="C127" i="27"/>
  <c r="H125" i="27"/>
  <c r="G125" i="27"/>
  <c r="B131" i="19"/>
  <c r="D131" i="19" s="1"/>
  <c r="C130" i="19"/>
  <c r="H129" i="19"/>
  <c r="H128" i="19"/>
  <c r="G128" i="19"/>
  <c r="C385" i="11"/>
  <c r="D385" i="11"/>
  <c r="H384" i="11" s="1"/>
  <c r="G383" i="11"/>
  <c r="H383" i="11"/>
  <c r="C123" i="11"/>
  <c r="D123" i="11"/>
  <c r="C180" i="6"/>
  <c r="G179" i="6" s="1"/>
  <c r="B181" i="6"/>
  <c r="D180" i="6"/>
  <c r="B129" i="27" l="1"/>
  <c r="C128" i="27"/>
  <c r="G126" i="27"/>
  <c r="G129" i="19"/>
  <c r="B132" i="19"/>
  <c r="D132" i="19" s="1"/>
  <c r="H130" i="19"/>
  <c r="C131" i="19"/>
  <c r="C386" i="11"/>
  <c r="G385" i="11" s="1"/>
  <c r="D386" i="11"/>
  <c r="H385" i="11" s="1"/>
  <c r="G384" i="11"/>
  <c r="D124" i="11"/>
  <c r="C124" i="11"/>
  <c r="H122" i="11"/>
  <c r="G122" i="11"/>
  <c r="B182" i="6"/>
  <c r="D181" i="6"/>
  <c r="C181" i="6"/>
  <c r="H179" i="6"/>
  <c r="C129" i="27" l="1"/>
  <c r="B130" i="27"/>
  <c r="G128" i="27"/>
  <c r="H127" i="27"/>
  <c r="G127" i="27"/>
  <c r="C132" i="19"/>
  <c r="B133" i="19"/>
  <c r="D133" i="19" s="1"/>
  <c r="G130" i="19"/>
  <c r="D387" i="11"/>
  <c r="C387" i="11"/>
  <c r="G123" i="11"/>
  <c r="D125" i="11"/>
  <c r="H124" i="11" s="1"/>
  <c r="C125" i="11"/>
  <c r="H123" i="11"/>
  <c r="G180" i="6"/>
  <c r="B183" i="6"/>
  <c r="D182" i="6"/>
  <c r="C182" i="6"/>
  <c r="H180" i="6"/>
  <c r="B131" i="27" l="1"/>
  <c r="C130" i="27"/>
  <c r="H128" i="27"/>
  <c r="B134" i="19"/>
  <c r="D134" i="19" s="1"/>
  <c r="C133" i="19"/>
  <c r="H131" i="19"/>
  <c r="G131" i="19"/>
  <c r="G386" i="11"/>
  <c r="H386" i="11"/>
  <c r="D388" i="11"/>
  <c r="H387" i="11" s="1"/>
  <c r="C388" i="11"/>
  <c r="D126" i="11"/>
  <c r="H125" i="11" s="1"/>
  <c r="C126" i="11"/>
  <c r="G125" i="11" s="1"/>
  <c r="G124" i="11"/>
  <c r="B184" i="6"/>
  <c r="D183" i="6"/>
  <c r="C183" i="6"/>
  <c r="G182" i="6" s="1"/>
  <c r="G181" i="6"/>
  <c r="H181" i="6"/>
  <c r="C131" i="27" l="1"/>
  <c r="B132" i="27"/>
  <c r="H129" i="27"/>
  <c r="G129" i="27"/>
  <c r="H132" i="19"/>
  <c r="C134" i="19"/>
  <c r="G133" i="19" s="1"/>
  <c r="B135" i="19"/>
  <c r="D135" i="19" s="1"/>
  <c r="G132" i="19"/>
  <c r="C389" i="11"/>
  <c r="D389" i="11"/>
  <c r="H388" i="11" s="1"/>
  <c r="G387" i="11"/>
  <c r="C127" i="11"/>
  <c r="G126" i="11" s="1"/>
  <c r="D127" i="11"/>
  <c r="H126" i="11" s="1"/>
  <c r="D184" i="6"/>
  <c r="C184" i="6"/>
  <c r="G183" i="6" s="1"/>
  <c r="B185" i="6"/>
  <c r="H182" i="6"/>
  <c r="G130" i="27" l="1"/>
  <c r="B133" i="27"/>
  <c r="C132" i="27"/>
  <c r="G131" i="27" s="1"/>
  <c r="H130" i="27"/>
  <c r="C135" i="19"/>
  <c r="B136" i="19"/>
  <c r="D136" i="19" s="1"/>
  <c r="H134" i="19"/>
  <c r="G134" i="19"/>
  <c r="H133" i="19"/>
  <c r="D390" i="11"/>
  <c r="C390" i="11"/>
  <c r="G389" i="11" s="1"/>
  <c r="G388" i="11"/>
  <c r="D128" i="11"/>
  <c r="C128" i="11"/>
  <c r="D185" i="6"/>
  <c r="H184" i="6" s="1"/>
  <c r="C185" i="6"/>
  <c r="G184" i="6" s="1"/>
  <c r="B186" i="6"/>
  <c r="H183" i="6"/>
  <c r="B134" i="27" l="1"/>
  <c r="C133" i="27"/>
  <c r="H132" i="27"/>
  <c r="G132" i="27"/>
  <c r="H131" i="27"/>
  <c r="B137" i="19"/>
  <c r="D137" i="19" s="1"/>
  <c r="C136" i="19"/>
  <c r="G135" i="19" s="1"/>
  <c r="H135" i="19"/>
  <c r="C391" i="11"/>
  <c r="G390" i="11" s="1"/>
  <c r="D391" i="11"/>
  <c r="H390" i="11" s="1"/>
  <c r="H389" i="11"/>
  <c r="D129" i="11"/>
  <c r="C129" i="11"/>
  <c r="G127" i="11"/>
  <c r="H127" i="11"/>
  <c r="C186" i="6"/>
  <c r="D186" i="6"/>
  <c r="H185" i="6" s="1"/>
  <c r="B187" i="6"/>
  <c r="B135" i="27" l="1"/>
  <c r="C134" i="27"/>
  <c r="C137" i="19"/>
  <c r="B138" i="19"/>
  <c r="D138" i="19" s="1"/>
  <c r="D392" i="11"/>
  <c r="C392" i="11"/>
  <c r="G391" i="11" s="1"/>
  <c r="D130" i="11"/>
  <c r="H129" i="11" s="1"/>
  <c r="C130" i="11"/>
  <c r="G129" i="11" s="1"/>
  <c r="G128" i="11"/>
  <c r="H128" i="11"/>
  <c r="G185" i="6"/>
  <c r="D187" i="6"/>
  <c r="B188" i="6"/>
  <c r="C187" i="6"/>
  <c r="G186" i="6" s="1"/>
  <c r="C135" i="27" l="1"/>
  <c r="B136" i="27"/>
  <c r="G133" i="27"/>
  <c r="H133" i="27"/>
  <c r="B139" i="19"/>
  <c r="D139" i="19" s="1"/>
  <c r="C138" i="19"/>
  <c r="H137" i="19"/>
  <c r="H136" i="19"/>
  <c r="G136" i="19"/>
  <c r="C393" i="11"/>
  <c r="G392" i="11" s="1"/>
  <c r="D393" i="11"/>
  <c r="H391" i="11"/>
  <c r="C131" i="11"/>
  <c r="D131" i="11"/>
  <c r="B189" i="6"/>
  <c r="D188" i="6"/>
  <c r="H187" i="6" s="1"/>
  <c r="C188" i="6"/>
  <c r="G187" i="6" s="1"/>
  <c r="H186" i="6"/>
  <c r="H134" i="27" l="1"/>
  <c r="B137" i="27"/>
  <c r="C136" i="27"/>
  <c r="G134" i="27"/>
  <c r="B140" i="19"/>
  <c r="D140" i="19" s="1"/>
  <c r="C139" i="19"/>
  <c r="H138" i="19"/>
  <c r="G137" i="19"/>
  <c r="D394" i="11"/>
  <c r="C394" i="11"/>
  <c r="G393" i="11" s="1"/>
  <c r="H392" i="11"/>
  <c r="D132" i="11"/>
  <c r="C132" i="11"/>
  <c r="G131" i="11" s="1"/>
  <c r="G130" i="11"/>
  <c r="H130" i="11"/>
  <c r="B190" i="6"/>
  <c r="C189" i="6"/>
  <c r="G188" i="6" s="1"/>
  <c r="D189" i="6"/>
  <c r="H135" i="27" l="1"/>
  <c r="C137" i="27"/>
  <c r="B138" i="27"/>
  <c r="G135" i="27"/>
  <c r="G138" i="19"/>
  <c r="C140" i="19"/>
  <c r="B141" i="19"/>
  <c r="D141" i="19" s="1"/>
  <c r="D395" i="11"/>
  <c r="H394" i="11" s="1"/>
  <c r="C395" i="11"/>
  <c r="G394" i="11" s="1"/>
  <c r="H393" i="11"/>
  <c r="C133" i="11"/>
  <c r="D133" i="11"/>
  <c r="H132" i="11" s="1"/>
  <c r="H131" i="11"/>
  <c r="D190" i="6"/>
  <c r="B191" i="6"/>
  <c r="C190" i="6"/>
  <c r="H188" i="6"/>
  <c r="C138" i="27" l="1"/>
  <c r="B139" i="27"/>
  <c r="H137" i="27"/>
  <c r="H136" i="27"/>
  <c r="G137" i="27"/>
  <c r="G136" i="27"/>
  <c r="B142" i="19"/>
  <c r="D142" i="19" s="1"/>
  <c r="C141" i="19"/>
  <c r="G140" i="19" s="1"/>
  <c r="H140" i="19"/>
  <c r="H139" i="19"/>
  <c r="G139" i="19"/>
  <c r="D396" i="11"/>
  <c r="H395" i="11" s="1"/>
  <c r="C396" i="11"/>
  <c r="D134" i="11"/>
  <c r="C134" i="11"/>
  <c r="G132" i="11"/>
  <c r="G189" i="6"/>
  <c r="D191" i="6"/>
  <c r="H190" i="6" s="1"/>
  <c r="B192" i="6"/>
  <c r="C191" i="6"/>
  <c r="G190" i="6" s="1"/>
  <c r="H189" i="6"/>
  <c r="B140" i="27" l="1"/>
  <c r="C139" i="27"/>
  <c r="G138" i="27"/>
  <c r="H141" i="19"/>
  <c r="C142" i="19"/>
  <c r="B143" i="19"/>
  <c r="D143" i="19" s="1"/>
  <c r="C397" i="11"/>
  <c r="D397" i="11"/>
  <c r="G396" i="11"/>
  <c r="G395" i="11"/>
  <c r="D135" i="11"/>
  <c r="C135" i="11"/>
  <c r="H133" i="11"/>
  <c r="G133" i="11"/>
  <c r="C192" i="6"/>
  <c r="G191" i="6" s="1"/>
  <c r="D192" i="6"/>
  <c r="B193" i="6"/>
  <c r="H138" i="27" l="1"/>
  <c r="C140" i="27"/>
  <c r="G139" i="27" s="1"/>
  <c r="B141" i="27"/>
  <c r="H142" i="19"/>
  <c r="C143" i="19"/>
  <c r="B144" i="19"/>
  <c r="D144" i="19" s="1"/>
  <c r="G141" i="19"/>
  <c r="H396" i="11"/>
  <c r="D398" i="11"/>
  <c r="C398" i="11"/>
  <c r="D136" i="11"/>
  <c r="C136" i="11"/>
  <c r="G134" i="11"/>
  <c r="H134" i="11"/>
  <c r="H191" i="6"/>
  <c r="B194" i="6"/>
  <c r="C193" i="6"/>
  <c r="D193" i="6"/>
  <c r="H192" i="6" s="1"/>
  <c r="B142" i="27" l="1"/>
  <c r="C141" i="27"/>
  <c r="G140" i="27" s="1"/>
  <c r="H139" i="27"/>
  <c r="B145" i="19"/>
  <c r="D145" i="19" s="1"/>
  <c r="H143" i="19"/>
  <c r="C144" i="19"/>
  <c r="G142" i="19"/>
  <c r="G397" i="11"/>
  <c r="D399" i="11"/>
  <c r="C399" i="11"/>
  <c r="H397" i="11"/>
  <c r="C137" i="11"/>
  <c r="D137" i="11"/>
  <c r="H136" i="11" s="1"/>
  <c r="G135" i="11"/>
  <c r="H135" i="11"/>
  <c r="G192" i="6"/>
  <c r="D194" i="6"/>
  <c r="B195" i="6"/>
  <c r="C194" i="6"/>
  <c r="G193" i="6" s="1"/>
  <c r="B143" i="27" l="1"/>
  <c r="C142" i="27"/>
  <c r="H140" i="27"/>
  <c r="C145" i="19"/>
  <c r="B146" i="19"/>
  <c r="D146" i="19" s="1"/>
  <c r="G143" i="19"/>
  <c r="H398" i="11"/>
  <c r="D400" i="11"/>
  <c r="H399" i="11" s="1"/>
  <c r="C400" i="11"/>
  <c r="G398" i="11"/>
  <c r="C138" i="11"/>
  <c r="G137" i="11" s="1"/>
  <c r="D138" i="11"/>
  <c r="G136" i="11"/>
  <c r="B196" i="6"/>
  <c r="C195" i="6"/>
  <c r="D195" i="6"/>
  <c r="H194" i="6" s="1"/>
  <c r="H193" i="6"/>
  <c r="G141" i="27" l="1"/>
  <c r="H141" i="27"/>
  <c r="C143" i="27"/>
  <c r="B144" i="27"/>
  <c r="B147" i="19"/>
  <c r="D147" i="19" s="1"/>
  <c r="C146" i="19"/>
  <c r="H145" i="19"/>
  <c r="H144" i="19"/>
  <c r="G144" i="19"/>
  <c r="D401" i="11"/>
  <c r="H400" i="11" s="1"/>
  <c r="C401" i="11"/>
  <c r="G399" i="11"/>
  <c r="C139" i="11"/>
  <c r="D139" i="11"/>
  <c r="H137" i="11"/>
  <c r="G194" i="6"/>
  <c r="B197" i="6"/>
  <c r="C196" i="6"/>
  <c r="G195" i="6" s="1"/>
  <c r="D196" i="6"/>
  <c r="B145" i="27" l="1"/>
  <c r="C144" i="27"/>
  <c r="H142" i="27"/>
  <c r="G142" i="27"/>
  <c r="B148" i="19"/>
  <c r="D148" i="19" s="1"/>
  <c r="C147" i="19"/>
  <c r="G145" i="19"/>
  <c r="H146" i="19"/>
  <c r="D402" i="11"/>
  <c r="H401" i="11" s="1"/>
  <c r="C402" i="11"/>
  <c r="G401" i="11" s="1"/>
  <c r="G400" i="11"/>
  <c r="D140" i="11"/>
  <c r="C140" i="11"/>
  <c r="G139" i="11" s="1"/>
  <c r="H138" i="11"/>
  <c r="G138" i="11"/>
  <c r="H195" i="6"/>
  <c r="B198" i="6"/>
  <c r="C197" i="6"/>
  <c r="D197" i="6"/>
  <c r="H196" i="6" s="1"/>
  <c r="C145" i="27" l="1"/>
  <c r="B146" i="27"/>
  <c r="H144" i="27"/>
  <c r="G144" i="27"/>
  <c r="G143" i="27"/>
  <c r="H143" i="27"/>
  <c r="C148" i="19"/>
  <c r="B149" i="19"/>
  <c r="D149" i="19" s="1"/>
  <c r="G146" i="19"/>
  <c r="C403" i="11"/>
  <c r="D403" i="11"/>
  <c r="C141" i="11"/>
  <c r="D141" i="11"/>
  <c r="H139" i="11"/>
  <c r="G196" i="6"/>
  <c r="B199" i="6"/>
  <c r="D198" i="6"/>
  <c r="H197" i="6" s="1"/>
  <c r="C198" i="6"/>
  <c r="G197" i="6" s="1"/>
  <c r="C146" i="27" l="1"/>
  <c r="G145" i="27" s="1"/>
  <c r="B147" i="27"/>
  <c r="H145" i="27"/>
  <c r="B150" i="19"/>
  <c r="D150" i="19" s="1"/>
  <c r="C149" i="19"/>
  <c r="G148" i="19" s="1"/>
  <c r="H147" i="19"/>
  <c r="G147" i="19"/>
  <c r="D404" i="11"/>
  <c r="C404" i="11"/>
  <c r="G403" i="11" s="1"/>
  <c r="G402" i="11"/>
  <c r="H403" i="11"/>
  <c r="H402" i="11"/>
  <c r="D142" i="11"/>
  <c r="C142" i="11"/>
  <c r="G141" i="11" s="1"/>
  <c r="G140" i="11"/>
  <c r="H140" i="11"/>
  <c r="D199" i="6"/>
  <c r="C199" i="6"/>
  <c r="B200" i="6"/>
  <c r="B148" i="27" l="1"/>
  <c r="C147" i="27"/>
  <c r="H146" i="27"/>
  <c r="C150" i="19"/>
  <c r="B151" i="19"/>
  <c r="D151" i="19" s="1"/>
  <c r="H148" i="19"/>
  <c r="C405" i="11"/>
  <c r="G404" i="11" s="1"/>
  <c r="D405" i="11"/>
  <c r="H404" i="11" s="1"/>
  <c r="D143" i="11"/>
  <c r="C143" i="11"/>
  <c r="H141" i="11"/>
  <c r="G198" i="6"/>
  <c r="D200" i="6"/>
  <c r="H199" i="6" s="1"/>
  <c r="C200" i="6"/>
  <c r="B201" i="6"/>
  <c r="H198" i="6"/>
  <c r="C148" i="27" l="1"/>
  <c r="B149" i="27"/>
  <c r="G146" i="27"/>
  <c r="C151" i="19"/>
  <c r="B152" i="19"/>
  <c r="D152" i="19" s="1"/>
  <c r="G149" i="19"/>
  <c r="H149" i="19"/>
  <c r="D406" i="11"/>
  <c r="C406" i="11"/>
  <c r="G405" i="11" s="1"/>
  <c r="D144" i="11"/>
  <c r="H143" i="11" s="1"/>
  <c r="C144" i="11"/>
  <c r="G143" i="11" s="1"/>
  <c r="G142" i="11"/>
  <c r="H142" i="11"/>
  <c r="B202" i="6"/>
  <c r="C201" i="6"/>
  <c r="G200" i="6" s="1"/>
  <c r="D201" i="6"/>
  <c r="G199" i="6"/>
  <c r="B150" i="27" l="1"/>
  <c r="H148" i="27"/>
  <c r="C149" i="27"/>
  <c r="G147" i="27"/>
  <c r="H147" i="27"/>
  <c r="B153" i="19"/>
  <c r="D153" i="19" s="1"/>
  <c r="C152" i="19"/>
  <c r="G150" i="19"/>
  <c r="H151" i="19"/>
  <c r="H150" i="19"/>
  <c r="D407" i="11"/>
  <c r="C407" i="11"/>
  <c r="G406" i="11" s="1"/>
  <c r="H405" i="11"/>
  <c r="C145" i="11"/>
  <c r="D145" i="11"/>
  <c r="H144" i="11" s="1"/>
  <c r="D202" i="6"/>
  <c r="B203" i="6"/>
  <c r="C202" i="6"/>
  <c r="G201" i="6" s="1"/>
  <c r="H200" i="6"/>
  <c r="H201" i="6"/>
  <c r="G148" i="27" l="1"/>
  <c r="B151" i="27"/>
  <c r="H149" i="27"/>
  <c r="C150" i="27"/>
  <c r="C153" i="19"/>
  <c r="G152" i="19" s="1"/>
  <c r="B154" i="19"/>
  <c r="D154" i="19" s="1"/>
  <c r="G151" i="19"/>
  <c r="D408" i="11"/>
  <c r="C408" i="11"/>
  <c r="H406" i="11"/>
  <c r="C146" i="11"/>
  <c r="G145" i="11" s="1"/>
  <c r="D146" i="11"/>
  <c r="G144" i="11"/>
  <c r="C203" i="6"/>
  <c r="B204" i="6"/>
  <c r="D203" i="6"/>
  <c r="H202" i="6" s="1"/>
  <c r="H150" i="27" l="1"/>
  <c r="C151" i="27"/>
  <c r="B152" i="27"/>
  <c r="G149" i="27"/>
  <c r="B155" i="19"/>
  <c r="D155" i="19" s="1"/>
  <c r="C154" i="19"/>
  <c r="G153" i="19" s="1"/>
  <c r="H152" i="19"/>
  <c r="D409" i="11"/>
  <c r="C409" i="11"/>
  <c r="G408" i="11" s="1"/>
  <c r="G407" i="11"/>
  <c r="H407" i="11"/>
  <c r="D147" i="11"/>
  <c r="C147" i="11"/>
  <c r="G146" i="11" s="1"/>
  <c r="H145" i="11"/>
  <c r="C204" i="6"/>
  <c r="B205" i="6"/>
  <c r="D204" i="6"/>
  <c r="H203" i="6" s="1"/>
  <c r="G202" i="6"/>
  <c r="B153" i="27" l="1"/>
  <c r="C152" i="27"/>
  <c r="G151" i="27" s="1"/>
  <c r="H151" i="27"/>
  <c r="G150" i="27"/>
  <c r="B156" i="19"/>
  <c r="D156" i="19" s="1"/>
  <c r="C155" i="19"/>
  <c r="H153" i="19"/>
  <c r="D410" i="11"/>
  <c r="C410" i="11"/>
  <c r="G409" i="11" s="1"/>
  <c r="H408" i="11"/>
  <c r="D148" i="11"/>
  <c r="H147" i="11" s="1"/>
  <c r="C148" i="11"/>
  <c r="G147" i="11" s="1"/>
  <c r="H146" i="11"/>
  <c r="D205" i="6"/>
  <c r="C205" i="6"/>
  <c r="B206" i="6"/>
  <c r="G203" i="6"/>
  <c r="C153" i="27" l="1"/>
  <c r="G152" i="27" s="1"/>
  <c r="B154" i="27"/>
  <c r="H155" i="19"/>
  <c r="C156" i="19"/>
  <c r="G155" i="19" s="1"/>
  <c r="B157" i="19"/>
  <c r="D157" i="19" s="1"/>
  <c r="G154" i="19"/>
  <c r="H154" i="19"/>
  <c r="C411" i="11"/>
  <c r="D411" i="11"/>
  <c r="H409" i="11"/>
  <c r="C149" i="11"/>
  <c r="D149" i="11"/>
  <c r="H148" i="11" s="1"/>
  <c r="G204" i="6"/>
  <c r="H204" i="6"/>
  <c r="D206" i="6"/>
  <c r="C206" i="6"/>
  <c r="B207" i="6"/>
  <c r="C154" i="27" l="1"/>
  <c r="G153" i="27" s="1"/>
  <c r="B155" i="27"/>
  <c r="H152" i="27"/>
  <c r="B158" i="19"/>
  <c r="D158" i="19" s="1"/>
  <c r="H156" i="19"/>
  <c r="C157" i="19"/>
  <c r="G156" i="19" s="1"/>
  <c r="G410" i="11"/>
  <c r="D412" i="11"/>
  <c r="C412" i="11"/>
  <c r="G411" i="11" s="1"/>
  <c r="H410" i="11"/>
  <c r="D150" i="11"/>
  <c r="C150" i="11"/>
  <c r="G148" i="11"/>
  <c r="C207" i="6"/>
  <c r="D207" i="6"/>
  <c r="H206" i="6" s="1"/>
  <c r="B208" i="6"/>
  <c r="H205" i="6"/>
  <c r="G205" i="6"/>
  <c r="B156" i="27" l="1"/>
  <c r="C155" i="27"/>
  <c r="H154" i="27"/>
  <c r="G154" i="27"/>
  <c r="H153" i="27"/>
  <c r="C158" i="19"/>
  <c r="B159" i="19"/>
  <c r="D159" i="19" s="1"/>
  <c r="C413" i="11"/>
  <c r="D413" i="11"/>
  <c r="H411" i="11"/>
  <c r="D151" i="11"/>
  <c r="C151" i="11"/>
  <c r="G150" i="11" s="1"/>
  <c r="G149" i="11"/>
  <c r="H149" i="11"/>
  <c r="G206" i="6"/>
  <c r="B209" i="6"/>
  <c r="C208" i="6"/>
  <c r="D208" i="6"/>
  <c r="H207" i="6" s="1"/>
  <c r="C156" i="27" l="1"/>
  <c r="B157" i="27"/>
  <c r="G157" i="19"/>
  <c r="C159" i="19"/>
  <c r="B160" i="19"/>
  <c r="D160" i="19" s="1"/>
  <c r="H157" i="19"/>
  <c r="D414" i="11"/>
  <c r="C414" i="11"/>
  <c r="G412" i="11"/>
  <c r="H412" i="11"/>
  <c r="D152" i="11"/>
  <c r="C152" i="11"/>
  <c r="H150" i="11"/>
  <c r="B210" i="6"/>
  <c r="D209" i="6"/>
  <c r="H208" i="6" s="1"/>
  <c r="C209" i="6"/>
  <c r="G208" i="6" s="1"/>
  <c r="G207" i="6"/>
  <c r="B158" i="27" l="1"/>
  <c r="H156" i="27"/>
  <c r="C157" i="27"/>
  <c r="G156" i="27" s="1"/>
  <c r="H155" i="27"/>
  <c r="G155" i="27"/>
  <c r="B161" i="19"/>
  <c r="D161" i="19" s="1"/>
  <c r="C160" i="19"/>
  <c r="G159" i="19" s="1"/>
  <c r="G158" i="19"/>
  <c r="H159" i="19"/>
  <c r="H158" i="19"/>
  <c r="D415" i="11"/>
  <c r="C415" i="11"/>
  <c r="G414" i="11" s="1"/>
  <c r="H413" i="11"/>
  <c r="G413" i="11"/>
  <c r="C153" i="11"/>
  <c r="D153" i="11"/>
  <c r="G151" i="11"/>
  <c r="H151" i="11"/>
  <c r="D210" i="6"/>
  <c r="H209" i="6" s="1"/>
  <c r="B211" i="6"/>
  <c r="C210" i="6"/>
  <c r="G209" i="6" s="1"/>
  <c r="B159" i="27" l="1"/>
  <c r="H157" i="27"/>
  <c r="C158" i="27"/>
  <c r="C161" i="19"/>
  <c r="B162" i="19"/>
  <c r="D162" i="19" s="1"/>
  <c r="D416" i="11"/>
  <c r="C416" i="11"/>
  <c r="G415" i="11" s="1"/>
  <c r="H414" i="11"/>
  <c r="H152" i="11"/>
  <c r="C154" i="11"/>
  <c r="G153" i="11" s="1"/>
  <c r="D154" i="11"/>
  <c r="G152" i="11"/>
  <c r="B212" i="6"/>
  <c r="D211" i="6"/>
  <c r="H210" i="6" s="1"/>
  <c r="C211" i="6"/>
  <c r="H158" i="27" l="1"/>
  <c r="C159" i="27"/>
  <c r="B160" i="27"/>
  <c r="G157" i="27"/>
  <c r="B163" i="19"/>
  <c r="D163" i="19" s="1"/>
  <c r="C162" i="19"/>
  <c r="G161" i="19" s="1"/>
  <c r="G160" i="19"/>
  <c r="H160" i="19"/>
  <c r="D417" i="11"/>
  <c r="C417" i="11"/>
  <c r="G416" i="11" s="1"/>
  <c r="H415" i="11"/>
  <c r="C155" i="11"/>
  <c r="G154" i="11" s="1"/>
  <c r="D155" i="11"/>
  <c r="H154" i="11" s="1"/>
  <c r="H153" i="11"/>
  <c r="B213" i="6"/>
  <c r="C212" i="6"/>
  <c r="D212" i="6"/>
  <c r="G210" i="6"/>
  <c r="B161" i="27" l="1"/>
  <c r="H159" i="27"/>
  <c r="C160" i="27"/>
  <c r="G158" i="27"/>
  <c r="B164" i="19"/>
  <c r="D164" i="19" s="1"/>
  <c r="C163" i="19"/>
  <c r="G162" i="19" s="1"/>
  <c r="H162" i="19"/>
  <c r="H161" i="19"/>
  <c r="D418" i="11"/>
  <c r="C418" i="11"/>
  <c r="H416" i="11"/>
  <c r="D156" i="11"/>
  <c r="C156" i="11"/>
  <c r="H211" i="6"/>
  <c r="D213" i="6"/>
  <c r="C213" i="6"/>
  <c r="G212" i="6" s="1"/>
  <c r="B214" i="6"/>
  <c r="G211" i="6"/>
  <c r="C161" i="27" l="1"/>
  <c r="B162" i="27"/>
  <c r="G159" i="27"/>
  <c r="H163" i="19"/>
  <c r="C164" i="19"/>
  <c r="B165" i="19"/>
  <c r="D165" i="19" s="1"/>
  <c r="H417" i="11"/>
  <c r="C419" i="11"/>
  <c r="G418" i="11" s="1"/>
  <c r="D419" i="11"/>
  <c r="G417" i="11"/>
  <c r="D157" i="11"/>
  <c r="H156" i="11" s="1"/>
  <c r="C157" i="11"/>
  <c r="G156" i="11" s="1"/>
  <c r="H155" i="11"/>
  <c r="G155" i="11"/>
  <c r="D214" i="6"/>
  <c r="H213" i="6" s="1"/>
  <c r="C214" i="6"/>
  <c r="G213" i="6" s="1"/>
  <c r="B215" i="6"/>
  <c r="H212" i="6"/>
  <c r="G160" i="27" l="1"/>
  <c r="C162" i="27"/>
  <c r="B163" i="27"/>
  <c r="H160" i="27"/>
  <c r="B166" i="19"/>
  <c r="D166" i="19" s="1"/>
  <c r="C165" i="19"/>
  <c r="G164" i="19" s="1"/>
  <c r="H164" i="19"/>
  <c r="G163" i="19"/>
  <c r="D420" i="11"/>
  <c r="C420" i="11"/>
  <c r="H418" i="11"/>
  <c r="D158" i="11"/>
  <c r="C158" i="11"/>
  <c r="B216" i="6"/>
  <c r="C215" i="6"/>
  <c r="D215" i="6"/>
  <c r="H161" i="27" l="1"/>
  <c r="B164" i="27"/>
  <c r="C163" i="27"/>
  <c r="G161" i="27"/>
  <c r="B167" i="19"/>
  <c r="D167" i="19" s="1"/>
  <c r="C166" i="19"/>
  <c r="G165" i="19" s="1"/>
  <c r="G419" i="11"/>
  <c r="C421" i="11"/>
  <c r="D421" i="11"/>
  <c r="H420" i="11" s="1"/>
  <c r="H419" i="11"/>
  <c r="D159" i="11"/>
  <c r="C159" i="11"/>
  <c r="G157" i="11"/>
  <c r="H157" i="11"/>
  <c r="B217" i="6"/>
  <c r="D216" i="6"/>
  <c r="H215" i="6" s="1"/>
  <c r="C216" i="6"/>
  <c r="G215" i="6" s="1"/>
  <c r="G214" i="6"/>
  <c r="H214" i="6"/>
  <c r="G162" i="27" l="1"/>
  <c r="C164" i="27"/>
  <c r="B165" i="27"/>
  <c r="H162" i="27"/>
  <c r="C167" i="19"/>
  <c r="B168" i="19"/>
  <c r="D168" i="19" s="1"/>
  <c r="H165" i="19"/>
  <c r="D422" i="11"/>
  <c r="H421" i="11" s="1"/>
  <c r="C422" i="11"/>
  <c r="G420" i="11"/>
  <c r="D160" i="11"/>
  <c r="C160" i="11"/>
  <c r="G158" i="11"/>
  <c r="H158" i="11"/>
  <c r="C217" i="6"/>
  <c r="G216" i="6" s="1"/>
  <c r="D217" i="6"/>
  <c r="H216" i="6" s="1"/>
  <c r="B218" i="6"/>
  <c r="H163" i="27" l="1"/>
  <c r="B166" i="27"/>
  <c r="C165" i="27"/>
  <c r="G163" i="27"/>
  <c r="B169" i="19"/>
  <c r="D169" i="19" s="1"/>
  <c r="C168" i="19"/>
  <c r="H167" i="19"/>
  <c r="G166" i="19"/>
  <c r="H166" i="19"/>
  <c r="D423" i="11"/>
  <c r="H422" i="11" s="1"/>
  <c r="C423" i="11"/>
  <c r="G421" i="11"/>
  <c r="C161" i="11"/>
  <c r="D161" i="11"/>
  <c r="H160" i="11" s="1"/>
  <c r="G159" i="11"/>
  <c r="H159" i="11"/>
  <c r="D218" i="6"/>
  <c r="H217" i="6" s="1"/>
  <c r="C218" i="6"/>
  <c r="B219" i="6"/>
  <c r="B167" i="27" l="1"/>
  <c r="C166" i="27"/>
  <c r="G165" i="27" s="1"/>
  <c r="G164" i="27"/>
  <c r="H164" i="27"/>
  <c r="G167" i="19"/>
  <c r="C169" i="19"/>
  <c r="G168" i="19" s="1"/>
  <c r="B170" i="19"/>
  <c r="D170" i="19" s="1"/>
  <c r="D424" i="11"/>
  <c r="H423" i="11" s="1"/>
  <c r="C424" i="11"/>
  <c r="G422" i="11"/>
  <c r="C162" i="11"/>
  <c r="G161" i="11" s="1"/>
  <c r="D162" i="11"/>
  <c r="G160" i="11"/>
  <c r="D219" i="6"/>
  <c r="H218" i="6" s="1"/>
  <c r="C219" i="6"/>
  <c r="G218" i="6" s="1"/>
  <c r="B220" i="6"/>
  <c r="G217" i="6"/>
  <c r="C167" i="27" l="1"/>
  <c r="G166" i="27" s="1"/>
  <c r="B168" i="27"/>
  <c r="H165" i="27"/>
  <c r="B171" i="19"/>
  <c r="D171" i="19" s="1"/>
  <c r="C170" i="19"/>
  <c r="G169" i="19" s="1"/>
  <c r="H168" i="19"/>
  <c r="D425" i="11"/>
  <c r="H424" i="11" s="1"/>
  <c r="C425" i="11"/>
  <c r="G423" i="11"/>
  <c r="D163" i="11"/>
  <c r="H162" i="11" s="1"/>
  <c r="C163" i="11"/>
  <c r="G162" i="11" s="1"/>
  <c r="H161" i="11"/>
  <c r="C220" i="6"/>
  <c r="G219" i="6" s="1"/>
  <c r="B221" i="6"/>
  <c r="D220" i="6"/>
  <c r="B169" i="27" l="1"/>
  <c r="H167" i="27"/>
  <c r="C168" i="27"/>
  <c r="G167" i="27" s="1"/>
  <c r="H166" i="27"/>
  <c r="B172" i="19"/>
  <c r="D172" i="19" s="1"/>
  <c r="C171" i="19"/>
  <c r="H169" i="19"/>
  <c r="D426" i="11"/>
  <c r="C426" i="11"/>
  <c r="G424" i="11"/>
  <c r="D164" i="11"/>
  <c r="C164" i="11"/>
  <c r="H219" i="6"/>
  <c r="B222" i="6"/>
  <c r="D221" i="6"/>
  <c r="C221" i="6"/>
  <c r="C169" i="27" l="1"/>
  <c r="B170" i="27"/>
  <c r="H168" i="27"/>
  <c r="H170" i="19"/>
  <c r="G170" i="19"/>
  <c r="C172" i="19"/>
  <c r="B173" i="19"/>
  <c r="D173" i="19" s="1"/>
  <c r="G425" i="11"/>
  <c r="H425" i="11"/>
  <c r="C427" i="11"/>
  <c r="D427" i="11"/>
  <c r="D165" i="11"/>
  <c r="C165" i="11"/>
  <c r="H163" i="11"/>
  <c r="G163" i="11"/>
  <c r="D222" i="6"/>
  <c r="H221" i="6" s="1"/>
  <c r="B223" i="6"/>
  <c r="C222" i="6"/>
  <c r="G221" i="6" s="1"/>
  <c r="G220" i="6"/>
  <c r="H220" i="6"/>
  <c r="C170" i="27" l="1"/>
  <c r="B171" i="27"/>
  <c r="G168" i="27"/>
  <c r="H171" i="19"/>
  <c r="B174" i="19"/>
  <c r="D174" i="19" s="1"/>
  <c r="C173" i="19"/>
  <c r="G172" i="19" s="1"/>
  <c r="G171" i="19"/>
  <c r="H426" i="11"/>
  <c r="D428" i="11"/>
  <c r="C428" i="11"/>
  <c r="G427" i="11" s="1"/>
  <c r="G426" i="11"/>
  <c r="D166" i="11"/>
  <c r="C166" i="11"/>
  <c r="G164" i="11"/>
  <c r="H164" i="11"/>
  <c r="B224" i="6"/>
  <c r="D223" i="6"/>
  <c r="H222" i="6" s="1"/>
  <c r="C223" i="6"/>
  <c r="B172" i="27" l="1"/>
  <c r="C171" i="27"/>
  <c r="H170" i="27"/>
  <c r="G170" i="27"/>
  <c r="H169" i="27"/>
  <c r="G169" i="27"/>
  <c r="B175" i="19"/>
  <c r="D175" i="19" s="1"/>
  <c r="C174" i="19"/>
  <c r="H172" i="19"/>
  <c r="C429" i="11"/>
  <c r="G428" i="11" s="1"/>
  <c r="D429" i="11"/>
  <c r="H428" i="11" s="1"/>
  <c r="H427" i="11"/>
  <c r="D167" i="11"/>
  <c r="C167" i="11"/>
  <c r="H165" i="11"/>
  <c r="G165" i="11"/>
  <c r="C224" i="6"/>
  <c r="G223" i="6" s="1"/>
  <c r="B225" i="6"/>
  <c r="D224" i="6"/>
  <c r="G222" i="6"/>
  <c r="C172" i="27" l="1"/>
  <c r="B173" i="27"/>
  <c r="C175" i="19"/>
  <c r="G174" i="19" s="1"/>
  <c r="B176" i="19"/>
  <c r="D176" i="19" s="1"/>
  <c r="H174" i="19"/>
  <c r="G173" i="19"/>
  <c r="H173" i="19"/>
  <c r="D430" i="11"/>
  <c r="C430" i="11"/>
  <c r="D168" i="11"/>
  <c r="C168" i="11"/>
  <c r="H166" i="11"/>
  <c r="G166" i="11"/>
  <c r="H223" i="6"/>
  <c r="B226" i="6"/>
  <c r="C225" i="6"/>
  <c r="G224" i="6" s="1"/>
  <c r="D225" i="6"/>
  <c r="H224" i="6" s="1"/>
  <c r="B174" i="27" l="1"/>
  <c r="C173" i="27"/>
  <c r="H172" i="27"/>
  <c r="G171" i="27"/>
  <c r="H171" i="27"/>
  <c r="B177" i="19"/>
  <c r="D177" i="19" s="1"/>
  <c r="C176" i="19"/>
  <c r="G175" i="19" s="1"/>
  <c r="H175" i="19"/>
  <c r="H429" i="11"/>
  <c r="D431" i="11"/>
  <c r="H430" i="11" s="1"/>
  <c r="C431" i="11"/>
  <c r="G429" i="11"/>
  <c r="C169" i="11"/>
  <c r="D169" i="11"/>
  <c r="H167" i="11"/>
  <c r="G167" i="11"/>
  <c r="C226" i="6"/>
  <c r="G225" i="6" s="1"/>
  <c r="B227" i="6"/>
  <c r="D226" i="6"/>
  <c r="G172" i="27" l="1"/>
  <c r="B175" i="27"/>
  <c r="C174" i="27"/>
  <c r="C177" i="19"/>
  <c r="G176" i="19" s="1"/>
  <c r="B178" i="19"/>
  <c r="D178" i="19" s="1"/>
  <c r="D432" i="11"/>
  <c r="C432" i="11"/>
  <c r="G430" i="11"/>
  <c r="H168" i="11"/>
  <c r="D170" i="11"/>
  <c r="C170" i="11"/>
  <c r="G169" i="11" s="1"/>
  <c r="G168" i="11"/>
  <c r="H225" i="6"/>
  <c r="B228" i="6"/>
  <c r="D227" i="6"/>
  <c r="C227" i="6"/>
  <c r="G226" i="6" s="1"/>
  <c r="C175" i="27" l="1"/>
  <c r="B176" i="27"/>
  <c r="H173" i="27"/>
  <c r="G173" i="27"/>
  <c r="C178" i="19"/>
  <c r="G177" i="19" s="1"/>
  <c r="B179" i="19"/>
  <c r="D179" i="19" s="1"/>
  <c r="H176" i="19"/>
  <c r="H431" i="11"/>
  <c r="D433" i="11"/>
  <c r="C433" i="11"/>
  <c r="G432" i="11" s="1"/>
  <c r="G431" i="11"/>
  <c r="D171" i="11"/>
  <c r="H170" i="11" s="1"/>
  <c r="C171" i="11"/>
  <c r="G170" i="11" s="1"/>
  <c r="H169" i="11"/>
  <c r="C228" i="6"/>
  <c r="B229" i="6"/>
  <c r="D228" i="6"/>
  <c r="H226" i="6"/>
  <c r="B177" i="27" l="1"/>
  <c r="H175" i="27"/>
  <c r="C176" i="27"/>
  <c r="H174" i="27"/>
  <c r="G175" i="27"/>
  <c r="G174" i="27"/>
  <c r="B180" i="19"/>
  <c r="D180" i="19" s="1"/>
  <c r="C179" i="19"/>
  <c r="G178" i="19" s="1"/>
  <c r="H177" i="19"/>
  <c r="C434" i="11"/>
  <c r="G433" i="11" s="1"/>
  <c r="D434" i="11"/>
  <c r="H432" i="11"/>
  <c r="D172" i="11"/>
  <c r="C172" i="11"/>
  <c r="B230" i="6"/>
  <c r="D229" i="6"/>
  <c r="C229" i="6"/>
  <c r="G227" i="6"/>
  <c r="H227" i="6"/>
  <c r="C177" i="27" l="1"/>
  <c r="B178" i="27"/>
  <c r="H176" i="27"/>
  <c r="H178" i="19"/>
  <c r="C180" i="19"/>
  <c r="B181" i="19"/>
  <c r="D181" i="19" s="1"/>
  <c r="C435" i="11"/>
  <c r="G434" i="11" s="1"/>
  <c r="D435" i="11"/>
  <c r="H433" i="11"/>
  <c r="D173" i="11"/>
  <c r="H172" i="11" s="1"/>
  <c r="C173" i="11"/>
  <c r="G172" i="11" s="1"/>
  <c r="H171" i="11"/>
  <c r="G171" i="11"/>
  <c r="G228" i="6"/>
  <c r="D230" i="6"/>
  <c r="C230" i="6"/>
  <c r="B231" i="6"/>
  <c r="H228" i="6"/>
  <c r="C178" i="27" l="1"/>
  <c r="B179" i="27"/>
  <c r="G176" i="27"/>
  <c r="B182" i="19"/>
  <c r="D182" i="19" s="1"/>
  <c r="C181" i="19"/>
  <c r="H179" i="19"/>
  <c r="G179" i="19"/>
  <c r="D436" i="11"/>
  <c r="H435" i="11" s="1"/>
  <c r="C436" i="11"/>
  <c r="G435" i="11" s="1"/>
  <c r="H434" i="11"/>
  <c r="D174" i="11"/>
  <c r="C174" i="11"/>
  <c r="B232" i="6"/>
  <c r="D231" i="6"/>
  <c r="C231" i="6"/>
  <c r="G230" i="6" s="1"/>
  <c r="H229" i="6"/>
  <c r="G229" i="6"/>
  <c r="B180" i="27" l="1"/>
  <c r="C179" i="27"/>
  <c r="H177" i="27"/>
  <c r="G177" i="27"/>
  <c r="G180" i="19"/>
  <c r="H180" i="19"/>
  <c r="B183" i="19"/>
  <c r="D183" i="19" s="1"/>
  <c r="C182" i="19"/>
  <c r="C437" i="11"/>
  <c r="G436" i="11" s="1"/>
  <c r="D437" i="11"/>
  <c r="H436" i="11" s="1"/>
  <c r="C175" i="11"/>
  <c r="D175" i="11"/>
  <c r="H173" i="11"/>
  <c r="G173" i="11"/>
  <c r="B233" i="6"/>
  <c r="D232" i="6"/>
  <c r="C232" i="6"/>
  <c r="H230" i="6"/>
  <c r="C180" i="27" l="1"/>
  <c r="G179" i="27" s="1"/>
  <c r="B181" i="27"/>
  <c r="H178" i="27"/>
  <c r="G178" i="27"/>
  <c r="C183" i="19"/>
  <c r="B184" i="19"/>
  <c r="D184" i="19" s="1"/>
  <c r="G181" i="19"/>
  <c r="H181" i="19"/>
  <c r="D438" i="11"/>
  <c r="H437" i="11" s="1"/>
  <c r="C438" i="11"/>
  <c r="D176" i="11"/>
  <c r="H175" i="11" s="1"/>
  <c r="C176" i="11"/>
  <c r="G174" i="11"/>
  <c r="H174" i="11"/>
  <c r="G231" i="6"/>
  <c r="B234" i="6"/>
  <c r="D233" i="6"/>
  <c r="C233" i="6"/>
  <c r="H231" i="6"/>
  <c r="B182" i="27" l="1"/>
  <c r="H180" i="27"/>
  <c r="C181" i="27"/>
  <c r="G180" i="27" s="1"/>
  <c r="H179" i="27"/>
  <c r="H182" i="19"/>
  <c r="B185" i="19"/>
  <c r="D185" i="19" s="1"/>
  <c r="C184" i="19"/>
  <c r="G182" i="19"/>
  <c r="D439" i="11"/>
  <c r="H438" i="11" s="1"/>
  <c r="C439" i="11"/>
  <c r="G438" i="11" s="1"/>
  <c r="G437" i="11"/>
  <c r="C177" i="11"/>
  <c r="D177" i="11"/>
  <c r="H176" i="11" s="1"/>
  <c r="G175" i="11"/>
  <c r="H232" i="6"/>
  <c r="C234" i="6"/>
  <c r="G233" i="6" s="1"/>
  <c r="B235" i="6"/>
  <c r="D234" i="6"/>
  <c r="G232" i="6"/>
  <c r="B183" i="27" l="1"/>
  <c r="C182" i="27"/>
  <c r="G181" i="27" s="1"/>
  <c r="H183" i="19"/>
  <c r="C185" i="19"/>
  <c r="G184" i="19" s="1"/>
  <c r="B186" i="19"/>
  <c r="D186" i="19" s="1"/>
  <c r="G183" i="19"/>
  <c r="D440" i="11"/>
  <c r="C440" i="11"/>
  <c r="G439" i="11" s="1"/>
  <c r="D178" i="11"/>
  <c r="C178" i="11"/>
  <c r="G177" i="11" s="1"/>
  <c r="G176" i="11"/>
  <c r="C235" i="6"/>
  <c r="B236" i="6"/>
  <c r="D235" i="6"/>
  <c r="H234" i="6" s="1"/>
  <c r="H233" i="6"/>
  <c r="C183" i="27" l="1"/>
  <c r="B184" i="27"/>
  <c r="H181" i="27"/>
  <c r="G182" i="27"/>
  <c r="B187" i="19"/>
  <c r="D187" i="19" s="1"/>
  <c r="C186" i="19"/>
  <c r="H184" i="19"/>
  <c r="D441" i="11"/>
  <c r="C441" i="11"/>
  <c r="G440" i="11" s="1"/>
  <c r="H439" i="11"/>
  <c r="D179" i="11"/>
  <c r="H178" i="11" s="1"/>
  <c r="C179" i="11"/>
  <c r="G178" i="11" s="1"/>
  <c r="H177" i="11"/>
  <c r="D236" i="6"/>
  <c r="H235" i="6" s="1"/>
  <c r="B237" i="6"/>
  <c r="C236" i="6"/>
  <c r="G235" i="6" s="1"/>
  <c r="G234" i="6"/>
  <c r="H182" i="27" l="1"/>
  <c r="B185" i="27"/>
  <c r="C184" i="27"/>
  <c r="G183" i="27" s="1"/>
  <c r="B188" i="19"/>
  <c r="D188" i="19" s="1"/>
  <c r="C187" i="19"/>
  <c r="G185" i="19"/>
  <c r="H185" i="19"/>
  <c r="C442" i="11"/>
  <c r="G441" i="11" s="1"/>
  <c r="D442" i="11"/>
  <c r="H441" i="11" s="1"/>
  <c r="H440" i="11"/>
  <c r="D180" i="11"/>
  <c r="C180" i="11"/>
  <c r="C237" i="6"/>
  <c r="B238" i="6"/>
  <c r="D237" i="6"/>
  <c r="H236" i="6" s="1"/>
  <c r="H183" i="27" l="1"/>
  <c r="C185" i="27"/>
  <c r="B186" i="27"/>
  <c r="H186" i="19"/>
  <c r="C188" i="19"/>
  <c r="B189" i="19"/>
  <c r="D189" i="19" s="1"/>
  <c r="G186" i="19"/>
  <c r="C443" i="11"/>
  <c r="D443" i="11"/>
  <c r="H442" i="11" s="1"/>
  <c r="D181" i="11"/>
  <c r="H180" i="11" s="1"/>
  <c r="C181" i="11"/>
  <c r="H179" i="11"/>
  <c r="G179" i="11"/>
  <c r="C238" i="6"/>
  <c r="D238" i="6"/>
  <c r="H237" i="6" s="1"/>
  <c r="B239" i="6"/>
  <c r="G236" i="6"/>
  <c r="H185" i="27" l="1"/>
  <c r="C186" i="27"/>
  <c r="G185" i="27" s="1"/>
  <c r="B187" i="27"/>
  <c r="G184" i="27"/>
  <c r="H184" i="27"/>
  <c r="B190" i="19"/>
  <c r="D190" i="19" s="1"/>
  <c r="C189" i="19"/>
  <c r="G188" i="19" s="1"/>
  <c r="G187" i="19"/>
  <c r="H188" i="19"/>
  <c r="H187" i="19"/>
  <c r="D444" i="11"/>
  <c r="C444" i="11"/>
  <c r="G442" i="11"/>
  <c r="D182" i="11"/>
  <c r="C182" i="11"/>
  <c r="G180" i="11"/>
  <c r="D239" i="6"/>
  <c r="C239" i="6"/>
  <c r="G238" i="6" s="1"/>
  <c r="B240" i="6"/>
  <c r="G237" i="6"/>
  <c r="B188" i="27" l="1"/>
  <c r="C187" i="27"/>
  <c r="G186" i="27" s="1"/>
  <c r="H186" i="27"/>
  <c r="B191" i="19"/>
  <c r="D191" i="19" s="1"/>
  <c r="C190" i="19"/>
  <c r="C445" i="11"/>
  <c r="D445" i="11"/>
  <c r="H443" i="11"/>
  <c r="G444" i="11"/>
  <c r="G443" i="11"/>
  <c r="C183" i="11"/>
  <c r="D183" i="11"/>
  <c r="H181" i="11"/>
  <c r="G181" i="11"/>
  <c r="H238" i="6"/>
  <c r="C240" i="6"/>
  <c r="G239" i="6" s="1"/>
  <c r="B241" i="6"/>
  <c r="D240" i="6"/>
  <c r="C188" i="27" l="1"/>
  <c r="B189" i="27"/>
  <c r="C191" i="19"/>
  <c r="B192" i="19"/>
  <c r="D192" i="19" s="1"/>
  <c r="G189" i="19"/>
  <c r="H190" i="19"/>
  <c r="H189" i="19"/>
  <c r="H444" i="11"/>
  <c r="D446" i="11"/>
  <c r="C446" i="11"/>
  <c r="D184" i="11"/>
  <c r="C184" i="11"/>
  <c r="G183" i="11" s="1"/>
  <c r="G182" i="11"/>
  <c r="H182" i="11"/>
  <c r="D241" i="6"/>
  <c r="C241" i="6"/>
  <c r="G240" i="6" s="1"/>
  <c r="B242" i="6"/>
  <c r="H239" i="6"/>
  <c r="B190" i="27" l="1"/>
  <c r="C189" i="27"/>
  <c r="G188" i="27" s="1"/>
  <c r="G187" i="27"/>
  <c r="H187" i="27"/>
  <c r="B193" i="19"/>
  <c r="D193" i="19" s="1"/>
  <c r="H191" i="19"/>
  <c r="C192" i="19"/>
  <c r="G190" i="19"/>
  <c r="G445" i="11"/>
  <c r="D447" i="11"/>
  <c r="C447" i="11"/>
  <c r="H445" i="11"/>
  <c r="C185" i="11"/>
  <c r="D185" i="11"/>
  <c r="H184" i="11" s="1"/>
  <c r="H183" i="11"/>
  <c r="D242" i="6"/>
  <c r="H241" i="6" s="1"/>
  <c r="B243" i="6"/>
  <c r="C242" i="6"/>
  <c r="G241" i="6" s="1"/>
  <c r="H240" i="6"/>
  <c r="B191" i="27" l="1"/>
  <c r="H189" i="27"/>
  <c r="C190" i="27"/>
  <c r="G189" i="27" s="1"/>
  <c r="H188" i="27"/>
  <c r="C193" i="19"/>
  <c r="G192" i="19" s="1"/>
  <c r="B194" i="19"/>
  <c r="D194" i="19" s="1"/>
  <c r="G191" i="19"/>
  <c r="G446" i="11"/>
  <c r="D448" i="11"/>
  <c r="H447" i="11" s="1"/>
  <c r="C448" i="11"/>
  <c r="H446" i="11"/>
  <c r="D186" i="11"/>
  <c r="C186" i="11"/>
  <c r="G185" i="11" s="1"/>
  <c r="G184" i="11"/>
  <c r="D243" i="6"/>
  <c r="B244" i="6"/>
  <c r="C243" i="6"/>
  <c r="H190" i="27" l="1"/>
  <c r="C191" i="27"/>
  <c r="B192" i="27"/>
  <c r="H193" i="19"/>
  <c r="B195" i="19"/>
  <c r="D195" i="19" s="1"/>
  <c r="C194" i="19"/>
  <c r="H192" i="19"/>
  <c r="D449" i="11"/>
  <c r="H448" i="11" s="1"/>
  <c r="C449" i="11"/>
  <c r="G447" i="11"/>
  <c r="C187" i="11"/>
  <c r="G186" i="11" s="1"/>
  <c r="D187" i="11"/>
  <c r="H186" i="11" s="1"/>
  <c r="H185" i="11"/>
  <c r="G242" i="6"/>
  <c r="B245" i="6"/>
  <c r="C244" i="6"/>
  <c r="G243" i="6" s="1"/>
  <c r="D244" i="6"/>
  <c r="H243" i="6" s="1"/>
  <c r="H242" i="6"/>
  <c r="B193" i="27" l="1"/>
  <c r="H191" i="27"/>
  <c r="C192" i="27"/>
  <c r="G191" i="27" s="1"/>
  <c r="G190" i="27"/>
  <c r="G193" i="19"/>
  <c r="B196" i="19"/>
  <c r="D196" i="19" s="1"/>
  <c r="H194" i="19"/>
  <c r="C195" i="19"/>
  <c r="D450" i="11"/>
  <c r="H449" i="11" s="1"/>
  <c r="C450" i="11"/>
  <c r="G449" i="11" s="1"/>
  <c r="G448" i="11"/>
  <c r="D188" i="11"/>
  <c r="C188" i="11"/>
  <c r="B246" i="6"/>
  <c r="C245" i="6"/>
  <c r="D245" i="6"/>
  <c r="C193" i="27" l="1"/>
  <c r="B194" i="27"/>
  <c r="H192" i="27"/>
  <c r="C196" i="19"/>
  <c r="G195" i="19" s="1"/>
  <c r="B197" i="19"/>
  <c r="D197" i="19" s="1"/>
  <c r="H195" i="19"/>
  <c r="G194" i="19"/>
  <c r="C451" i="11"/>
  <c r="D451" i="11"/>
  <c r="D189" i="11"/>
  <c r="H188" i="11" s="1"/>
  <c r="C189" i="11"/>
  <c r="G188" i="11" s="1"/>
  <c r="G187" i="11"/>
  <c r="H187" i="11"/>
  <c r="B247" i="6"/>
  <c r="C246" i="6"/>
  <c r="D246" i="6"/>
  <c r="H245" i="6" s="1"/>
  <c r="G244" i="6"/>
  <c r="H244" i="6"/>
  <c r="G192" i="27" l="1"/>
  <c r="C194" i="27"/>
  <c r="B195" i="27"/>
  <c r="B198" i="19"/>
  <c r="D198" i="19" s="1"/>
  <c r="C197" i="19"/>
  <c r="G196" i="19" s="1"/>
  <c r="H196" i="19"/>
  <c r="G450" i="11"/>
  <c r="D452" i="11"/>
  <c r="C452" i="11"/>
  <c r="H450" i="11"/>
  <c r="D190" i="11"/>
  <c r="C190" i="11"/>
  <c r="G245" i="6"/>
  <c r="D247" i="6"/>
  <c r="C247" i="6"/>
  <c r="G246" i="6" s="1"/>
  <c r="B248" i="6"/>
  <c r="B196" i="27" l="1"/>
  <c r="C195" i="27"/>
  <c r="G194" i="27"/>
  <c r="G193" i="27"/>
  <c r="H194" i="27"/>
  <c r="H193" i="27"/>
  <c r="C198" i="19"/>
  <c r="B199" i="19"/>
  <c r="D199" i="19" s="1"/>
  <c r="C453" i="11"/>
  <c r="G452" i="11" s="1"/>
  <c r="D453" i="11"/>
  <c r="H452" i="11" s="1"/>
  <c r="G451" i="11"/>
  <c r="H451" i="11"/>
  <c r="D191" i="11"/>
  <c r="C191" i="11"/>
  <c r="G189" i="11"/>
  <c r="H189" i="11"/>
  <c r="H246" i="6"/>
  <c r="C248" i="6"/>
  <c r="B249" i="6"/>
  <c r="D248" i="6"/>
  <c r="C196" i="27" l="1"/>
  <c r="G195" i="27" s="1"/>
  <c r="B197" i="27"/>
  <c r="C199" i="19"/>
  <c r="G198" i="19" s="1"/>
  <c r="B200" i="19"/>
  <c r="D200" i="19" s="1"/>
  <c r="G197" i="19"/>
  <c r="H198" i="19"/>
  <c r="H197" i="19"/>
  <c r="D454" i="11"/>
  <c r="C454" i="11"/>
  <c r="D192" i="11"/>
  <c r="H191" i="11" s="1"/>
  <c r="C192" i="11"/>
  <c r="G191" i="11" s="1"/>
  <c r="G190" i="11"/>
  <c r="H190" i="11"/>
  <c r="B250" i="6"/>
  <c r="C249" i="6"/>
  <c r="D249" i="6"/>
  <c r="H247" i="6"/>
  <c r="G247" i="6"/>
  <c r="B198" i="27" l="1"/>
  <c r="C197" i="27"/>
  <c r="G196" i="27" s="1"/>
  <c r="H196" i="27"/>
  <c r="H195" i="27"/>
  <c r="B201" i="19"/>
  <c r="D201" i="19" s="1"/>
  <c r="H199" i="19"/>
  <c r="C200" i="19"/>
  <c r="G199" i="19" s="1"/>
  <c r="H453" i="11"/>
  <c r="D455" i="11"/>
  <c r="H454" i="11" s="1"/>
  <c r="C455" i="11"/>
  <c r="G453" i="11"/>
  <c r="C193" i="11"/>
  <c r="G192" i="11" s="1"/>
  <c r="D193" i="11"/>
  <c r="G248" i="6"/>
  <c r="H248" i="6"/>
  <c r="D250" i="6"/>
  <c r="H249" i="6" s="1"/>
  <c r="B251" i="6"/>
  <c r="C250" i="6"/>
  <c r="B199" i="27" l="1"/>
  <c r="C198" i="27"/>
  <c r="C201" i="19"/>
  <c r="B202" i="19"/>
  <c r="D202" i="19" s="1"/>
  <c r="D456" i="11"/>
  <c r="C456" i="11"/>
  <c r="G454" i="11"/>
  <c r="D194" i="11"/>
  <c r="C194" i="11"/>
  <c r="G193" i="11" s="1"/>
  <c r="H192" i="11"/>
  <c r="D251" i="6"/>
  <c r="H250" i="6" s="1"/>
  <c r="B252" i="6"/>
  <c r="C251" i="6"/>
  <c r="G250" i="6" s="1"/>
  <c r="G249" i="6"/>
  <c r="C199" i="27" l="1"/>
  <c r="B200" i="27"/>
  <c r="G197" i="27"/>
  <c r="H197" i="27"/>
  <c r="G200" i="19"/>
  <c r="B203" i="19"/>
  <c r="D203" i="19" s="1"/>
  <c r="C202" i="19"/>
  <c r="H200" i="19"/>
  <c r="D457" i="11"/>
  <c r="H456" i="11" s="1"/>
  <c r="C457" i="11"/>
  <c r="G455" i="11"/>
  <c r="H455" i="11"/>
  <c r="C195" i="11"/>
  <c r="G194" i="11" s="1"/>
  <c r="D195" i="11"/>
  <c r="H193" i="11"/>
  <c r="C252" i="6"/>
  <c r="B253" i="6"/>
  <c r="D252" i="6"/>
  <c r="B201" i="27" l="1"/>
  <c r="H199" i="27"/>
  <c r="C200" i="27"/>
  <c r="G199" i="27" s="1"/>
  <c r="H198" i="27"/>
  <c r="G198" i="27"/>
  <c r="B204" i="19"/>
  <c r="D204" i="19" s="1"/>
  <c r="C203" i="19"/>
  <c r="H201" i="19"/>
  <c r="G201" i="19"/>
  <c r="D458" i="11"/>
  <c r="H457" i="11" s="1"/>
  <c r="C458" i="11"/>
  <c r="G457" i="11" s="1"/>
  <c r="G456" i="11"/>
  <c r="H194" i="11"/>
  <c r="D196" i="11"/>
  <c r="C196" i="11"/>
  <c r="H251" i="6"/>
  <c r="D253" i="6"/>
  <c r="C253" i="6"/>
  <c r="G252" i="6" s="1"/>
  <c r="B254" i="6"/>
  <c r="G251" i="6"/>
  <c r="C201" i="27" l="1"/>
  <c r="B202" i="27"/>
  <c r="G202" i="19"/>
  <c r="H202" i="19"/>
  <c r="C204" i="19"/>
  <c r="B205" i="19"/>
  <c r="D205" i="19" s="1"/>
  <c r="C459" i="11"/>
  <c r="D459" i="11"/>
  <c r="D197" i="11"/>
  <c r="C197" i="11"/>
  <c r="G195" i="11"/>
  <c r="H195" i="11"/>
  <c r="C254" i="6"/>
  <c r="B255" i="6"/>
  <c r="D254" i="6"/>
  <c r="H253" i="6" s="1"/>
  <c r="H252" i="6"/>
  <c r="C202" i="27" l="1"/>
  <c r="G201" i="27" s="1"/>
  <c r="B203" i="27"/>
  <c r="G200" i="27"/>
  <c r="H200" i="27"/>
  <c r="G203" i="19"/>
  <c r="B206" i="19"/>
  <c r="D206" i="19" s="1"/>
  <c r="C205" i="19"/>
  <c r="H203" i="19"/>
  <c r="D460" i="11"/>
  <c r="H459" i="11" s="1"/>
  <c r="C460" i="11"/>
  <c r="G459" i="11" s="1"/>
  <c r="H458" i="11"/>
  <c r="G458" i="11"/>
  <c r="D198" i="11"/>
  <c r="C198" i="11"/>
  <c r="G197" i="11" s="1"/>
  <c r="H196" i="11"/>
  <c r="G196" i="11"/>
  <c r="D255" i="6"/>
  <c r="H254" i="6" s="1"/>
  <c r="C255" i="6"/>
  <c r="B256" i="6"/>
  <c r="G253" i="6"/>
  <c r="B204" i="27" l="1"/>
  <c r="C203" i="27"/>
  <c r="G202" i="27" s="1"/>
  <c r="H202" i="27"/>
  <c r="H201" i="27"/>
  <c r="C206" i="19"/>
  <c r="B207" i="19"/>
  <c r="D207" i="19" s="1"/>
  <c r="G204" i="19"/>
  <c r="H204" i="19"/>
  <c r="C461" i="11"/>
  <c r="G460" i="11" s="1"/>
  <c r="D461" i="11"/>
  <c r="D199" i="11"/>
  <c r="C199" i="11"/>
  <c r="H197" i="11"/>
  <c r="D256" i="6"/>
  <c r="H255" i="6" s="1"/>
  <c r="C256" i="6"/>
  <c r="G255" i="6" s="1"/>
  <c r="B257" i="6"/>
  <c r="G254" i="6"/>
  <c r="C204" i="27" l="1"/>
  <c r="B205" i="27"/>
  <c r="H206" i="19"/>
  <c r="C207" i="19"/>
  <c r="B208" i="19"/>
  <c r="D208" i="19" s="1"/>
  <c r="H205" i="19"/>
  <c r="G206" i="19"/>
  <c r="G205" i="19"/>
  <c r="H460" i="11"/>
  <c r="D462" i="11"/>
  <c r="C462" i="11"/>
  <c r="D200" i="11"/>
  <c r="H199" i="11" s="1"/>
  <c r="C200" i="11"/>
  <c r="G199" i="11" s="1"/>
  <c r="G198" i="11"/>
  <c r="H198" i="11"/>
  <c r="C257" i="6"/>
  <c r="G256" i="6" s="1"/>
  <c r="D257" i="6"/>
  <c r="H256" i="6" s="1"/>
  <c r="B258" i="6"/>
  <c r="B206" i="27" l="1"/>
  <c r="H204" i="27"/>
  <c r="C205" i="27"/>
  <c r="G204" i="27" s="1"/>
  <c r="G203" i="27"/>
  <c r="H203" i="27"/>
  <c r="B209" i="19"/>
  <c r="D209" i="19" s="1"/>
  <c r="C208" i="19"/>
  <c r="G207" i="19" s="1"/>
  <c r="H207" i="19"/>
  <c r="D463" i="11"/>
  <c r="H462" i="11" s="1"/>
  <c r="C463" i="11"/>
  <c r="G462" i="11" s="1"/>
  <c r="G461" i="11"/>
  <c r="H461" i="11"/>
  <c r="C201" i="11"/>
  <c r="D201" i="11"/>
  <c r="D258" i="6"/>
  <c r="H257" i="6" s="1"/>
  <c r="C258" i="6"/>
  <c r="G257" i="6" s="1"/>
  <c r="B259" i="6"/>
  <c r="B207" i="27" l="1"/>
  <c r="H205" i="27"/>
  <c r="C206" i="27"/>
  <c r="G205" i="27" s="1"/>
  <c r="C209" i="19"/>
  <c r="G208" i="19" s="1"/>
  <c r="B210" i="19"/>
  <c r="D210" i="19" s="1"/>
  <c r="D464" i="11"/>
  <c r="C464" i="11"/>
  <c r="D202" i="11"/>
  <c r="C202" i="11"/>
  <c r="G201" i="11" s="1"/>
  <c r="H200" i="11"/>
  <c r="G200" i="11"/>
  <c r="C259" i="6"/>
  <c r="G258" i="6" s="1"/>
  <c r="B260" i="6"/>
  <c r="D259" i="6"/>
  <c r="C207" i="27" l="1"/>
  <c r="B208" i="27"/>
  <c r="B211" i="19"/>
  <c r="D211" i="19" s="1"/>
  <c r="C210" i="19"/>
  <c r="G209" i="19" s="1"/>
  <c r="H209" i="19"/>
  <c r="H208" i="19"/>
  <c r="D465" i="11"/>
  <c r="C465" i="11"/>
  <c r="H463" i="11"/>
  <c r="G463" i="11"/>
  <c r="C203" i="11"/>
  <c r="G202" i="11" s="1"/>
  <c r="D203" i="11"/>
  <c r="H202" i="11" s="1"/>
  <c r="H201" i="11"/>
  <c r="H258" i="6"/>
  <c r="C260" i="6"/>
  <c r="D260" i="6"/>
  <c r="B261" i="6"/>
  <c r="B209" i="27" l="1"/>
  <c r="C208" i="27"/>
  <c r="H207" i="27"/>
  <c r="G206" i="27"/>
  <c r="H206" i="27"/>
  <c r="B212" i="19"/>
  <c r="D212" i="19" s="1"/>
  <c r="C211" i="19"/>
  <c r="D466" i="11"/>
  <c r="H465" i="11" s="1"/>
  <c r="C466" i="11"/>
  <c r="G465" i="11" s="1"/>
  <c r="H464" i="11"/>
  <c r="G464" i="11"/>
  <c r="D204" i="11"/>
  <c r="C204" i="11"/>
  <c r="B262" i="6"/>
  <c r="C261" i="6"/>
  <c r="G260" i="6" s="1"/>
  <c r="D261" i="6"/>
  <c r="H260" i="6" s="1"/>
  <c r="G259" i="6"/>
  <c r="H259" i="6"/>
  <c r="G207" i="27" l="1"/>
  <c r="C209" i="27"/>
  <c r="B210" i="27"/>
  <c r="H208" i="27"/>
  <c r="C212" i="19"/>
  <c r="B213" i="19"/>
  <c r="D213" i="19" s="1"/>
  <c r="H210" i="19"/>
  <c r="G210" i="19"/>
  <c r="C467" i="11"/>
  <c r="D467" i="11"/>
  <c r="H466" i="11" s="1"/>
  <c r="D205" i="11"/>
  <c r="H204" i="11" s="1"/>
  <c r="C205" i="11"/>
  <c r="G204" i="11" s="1"/>
  <c r="G203" i="11"/>
  <c r="H203" i="11"/>
  <c r="B263" i="6"/>
  <c r="D262" i="6"/>
  <c r="H261" i="6" s="1"/>
  <c r="C262" i="6"/>
  <c r="G261" i="6" s="1"/>
  <c r="C210" i="27" l="1"/>
  <c r="G209" i="27" s="1"/>
  <c r="B211" i="27"/>
  <c r="H209" i="27"/>
  <c r="G208" i="27"/>
  <c r="B214" i="19"/>
  <c r="D214" i="19" s="1"/>
  <c r="C213" i="19"/>
  <c r="H211" i="19"/>
  <c r="G211" i="19"/>
  <c r="D468" i="11"/>
  <c r="H467" i="11" s="1"/>
  <c r="C468" i="11"/>
  <c r="G466" i="11"/>
  <c r="D206" i="11"/>
  <c r="C206" i="11"/>
  <c r="B264" i="6"/>
  <c r="D263" i="6"/>
  <c r="C263" i="6"/>
  <c r="B212" i="27" l="1"/>
  <c r="C211" i="27"/>
  <c r="G210" i="27" s="1"/>
  <c r="H210" i="27"/>
  <c r="G212" i="19"/>
  <c r="C214" i="19"/>
  <c r="B215" i="19"/>
  <c r="D215" i="19" s="1"/>
  <c r="H212" i="19"/>
  <c r="C469" i="11"/>
  <c r="G468" i="11" s="1"/>
  <c r="D469" i="11"/>
  <c r="H468" i="11" s="1"/>
  <c r="G467" i="11"/>
  <c r="D207" i="11"/>
  <c r="C207" i="11"/>
  <c r="H205" i="11"/>
  <c r="G205" i="11"/>
  <c r="G262" i="6"/>
  <c r="H262" i="6"/>
  <c r="B265" i="6"/>
  <c r="D264" i="6"/>
  <c r="H263" i="6" s="1"/>
  <c r="C264" i="6"/>
  <c r="G263" i="6" s="1"/>
  <c r="C212" i="27" l="1"/>
  <c r="B213" i="27"/>
  <c r="C215" i="19"/>
  <c r="G214" i="19" s="1"/>
  <c r="B216" i="19"/>
  <c r="D216" i="19" s="1"/>
  <c r="H214" i="19"/>
  <c r="H213" i="19"/>
  <c r="G213" i="19"/>
  <c r="D470" i="11"/>
  <c r="C470" i="11"/>
  <c r="D208" i="11"/>
  <c r="H207" i="11" s="1"/>
  <c r="C208" i="11"/>
  <c r="G207" i="11" s="1"/>
  <c r="H206" i="11"/>
  <c r="G206" i="11"/>
  <c r="D265" i="6"/>
  <c r="H264" i="6" s="1"/>
  <c r="C265" i="6"/>
  <c r="B266" i="6"/>
  <c r="B214" i="27" l="1"/>
  <c r="C213" i="27"/>
  <c r="G211" i="27"/>
  <c r="H211" i="27"/>
  <c r="B217" i="19"/>
  <c r="D217" i="19" s="1"/>
  <c r="H215" i="19"/>
  <c r="C216" i="19"/>
  <c r="G215" i="19" s="1"/>
  <c r="D471" i="11"/>
  <c r="H470" i="11" s="1"/>
  <c r="C471" i="11"/>
  <c r="G469" i="11"/>
  <c r="H469" i="11"/>
  <c r="C209" i="11"/>
  <c r="D209" i="11"/>
  <c r="C266" i="6"/>
  <c r="G265" i="6" s="1"/>
  <c r="D266" i="6"/>
  <c r="B267" i="6"/>
  <c r="G264" i="6"/>
  <c r="H212" i="27" l="1"/>
  <c r="G212" i="27"/>
  <c r="B215" i="27"/>
  <c r="C214" i="27"/>
  <c r="C217" i="19"/>
  <c r="B218" i="19"/>
  <c r="D218" i="19" s="1"/>
  <c r="G470" i="11"/>
  <c r="D472" i="11"/>
  <c r="C472" i="11"/>
  <c r="D210" i="11"/>
  <c r="C210" i="11"/>
  <c r="G209" i="11" s="1"/>
  <c r="G208" i="11"/>
  <c r="H208" i="11"/>
  <c r="C267" i="6"/>
  <c r="B268" i="6"/>
  <c r="D267" i="6"/>
  <c r="H266" i="6" s="1"/>
  <c r="H265" i="6"/>
  <c r="G266" i="6"/>
  <c r="C215" i="27" l="1"/>
  <c r="B216" i="27"/>
  <c r="H213" i="27"/>
  <c r="G214" i="27"/>
  <c r="G213" i="27"/>
  <c r="G216" i="19"/>
  <c r="B219" i="19"/>
  <c r="D219" i="19" s="1"/>
  <c r="C218" i="19"/>
  <c r="H216" i="19"/>
  <c r="D473" i="11"/>
  <c r="C473" i="11"/>
  <c r="H471" i="11"/>
  <c r="G471" i="11"/>
  <c r="C211" i="11"/>
  <c r="G210" i="11" s="1"/>
  <c r="D211" i="11"/>
  <c r="H210" i="11" s="1"/>
  <c r="H209" i="11"/>
  <c r="C268" i="6"/>
  <c r="D268" i="6"/>
  <c r="B217" i="27" l="1"/>
  <c r="C216" i="27"/>
  <c r="G215" i="27" s="1"/>
  <c r="H215" i="27"/>
  <c r="H214" i="27"/>
  <c r="H217" i="19"/>
  <c r="B220" i="19"/>
  <c r="D220" i="19" s="1"/>
  <c r="C219" i="19"/>
  <c r="G217" i="19"/>
  <c r="D474" i="11"/>
  <c r="H473" i="11" s="1"/>
  <c r="C474" i="11"/>
  <c r="G473" i="11" s="1"/>
  <c r="H472" i="11"/>
  <c r="G472" i="11"/>
  <c r="D212" i="11"/>
  <c r="C212" i="11"/>
  <c r="H267" i="6"/>
  <c r="G267" i="6"/>
  <c r="C217" i="27" l="1"/>
  <c r="G216" i="27" s="1"/>
  <c r="B218" i="27"/>
  <c r="G1" i="6"/>
  <c r="I1" i="6" s="1"/>
  <c r="G2" i="6"/>
  <c r="I2" i="6" s="1"/>
  <c r="H1" i="6"/>
  <c r="J1" i="6" s="1"/>
  <c r="H2" i="6"/>
  <c r="J2" i="6" s="1"/>
  <c r="H3" i="6"/>
  <c r="C220" i="19"/>
  <c r="B221" i="19"/>
  <c r="D221" i="19" s="1"/>
  <c r="H219" i="19"/>
  <c r="H218" i="19"/>
  <c r="G218" i="19"/>
  <c r="C475" i="11"/>
  <c r="G474" i="11" s="1"/>
  <c r="D475" i="11"/>
  <c r="D213" i="11"/>
  <c r="H212" i="11" s="1"/>
  <c r="C213" i="11"/>
  <c r="G212" i="11" s="1"/>
  <c r="H211" i="11"/>
  <c r="G211" i="11"/>
  <c r="C218" i="27" l="1"/>
  <c r="B219" i="27"/>
  <c r="G217" i="27"/>
  <c r="H216" i="27"/>
  <c r="H4" i="6"/>
  <c r="H5" i="6"/>
  <c r="B222" i="19"/>
  <c r="D222" i="19" s="1"/>
  <c r="C221" i="19"/>
  <c r="G219" i="19"/>
  <c r="D476" i="11"/>
  <c r="C476" i="11"/>
  <c r="G475" i="11" s="1"/>
  <c r="H474" i="11"/>
  <c r="D214" i="11"/>
  <c r="C214" i="11"/>
  <c r="G213" i="11" s="1"/>
  <c r="B220" i="27" l="1"/>
  <c r="C219" i="27"/>
  <c r="H218" i="27"/>
  <c r="G218" i="27"/>
  <c r="H217" i="27"/>
  <c r="G220" i="19"/>
  <c r="H220" i="19"/>
  <c r="C222" i="19"/>
  <c r="B223" i="19"/>
  <c r="D223" i="19" s="1"/>
  <c r="H221" i="19"/>
  <c r="H475" i="11"/>
  <c r="C477" i="11"/>
  <c r="D477" i="11"/>
  <c r="D215" i="11"/>
  <c r="C215" i="11"/>
  <c r="H213" i="11"/>
  <c r="C220" i="27" l="1"/>
  <c r="B221" i="27"/>
  <c r="C223" i="19"/>
  <c r="G222" i="19" s="1"/>
  <c r="B224" i="19"/>
  <c r="D224" i="19" s="1"/>
  <c r="H222" i="19"/>
  <c r="G221" i="19"/>
  <c r="D478" i="11"/>
  <c r="H477" i="11" s="1"/>
  <c r="C478" i="11"/>
  <c r="G477" i="11" s="1"/>
  <c r="G476" i="11"/>
  <c r="H476" i="11"/>
  <c r="D216" i="11"/>
  <c r="H215" i="11" s="1"/>
  <c r="C216" i="11"/>
  <c r="G215" i="11" s="1"/>
  <c r="G214" i="11"/>
  <c r="H214" i="11"/>
  <c r="B222" i="27" l="1"/>
  <c r="H220" i="27"/>
  <c r="C221" i="27"/>
  <c r="H219" i="27"/>
  <c r="G219" i="27"/>
  <c r="B225" i="19"/>
  <c r="D225" i="19" s="1"/>
  <c r="C224" i="19"/>
  <c r="D479" i="11"/>
  <c r="C479" i="11"/>
  <c r="G478" i="11" s="1"/>
  <c r="C217" i="11"/>
  <c r="D217" i="11"/>
  <c r="G220" i="27" l="1"/>
  <c r="B223" i="27"/>
  <c r="C222" i="27"/>
  <c r="H223" i="19"/>
  <c r="G223" i="19"/>
  <c r="C225" i="19"/>
  <c r="B226" i="19"/>
  <c r="D226" i="19" s="1"/>
  <c r="H224" i="19"/>
  <c r="D480" i="11"/>
  <c r="H479" i="11" s="1"/>
  <c r="C480" i="11"/>
  <c r="G479" i="11" s="1"/>
  <c r="H478" i="11"/>
  <c r="D218" i="11"/>
  <c r="C218" i="11"/>
  <c r="G217" i="11" s="1"/>
  <c r="G216" i="11"/>
  <c r="H216" i="11"/>
  <c r="H222" i="27" l="1"/>
  <c r="C223" i="27"/>
  <c r="B224" i="27"/>
  <c r="H221" i="27"/>
  <c r="G221" i="27"/>
  <c r="B227" i="19"/>
  <c r="D227" i="19" s="1"/>
  <c r="C226" i="19"/>
  <c r="G224" i="19"/>
  <c r="D481" i="11"/>
  <c r="H480" i="11" s="1"/>
  <c r="C481" i="11"/>
  <c r="G480" i="11" s="1"/>
  <c r="C219" i="11"/>
  <c r="G218" i="11" s="1"/>
  <c r="D219" i="11"/>
  <c r="H218" i="11" s="1"/>
  <c r="H217" i="11"/>
  <c r="B225" i="27" l="1"/>
  <c r="H223" i="27"/>
  <c r="C224" i="27"/>
  <c r="G222" i="27"/>
  <c r="B228" i="19"/>
  <c r="D228" i="19" s="1"/>
  <c r="C227" i="19"/>
  <c r="H226" i="19"/>
  <c r="H225" i="19"/>
  <c r="G225" i="19"/>
  <c r="C482" i="11"/>
  <c r="G481" i="11" s="1"/>
  <c r="D482" i="11"/>
  <c r="H481" i="11" s="1"/>
  <c r="D220" i="11"/>
  <c r="C220" i="11"/>
  <c r="C225" i="27" l="1"/>
  <c r="B226" i="27"/>
  <c r="G223" i="27"/>
  <c r="C228" i="19"/>
  <c r="B229" i="19"/>
  <c r="D229" i="19" s="1"/>
  <c r="H227" i="19"/>
  <c r="G226" i="19"/>
  <c r="C483" i="11"/>
  <c r="D483" i="11"/>
  <c r="H482" i="11" s="1"/>
  <c r="D221" i="11"/>
  <c r="H220" i="11" s="1"/>
  <c r="C221" i="11"/>
  <c r="G220" i="11" s="1"/>
  <c r="G219" i="11"/>
  <c r="H219" i="11"/>
  <c r="C226" i="27" l="1"/>
  <c r="B227" i="27"/>
  <c r="G225" i="27"/>
  <c r="H224" i="27"/>
  <c r="G224" i="27"/>
  <c r="B230" i="19"/>
  <c r="D230" i="19" s="1"/>
  <c r="C229" i="19"/>
  <c r="G228" i="19" s="1"/>
  <c r="H228" i="19"/>
  <c r="G227" i="19"/>
  <c r="G482" i="11"/>
  <c r="D484" i="11"/>
  <c r="C484" i="11"/>
  <c r="G483" i="11" s="1"/>
  <c r="D222" i="11"/>
  <c r="C222" i="11"/>
  <c r="B228" i="27" l="1"/>
  <c r="C227" i="27"/>
  <c r="G226" i="27" s="1"/>
  <c r="H226" i="27"/>
  <c r="H225" i="27"/>
  <c r="B231" i="19"/>
  <c r="D231" i="19" s="1"/>
  <c r="C230" i="19"/>
  <c r="C485" i="11"/>
  <c r="G484" i="11" s="1"/>
  <c r="D485" i="11"/>
  <c r="H484" i="11" s="1"/>
  <c r="H483" i="11"/>
  <c r="H221" i="11"/>
  <c r="D223" i="11"/>
  <c r="C223" i="11"/>
  <c r="G221" i="11"/>
  <c r="H227" i="27" l="1"/>
  <c r="C228" i="27"/>
  <c r="B229" i="27"/>
  <c r="C231" i="19"/>
  <c r="B232" i="19"/>
  <c r="D232" i="19" s="1"/>
  <c r="G229" i="19"/>
  <c r="H229" i="19"/>
  <c r="D486" i="11"/>
  <c r="H485" i="11" s="1"/>
  <c r="C486" i="11"/>
  <c r="D224" i="11"/>
  <c r="H223" i="11" s="1"/>
  <c r="C224" i="11"/>
  <c r="G223" i="11" s="1"/>
  <c r="G222" i="11"/>
  <c r="H222" i="11"/>
  <c r="B230" i="27" l="1"/>
  <c r="C229" i="27"/>
  <c r="G228" i="27" s="1"/>
  <c r="H228" i="27"/>
  <c r="G227" i="27"/>
  <c r="H230" i="19"/>
  <c r="B233" i="19"/>
  <c r="D233" i="19" s="1"/>
  <c r="C232" i="19"/>
  <c r="G230" i="19"/>
  <c r="D487" i="11"/>
  <c r="H486" i="11" s="1"/>
  <c r="C487" i="11"/>
  <c r="G486" i="11" s="1"/>
  <c r="G485" i="11"/>
  <c r="C225" i="11"/>
  <c r="D225" i="11"/>
  <c r="B231" i="27" l="1"/>
  <c r="C230" i="27"/>
  <c r="G231" i="19"/>
  <c r="C233" i="19"/>
  <c r="G232" i="19" s="1"/>
  <c r="B234" i="19"/>
  <c r="D234" i="19" s="1"/>
  <c r="H231" i="19"/>
  <c r="D488" i="11"/>
  <c r="C488" i="11"/>
  <c r="G487" i="11" s="1"/>
  <c r="D226" i="11"/>
  <c r="C226" i="11"/>
  <c r="G225" i="11" s="1"/>
  <c r="G224" i="11"/>
  <c r="H224" i="11"/>
  <c r="C231" i="27" l="1"/>
  <c r="B232" i="27"/>
  <c r="G229" i="27"/>
  <c r="H230" i="27"/>
  <c r="H229" i="27"/>
  <c r="H233" i="19"/>
  <c r="B235" i="19"/>
  <c r="D235" i="19" s="1"/>
  <c r="C234" i="19"/>
  <c r="G233" i="19" s="1"/>
  <c r="H232" i="19"/>
  <c r="D489" i="11"/>
  <c r="H488" i="11" s="1"/>
  <c r="C489" i="11"/>
  <c r="G488" i="11" s="1"/>
  <c r="H487" i="11"/>
  <c r="C227" i="11"/>
  <c r="G226" i="11" s="1"/>
  <c r="D227" i="11"/>
  <c r="H226" i="11" s="1"/>
  <c r="H225" i="11"/>
  <c r="B233" i="27" l="1"/>
  <c r="C232" i="27"/>
  <c r="G230" i="27"/>
  <c r="B236" i="19"/>
  <c r="D236" i="19" s="1"/>
  <c r="H234" i="19"/>
  <c r="C235" i="19"/>
  <c r="D490" i="11"/>
  <c r="H489" i="11" s="1"/>
  <c r="C490" i="11"/>
  <c r="G489" i="11" s="1"/>
  <c r="D228" i="11"/>
  <c r="C228" i="11"/>
  <c r="H231" i="27" l="1"/>
  <c r="C233" i="27"/>
  <c r="B234" i="27"/>
  <c r="G231" i="27"/>
  <c r="C236" i="19"/>
  <c r="B237" i="19"/>
  <c r="D237" i="19" s="1"/>
  <c r="G234" i="19"/>
  <c r="C491" i="11"/>
  <c r="D491" i="11"/>
  <c r="H490" i="11" s="1"/>
  <c r="D229" i="11"/>
  <c r="H228" i="11" s="1"/>
  <c r="C229" i="11"/>
  <c r="G228" i="11" s="1"/>
  <c r="G227" i="11"/>
  <c r="H227" i="11"/>
  <c r="G232" i="27" l="1"/>
  <c r="C234" i="27"/>
  <c r="B235" i="27"/>
  <c r="H232" i="27"/>
  <c r="B238" i="19"/>
  <c r="D238" i="19" s="1"/>
  <c r="C237" i="19"/>
  <c r="G236" i="19" s="1"/>
  <c r="H236" i="19"/>
  <c r="H235" i="19"/>
  <c r="G235" i="19"/>
  <c r="G490" i="11"/>
  <c r="D492" i="11"/>
  <c r="C492" i="11"/>
  <c r="G491" i="11" s="1"/>
  <c r="D230" i="11"/>
  <c r="C230" i="11"/>
  <c r="B236" i="27" l="1"/>
  <c r="C235" i="27"/>
  <c r="H234" i="27"/>
  <c r="G233" i="27"/>
  <c r="H233" i="27"/>
  <c r="B239" i="19"/>
  <c r="D239" i="19" s="1"/>
  <c r="C238" i="19"/>
  <c r="C493" i="11"/>
  <c r="G492" i="11" s="1"/>
  <c r="D493" i="11"/>
  <c r="H492" i="11" s="1"/>
  <c r="H491" i="11"/>
  <c r="D231" i="11"/>
  <c r="C231" i="11"/>
  <c r="G229" i="11"/>
  <c r="H229" i="11"/>
  <c r="G234" i="27" l="1"/>
  <c r="C236" i="27"/>
  <c r="B237" i="27"/>
  <c r="C239" i="19"/>
  <c r="B240" i="19"/>
  <c r="D240" i="19" s="1"/>
  <c r="H237" i="19"/>
  <c r="G237" i="19"/>
  <c r="D494" i="11"/>
  <c r="C494" i="11"/>
  <c r="D232" i="11"/>
  <c r="H231" i="11" s="1"/>
  <c r="C232" i="11"/>
  <c r="G231" i="11" s="1"/>
  <c r="H230" i="11"/>
  <c r="G230" i="11"/>
  <c r="B238" i="27" l="1"/>
  <c r="C237" i="27"/>
  <c r="G236" i="27" s="1"/>
  <c r="G235" i="27"/>
  <c r="H236" i="27"/>
  <c r="H235" i="27"/>
  <c r="B241" i="19"/>
  <c r="D241" i="19" s="1"/>
  <c r="C240" i="19"/>
  <c r="H238" i="19"/>
  <c r="G238" i="19"/>
  <c r="G493" i="11"/>
  <c r="D495" i="11"/>
  <c r="C495" i="11"/>
  <c r="H493" i="11"/>
  <c r="C233" i="11"/>
  <c r="D233" i="11"/>
  <c r="B239" i="27" l="1"/>
  <c r="C238" i="27"/>
  <c r="G237" i="27" s="1"/>
  <c r="H239" i="19"/>
  <c r="G239" i="19"/>
  <c r="C241" i="19"/>
  <c r="B242" i="19"/>
  <c r="D242" i="19" s="1"/>
  <c r="H240" i="19"/>
  <c r="D496" i="11"/>
  <c r="H495" i="11" s="1"/>
  <c r="C496" i="11"/>
  <c r="G494" i="11"/>
  <c r="H494" i="11"/>
  <c r="D234" i="11"/>
  <c r="C234" i="11"/>
  <c r="G233" i="11" s="1"/>
  <c r="H232" i="11"/>
  <c r="G232" i="11"/>
  <c r="C239" i="27" l="1"/>
  <c r="B240" i="27"/>
  <c r="H237" i="27"/>
  <c r="C242" i="19"/>
  <c r="G241" i="19" s="1"/>
  <c r="B243" i="19"/>
  <c r="D243" i="19" s="1"/>
  <c r="H241" i="19"/>
  <c r="G240" i="19"/>
  <c r="D497" i="11"/>
  <c r="C497" i="11"/>
  <c r="G495" i="11"/>
  <c r="C235" i="11"/>
  <c r="G234" i="11" s="1"/>
  <c r="D235" i="11"/>
  <c r="H234" i="11" s="1"/>
  <c r="H233" i="11"/>
  <c r="B241" i="27" l="1"/>
  <c r="H239" i="27"/>
  <c r="C240" i="27"/>
  <c r="G238" i="27"/>
  <c r="H238" i="27"/>
  <c r="B244" i="19"/>
  <c r="D244" i="19" s="1"/>
  <c r="C243" i="19"/>
  <c r="H242" i="19"/>
  <c r="D498" i="11"/>
  <c r="H497" i="11" s="1"/>
  <c r="C498" i="11"/>
  <c r="G496" i="11"/>
  <c r="H496" i="11"/>
  <c r="D236" i="11"/>
  <c r="C236" i="11"/>
  <c r="C241" i="27" l="1"/>
  <c r="B242" i="27"/>
  <c r="H240" i="27"/>
  <c r="G239" i="27"/>
  <c r="G242" i="19"/>
  <c r="C244" i="19"/>
  <c r="B245" i="19"/>
  <c r="D245" i="19" s="1"/>
  <c r="G497" i="11"/>
  <c r="C499" i="11"/>
  <c r="D499" i="11"/>
  <c r="D237" i="11"/>
  <c r="H236" i="11" s="1"/>
  <c r="C237" i="11"/>
  <c r="G236" i="11" s="1"/>
  <c r="H235" i="11"/>
  <c r="G235" i="11"/>
  <c r="C242" i="27" l="1"/>
  <c r="B243" i="27"/>
  <c r="G240" i="27"/>
  <c r="B246" i="19"/>
  <c r="D246" i="19" s="1"/>
  <c r="H244" i="19"/>
  <c r="C245" i="19"/>
  <c r="G244" i="19" s="1"/>
  <c r="H243" i="19"/>
  <c r="G243" i="19"/>
  <c r="D500" i="11"/>
  <c r="H499" i="11" s="1"/>
  <c r="C500" i="11"/>
  <c r="G499" i="11" s="1"/>
  <c r="H498" i="11"/>
  <c r="G498" i="11"/>
  <c r="D238" i="11"/>
  <c r="C238" i="11"/>
  <c r="B244" i="27" l="1"/>
  <c r="C243" i="27"/>
  <c r="H242" i="27"/>
  <c r="H241" i="27"/>
  <c r="G241" i="27"/>
  <c r="B247" i="19"/>
  <c r="D247" i="19" s="1"/>
  <c r="C246" i="19"/>
  <c r="C501" i="11"/>
  <c r="G500" i="11" s="1"/>
  <c r="D501" i="11"/>
  <c r="D239" i="11"/>
  <c r="C239" i="11"/>
  <c r="H237" i="11"/>
  <c r="G237" i="11"/>
  <c r="G242" i="27" l="1"/>
  <c r="C244" i="27"/>
  <c r="G243" i="27" s="1"/>
  <c r="B245" i="27"/>
  <c r="C247" i="19"/>
  <c r="B248" i="19"/>
  <c r="D248" i="19" s="1"/>
  <c r="H245" i="19"/>
  <c r="G245" i="19"/>
  <c r="H500" i="11"/>
  <c r="D502" i="11"/>
  <c r="C502" i="11"/>
  <c r="G501" i="11" s="1"/>
  <c r="D240" i="11"/>
  <c r="H239" i="11" s="1"/>
  <c r="C240" i="11"/>
  <c r="G239" i="11" s="1"/>
  <c r="G238" i="11"/>
  <c r="H238" i="11"/>
  <c r="B246" i="27" l="1"/>
  <c r="H244" i="27"/>
  <c r="C245" i="27"/>
  <c r="G244" i="27" s="1"/>
  <c r="H243" i="27"/>
  <c r="B249" i="19"/>
  <c r="D249" i="19" s="1"/>
  <c r="H247" i="19"/>
  <c r="C248" i="19"/>
  <c r="G247" i="19" s="1"/>
  <c r="H246" i="19"/>
  <c r="G246" i="19"/>
  <c r="D503" i="11"/>
  <c r="H502" i="11" s="1"/>
  <c r="C503" i="11"/>
  <c r="G502" i="11" s="1"/>
  <c r="H501" i="11"/>
  <c r="C241" i="11"/>
  <c r="D241" i="11"/>
  <c r="B247" i="27" l="1"/>
  <c r="C246" i="27"/>
  <c r="C249" i="19"/>
  <c r="B250" i="19"/>
  <c r="D250" i="19" s="1"/>
  <c r="D504" i="11"/>
  <c r="C504" i="11"/>
  <c r="D242" i="11"/>
  <c r="C242" i="11"/>
  <c r="G241" i="11" s="1"/>
  <c r="H240" i="11"/>
  <c r="G240" i="11"/>
  <c r="C247" i="27" l="1"/>
  <c r="B248" i="27"/>
  <c r="H245" i="27"/>
  <c r="G245" i="27"/>
  <c r="B251" i="19"/>
  <c r="D251" i="19" s="1"/>
  <c r="C250" i="19"/>
  <c r="G249" i="19" s="1"/>
  <c r="G248" i="19"/>
  <c r="H248" i="19"/>
  <c r="D505" i="11"/>
  <c r="H504" i="11" s="1"/>
  <c r="C505" i="11"/>
  <c r="G504" i="11" s="1"/>
  <c r="H503" i="11"/>
  <c r="G503" i="11"/>
  <c r="C243" i="11"/>
  <c r="G242" i="11" s="1"/>
  <c r="D243" i="11"/>
  <c r="H242" i="11" s="1"/>
  <c r="H241" i="11"/>
  <c r="B249" i="27" l="1"/>
  <c r="H247" i="27"/>
  <c r="C248" i="27"/>
  <c r="G246" i="27"/>
  <c r="H246" i="27"/>
  <c r="B252" i="19"/>
  <c r="D252" i="19" s="1"/>
  <c r="H250" i="19"/>
  <c r="C251" i="19"/>
  <c r="G250" i="19" s="1"/>
  <c r="H249" i="19"/>
  <c r="C506" i="11"/>
  <c r="G505" i="11" s="1"/>
  <c r="D506" i="11"/>
  <c r="D244" i="11"/>
  <c r="H243" i="11" s="1"/>
  <c r="C244" i="11"/>
  <c r="C249" i="27" l="1"/>
  <c r="B250" i="27"/>
  <c r="H248" i="27"/>
  <c r="G247" i="27"/>
  <c r="C252" i="19"/>
  <c r="B253" i="19"/>
  <c r="D253" i="19" s="1"/>
  <c r="H505" i="11"/>
  <c r="C507" i="11"/>
  <c r="G506" i="11" s="1"/>
  <c r="D507" i="11"/>
  <c r="D245" i="11"/>
  <c r="H244" i="11" s="1"/>
  <c r="C245" i="11"/>
  <c r="G244" i="11" s="1"/>
  <c r="G243" i="11"/>
  <c r="C250" i="27" l="1"/>
  <c r="B251" i="27"/>
  <c r="G248" i="27"/>
  <c r="B254" i="19"/>
  <c r="D254" i="19" s="1"/>
  <c r="C253" i="19"/>
  <c r="G252" i="19" s="1"/>
  <c r="H251" i="19"/>
  <c r="G251" i="19"/>
  <c r="D508" i="11"/>
  <c r="C508" i="11"/>
  <c r="H506" i="11"/>
  <c r="D246" i="11"/>
  <c r="C246" i="11"/>
  <c r="B252" i="27" l="1"/>
  <c r="C251" i="27"/>
  <c r="G250" i="27" s="1"/>
  <c r="H249" i="27"/>
  <c r="G249" i="27"/>
  <c r="B255" i="19"/>
  <c r="D255" i="19" s="1"/>
  <c r="C254" i="19"/>
  <c r="H252" i="19"/>
  <c r="C509" i="11"/>
  <c r="G508" i="11" s="1"/>
  <c r="D509" i="11"/>
  <c r="G507" i="11"/>
  <c r="H507" i="11"/>
  <c r="D247" i="11"/>
  <c r="H246" i="11" s="1"/>
  <c r="C247" i="11"/>
  <c r="H245" i="11"/>
  <c r="G245" i="11"/>
  <c r="C252" i="27" l="1"/>
  <c r="B253" i="27"/>
  <c r="G251" i="27"/>
  <c r="H250" i="27"/>
  <c r="C255" i="19"/>
  <c r="B256" i="19"/>
  <c r="D256" i="19" s="1"/>
  <c r="G253" i="19"/>
  <c r="H254" i="19"/>
  <c r="H253" i="19"/>
  <c r="H508" i="11"/>
  <c r="D510" i="11"/>
  <c r="C510" i="11"/>
  <c r="D248" i="11"/>
  <c r="H247" i="11" s="1"/>
  <c r="C248" i="11"/>
  <c r="G247" i="11" s="1"/>
  <c r="G246" i="11"/>
  <c r="B254" i="27" l="1"/>
  <c r="H252" i="27"/>
  <c r="C253" i="27"/>
  <c r="G252" i="27" s="1"/>
  <c r="H251" i="27"/>
  <c r="B257" i="19"/>
  <c r="D257" i="19" s="1"/>
  <c r="H255" i="19"/>
  <c r="C256" i="19"/>
  <c r="G255" i="19" s="1"/>
  <c r="G254" i="19"/>
  <c r="D511" i="11"/>
  <c r="C511" i="11"/>
  <c r="G509" i="11"/>
  <c r="H509" i="11"/>
  <c r="C249" i="11"/>
  <c r="D249" i="11"/>
  <c r="B255" i="27" l="1"/>
  <c r="C254" i="27"/>
  <c r="C257" i="19"/>
  <c r="G256" i="19" s="1"/>
  <c r="B258" i="19"/>
  <c r="D258" i="19" s="1"/>
  <c r="D512" i="11"/>
  <c r="H511" i="11" s="1"/>
  <c r="C512" i="11"/>
  <c r="H510" i="11"/>
  <c r="G510" i="11"/>
  <c r="D250" i="11"/>
  <c r="C250" i="11"/>
  <c r="G249" i="11" s="1"/>
  <c r="H248" i="11"/>
  <c r="G248" i="11"/>
  <c r="H253" i="27" l="1"/>
  <c r="C255" i="27"/>
  <c r="B256" i="27"/>
  <c r="G253" i="27"/>
  <c r="B259" i="19"/>
  <c r="D259" i="19" s="1"/>
  <c r="C258" i="19"/>
  <c r="H257" i="19"/>
  <c r="H256" i="19"/>
  <c r="D513" i="11"/>
  <c r="C513" i="11"/>
  <c r="G511" i="11"/>
  <c r="C251" i="11"/>
  <c r="G250" i="11" s="1"/>
  <c r="D251" i="11"/>
  <c r="H250" i="11" s="1"/>
  <c r="H249" i="11"/>
  <c r="G254" i="27" l="1"/>
  <c r="B257" i="27"/>
  <c r="H255" i="27"/>
  <c r="C256" i="27"/>
  <c r="H254" i="27"/>
  <c r="G257" i="19"/>
  <c r="B260" i="19"/>
  <c r="D260" i="19" s="1"/>
  <c r="H258" i="19"/>
  <c r="C259" i="19"/>
  <c r="D514" i="11"/>
  <c r="C514" i="11"/>
  <c r="G513" i="11" s="1"/>
  <c r="H512" i="11"/>
  <c r="G512" i="11"/>
  <c r="D252" i="11"/>
  <c r="C252" i="11"/>
  <c r="C257" i="27" l="1"/>
  <c r="B258" i="27"/>
  <c r="G256" i="27"/>
  <c r="G255" i="27"/>
  <c r="C260" i="19"/>
  <c r="B261" i="19"/>
  <c r="D261" i="19" s="1"/>
  <c r="G258" i="19"/>
  <c r="C515" i="11"/>
  <c r="D515" i="11"/>
  <c r="H513" i="11"/>
  <c r="D253" i="11"/>
  <c r="H252" i="11" s="1"/>
  <c r="C253" i="11"/>
  <c r="G252" i="11" s="1"/>
  <c r="H251" i="11"/>
  <c r="G251" i="11"/>
  <c r="H256" i="27" l="1"/>
  <c r="C258" i="27"/>
  <c r="G257" i="27" s="1"/>
  <c r="B259" i="27"/>
  <c r="B262" i="19"/>
  <c r="D262" i="19" s="1"/>
  <c r="C261" i="19"/>
  <c r="G260" i="19" s="1"/>
  <c r="H260" i="19"/>
  <c r="G259" i="19"/>
  <c r="H259" i="19"/>
  <c r="D516" i="11"/>
  <c r="C516" i="11"/>
  <c r="G514" i="11"/>
  <c r="H514" i="11"/>
  <c r="D254" i="11"/>
  <c r="C254" i="11"/>
  <c r="B260" i="27" l="1"/>
  <c r="C259" i="27"/>
  <c r="H257" i="27"/>
  <c r="C262" i="19"/>
  <c r="G261" i="19" s="1"/>
  <c r="B263" i="19"/>
  <c r="D263" i="19" s="1"/>
  <c r="C517" i="11"/>
  <c r="G516" i="11" s="1"/>
  <c r="D517" i="11"/>
  <c r="H516" i="11" s="1"/>
  <c r="G515" i="11"/>
  <c r="H515" i="11"/>
  <c r="D255" i="11"/>
  <c r="H254" i="11" s="1"/>
  <c r="C255" i="11"/>
  <c r="G253" i="11"/>
  <c r="H253" i="11"/>
  <c r="G258" i="27" l="1"/>
  <c r="H259" i="27"/>
  <c r="C260" i="27"/>
  <c r="B261" i="27"/>
  <c r="H258" i="27"/>
  <c r="H262" i="19"/>
  <c r="C263" i="19"/>
  <c r="G262" i="19" s="1"/>
  <c r="B264" i="19"/>
  <c r="D264" i="19" s="1"/>
  <c r="H261" i="19"/>
  <c r="D518" i="11"/>
  <c r="C518" i="11"/>
  <c r="D256" i="11"/>
  <c r="H255" i="11" s="1"/>
  <c r="C256" i="11"/>
  <c r="G255" i="11" s="1"/>
  <c r="G254" i="11"/>
  <c r="B262" i="27" l="1"/>
  <c r="C261" i="27"/>
  <c r="G260" i="27" s="1"/>
  <c r="H260" i="27"/>
  <c r="G259" i="27"/>
  <c r="B265" i="19"/>
  <c r="D265" i="19" s="1"/>
  <c r="C264" i="19"/>
  <c r="G263" i="19" s="1"/>
  <c r="H263" i="19"/>
  <c r="D519" i="11"/>
  <c r="H518" i="11" s="1"/>
  <c r="C519" i="11"/>
  <c r="G517" i="11"/>
  <c r="H517" i="11"/>
  <c r="C257" i="11"/>
  <c r="D257" i="11"/>
  <c r="B263" i="27" l="1"/>
  <c r="C262" i="27"/>
  <c r="C265" i="19"/>
  <c r="B266" i="19"/>
  <c r="D266" i="19" s="1"/>
  <c r="G518" i="11"/>
  <c r="D520" i="11"/>
  <c r="C520" i="11"/>
  <c r="D258" i="11"/>
  <c r="C258" i="11"/>
  <c r="G257" i="11" s="1"/>
  <c r="G256" i="11"/>
  <c r="H256" i="11"/>
  <c r="C263" i="27" l="1"/>
  <c r="B264" i="27"/>
  <c r="G261" i="27"/>
  <c r="H262" i="27"/>
  <c r="H261" i="27"/>
  <c r="H265" i="19"/>
  <c r="B267" i="19"/>
  <c r="D267" i="19" s="1"/>
  <c r="C266" i="19"/>
  <c r="G264" i="19"/>
  <c r="H264" i="19"/>
  <c r="D521" i="11"/>
  <c r="C521" i="11"/>
  <c r="G520" i="11" s="1"/>
  <c r="H519" i="11"/>
  <c r="G519" i="11"/>
  <c r="C259" i="11"/>
  <c r="G258" i="11" s="1"/>
  <c r="D259" i="11"/>
  <c r="H258" i="11" s="1"/>
  <c r="H257" i="11"/>
  <c r="B265" i="27" l="1"/>
  <c r="H263" i="27"/>
  <c r="C264" i="27"/>
  <c r="G262" i="27"/>
  <c r="G265" i="19"/>
  <c r="B268" i="19"/>
  <c r="D268" i="19" s="1"/>
  <c r="H266" i="19"/>
  <c r="C267" i="19"/>
  <c r="D522" i="11"/>
  <c r="H521" i="11" s="1"/>
  <c r="C522" i="11"/>
  <c r="H520" i="11"/>
  <c r="D260" i="11"/>
  <c r="C260" i="11"/>
  <c r="C265" i="27" l="1"/>
  <c r="B266" i="27"/>
  <c r="G264" i="27"/>
  <c r="H264" i="27"/>
  <c r="G263" i="27"/>
  <c r="H267" i="19"/>
  <c r="C268" i="19"/>
  <c r="G267" i="19" s="1"/>
  <c r="G266" i="19"/>
  <c r="C523" i="11"/>
  <c r="D523" i="11"/>
  <c r="G521" i="11"/>
  <c r="D261" i="11"/>
  <c r="H260" i="11" s="1"/>
  <c r="C261" i="11"/>
  <c r="G260" i="11" s="1"/>
  <c r="H259" i="11"/>
  <c r="G259" i="11"/>
  <c r="C266" i="27" l="1"/>
  <c r="B267" i="27"/>
  <c r="I2" i="19"/>
  <c r="G1" i="19"/>
  <c r="I1" i="19" s="1"/>
  <c r="J2" i="19"/>
  <c r="H1" i="19"/>
  <c r="J1" i="19" s="1"/>
  <c r="D524" i="11"/>
  <c r="H523" i="11" s="1"/>
  <c r="C524" i="11"/>
  <c r="G523" i="11" s="1"/>
  <c r="H522" i="11"/>
  <c r="G522" i="11"/>
  <c r="D262" i="11"/>
  <c r="C262" i="11"/>
  <c r="G265" i="27" l="1"/>
  <c r="B268" i="27"/>
  <c r="C267" i="27"/>
  <c r="H266" i="27"/>
  <c r="H265" i="27"/>
  <c r="H5" i="19"/>
  <c r="H4" i="19"/>
  <c r="C525" i="11"/>
  <c r="G524" i="11" s="1"/>
  <c r="D525" i="11"/>
  <c r="D263" i="11"/>
  <c r="H262" i="11" s="1"/>
  <c r="C263" i="11"/>
  <c r="G261" i="11"/>
  <c r="H261" i="11"/>
  <c r="H267" i="27" l="1"/>
  <c r="C268" i="27"/>
  <c r="G267" i="27" s="1"/>
  <c r="G266" i="27"/>
  <c r="H524" i="11"/>
  <c r="D526" i="11"/>
  <c r="C526" i="11"/>
  <c r="D264" i="11"/>
  <c r="H263" i="11" s="1"/>
  <c r="C264" i="11"/>
  <c r="G263" i="11" s="1"/>
  <c r="G262" i="11"/>
  <c r="H3" i="27" l="1"/>
  <c r="G2" i="27"/>
  <c r="I2" i="27" s="1"/>
  <c r="G1" i="27"/>
  <c r="I1" i="27" s="1"/>
  <c r="H2" i="27"/>
  <c r="J2" i="27" s="1"/>
  <c r="H1" i="27"/>
  <c r="J1" i="27" s="1"/>
  <c r="D527" i="11"/>
  <c r="H526" i="11" s="1"/>
  <c r="C527" i="11"/>
  <c r="G525" i="11"/>
  <c r="H525" i="11"/>
  <c r="C265" i="11"/>
  <c r="G264" i="11" s="1"/>
  <c r="D265" i="11"/>
  <c r="H5" i="27" l="1"/>
  <c r="H4" i="27"/>
  <c r="G526" i="11"/>
  <c r="D528" i="11"/>
  <c r="C528" i="11"/>
  <c r="D266" i="11"/>
  <c r="C266" i="11"/>
  <c r="G265" i="11" s="1"/>
  <c r="H264" i="11"/>
  <c r="D529" i="11" l="1"/>
  <c r="H528" i="11" s="1"/>
  <c r="C529" i="11"/>
  <c r="G528" i="11" s="1"/>
  <c r="H527" i="11"/>
  <c r="G527" i="11"/>
  <c r="C267" i="11"/>
  <c r="G266" i="11" s="1"/>
  <c r="D267" i="11"/>
  <c r="H266" i="11" s="1"/>
  <c r="H265" i="11"/>
  <c r="C530" i="11" l="1"/>
  <c r="D530" i="11"/>
  <c r="H267" i="11"/>
  <c r="G267" i="11"/>
  <c r="C531" i="11" l="1"/>
  <c r="G530" i="11" s="1"/>
  <c r="D531" i="11"/>
  <c r="H529" i="11"/>
  <c r="G529" i="11"/>
  <c r="C532" i="11" l="1"/>
  <c r="G531" i="11" s="1"/>
  <c r="D532" i="11"/>
  <c r="H530" i="11"/>
  <c r="D533" i="11" l="1"/>
  <c r="H532" i="11" s="1"/>
  <c r="C533" i="11"/>
  <c r="H531" i="11"/>
  <c r="G532" i="11" l="1"/>
  <c r="D534" i="11"/>
  <c r="H533" i="11" s="1"/>
  <c r="C534" i="11"/>
  <c r="D535" i="11" l="1"/>
  <c r="C535" i="11"/>
  <c r="G533" i="11"/>
  <c r="D536" i="11" l="1"/>
  <c r="C536" i="11"/>
  <c r="H534" i="11"/>
  <c r="G534" i="11"/>
  <c r="D537" i="11" l="1"/>
  <c r="H536" i="11" s="1"/>
  <c r="C537" i="11"/>
  <c r="G535" i="11"/>
  <c r="H535" i="11"/>
  <c r="C538" i="11" l="1"/>
  <c r="D538" i="11"/>
  <c r="G536" i="11"/>
  <c r="C539" i="11" l="1"/>
  <c r="G538" i="11" s="1"/>
  <c r="D539" i="11"/>
  <c r="H537" i="11"/>
  <c r="G537" i="11"/>
  <c r="D540" i="11" l="1"/>
  <c r="C540" i="11"/>
  <c r="G539" i="11" s="1"/>
  <c r="H538" i="11"/>
  <c r="D541" i="11" l="1"/>
  <c r="H540" i="11" s="1"/>
  <c r="C541" i="11"/>
  <c r="H539" i="11"/>
  <c r="G540" i="11" l="1"/>
  <c r="D542" i="11"/>
  <c r="C542" i="11"/>
  <c r="H541" i="11" l="1"/>
  <c r="D543" i="11"/>
  <c r="C543" i="11"/>
  <c r="G541" i="11"/>
  <c r="D544" i="11" l="1"/>
  <c r="C544" i="11"/>
  <c r="G542" i="11"/>
  <c r="H542" i="11"/>
  <c r="D545" i="11" l="1"/>
  <c r="C545" i="11"/>
  <c r="H543" i="11"/>
  <c r="G543" i="11"/>
  <c r="C546" i="11" l="1"/>
  <c r="D546" i="11"/>
  <c r="G544" i="11"/>
  <c r="H544" i="11"/>
  <c r="H545" i="11" l="1"/>
  <c r="C547" i="11"/>
  <c r="G546" i="11" s="1"/>
  <c r="D547" i="11"/>
  <c r="G545" i="11"/>
  <c r="D548" i="11" l="1"/>
  <c r="C548" i="11"/>
  <c r="H546" i="11"/>
  <c r="D549" i="11" l="1"/>
  <c r="C549" i="11"/>
  <c r="G547" i="11"/>
  <c r="H547" i="11"/>
  <c r="D550" i="11" l="1"/>
  <c r="H549" i="11" s="1"/>
  <c r="C550" i="11"/>
  <c r="H548" i="11"/>
  <c r="G548" i="11"/>
  <c r="C551" i="11" l="1"/>
  <c r="D551" i="11"/>
  <c r="G549" i="11"/>
  <c r="C552" i="11" l="1"/>
  <c r="G551" i="11" s="1"/>
  <c r="D552" i="11"/>
  <c r="H550" i="11"/>
  <c r="G550" i="11"/>
  <c r="C553" i="11" l="1"/>
  <c r="G552" i="11" s="1"/>
  <c r="D553" i="11"/>
  <c r="H551" i="11"/>
  <c r="D554" i="11" l="1"/>
  <c r="C554" i="11"/>
  <c r="H552" i="11"/>
  <c r="D555" i="11" l="1"/>
  <c r="H554" i="11" s="1"/>
  <c r="C555" i="11"/>
  <c r="G553" i="11"/>
  <c r="H553" i="11"/>
  <c r="D556" i="11" l="1"/>
  <c r="C556" i="11"/>
  <c r="G554" i="11"/>
  <c r="D557" i="11" l="1"/>
  <c r="C557" i="11"/>
  <c r="H555" i="11"/>
  <c r="G555" i="11"/>
  <c r="D558" i="11" l="1"/>
  <c r="H557" i="11" s="1"/>
  <c r="C558" i="11"/>
  <c r="H556" i="11"/>
  <c r="G556" i="11"/>
  <c r="C559" i="11" l="1"/>
  <c r="G558" i="11" s="1"/>
  <c r="D559" i="11"/>
  <c r="G557" i="11"/>
  <c r="D560" i="11" l="1"/>
  <c r="C560" i="11"/>
  <c r="H558" i="11"/>
  <c r="D561" i="11" l="1"/>
  <c r="H560" i="11" s="1"/>
  <c r="C561" i="11"/>
  <c r="G560" i="11" s="1"/>
  <c r="H559" i="11"/>
  <c r="G559" i="11"/>
  <c r="D562" i="11" l="1"/>
  <c r="H561" i="11" s="1"/>
  <c r="C562" i="11"/>
  <c r="G561" i="11" s="1"/>
  <c r="D563" i="11" l="1"/>
  <c r="H562" i="11" s="1"/>
  <c r="C563" i="11"/>
  <c r="G562" i="11" s="1"/>
  <c r="D564" i="11" l="1"/>
  <c r="C564" i="11"/>
  <c r="D565" i="11" l="1"/>
  <c r="C565" i="11"/>
  <c r="H563" i="11"/>
  <c r="G563" i="11"/>
  <c r="D566" i="11" l="1"/>
  <c r="H565" i="11" s="1"/>
  <c r="C566" i="11"/>
  <c r="G564" i="11"/>
  <c r="H564" i="11"/>
  <c r="C567" i="11" l="1"/>
  <c r="D567" i="11"/>
  <c r="G565" i="11"/>
  <c r="D568" i="11" l="1"/>
  <c r="C568" i="11"/>
  <c r="G567" i="11" s="1"/>
  <c r="H566" i="11"/>
  <c r="G566" i="11"/>
  <c r="C569" i="11" l="1"/>
  <c r="G568" i="11" s="1"/>
  <c r="D569" i="11"/>
  <c r="H568" i="11" s="1"/>
  <c r="H567" i="11"/>
  <c r="D570" i="11" l="1"/>
  <c r="C570" i="11"/>
  <c r="D571" i="11" l="1"/>
  <c r="H570" i="11" s="1"/>
  <c r="C571" i="11"/>
  <c r="G570" i="11" s="1"/>
  <c r="G569" i="11"/>
  <c r="H569" i="11"/>
  <c r="D572" i="11" l="1"/>
  <c r="C572" i="11"/>
  <c r="D573" i="11" l="1"/>
  <c r="C573" i="11"/>
  <c r="H571" i="11"/>
  <c r="G571" i="11"/>
  <c r="D574" i="11" l="1"/>
  <c r="H573" i="11" s="1"/>
  <c r="C574" i="11"/>
  <c r="G573" i="11" s="1"/>
  <c r="H572" i="11"/>
  <c r="G572" i="11"/>
  <c r="C575" i="11" l="1"/>
  <c r="D575" i="11"/>
  <c r="D576" i="11" l="1"/>
  <c r="C576" i="11"/>
  <c r="G575" i="11" s="1"/>
  <c r="H574" i="11"/>
  <c r="G574" i="11"/>
  <c r="D577" i="11" l="1"/>
  <c r="H576" i="11" s="1"/>
  <c r="C577" i="11"/>
  <c r="H575" i="11"/>
  <c r="G576" i="11" l="1"/>
  <c r="D578" i="11"/>
  <c r="C578" i="11"/>
  <c r="D579" i="11" l="1"/>
  <c r="H578" i="11" s="1"/>
  <c r="C579" i="11"/>
  <c r="H577" i="11"/>
  <c r="G577" i="11"/>
  <c r="D580" i="11" l="1"/>
  <c r="C580" i="11"/>
  <c r="G578" i="11"/>
  <c r="D581" i="11" l="1"/>
  <c r="C581" i="11"/>
  <c r="H579" i="11"/>
  <c r="G579" i="11"/>
  <c r="D582" i="11" l="1"/>
  <c r="H581" i="11" s="1"/>
  <c r="C582" i="11"/>
  <c r="G581" i="11" s="1"/>
  <c r="H580" i="11"/>
  <c r="G580" i="11"/>
  <c r="C583" i="11" l="1"/>
  <c r="D583" i="11"/>
  <c r="H582" i="11" s="1"/>
  <c r="D584" i="11" l="1"/>
  <c r="H583" i="11" s="1"/>
  <c r="C584" i="11"/>
  <c r="G583" i="11" s="1"/>
  <c r="G582" i="11"/>
  <c r="D585" i="11" l="1"/>
  <c r="H584" i="11" s="1"/>
  <c r="C585" i="11"/>
  <c r="G584" i="11" l="1"/>
  <c r="D586" i="11"/>
  <c r="C586" i="11"/>
  <c r="D587" i="11" l="1"/>
  <c r="H586" i="11" s="1"/>
  <c r="C587" i="11"/>
  <c r="G586" i="11" s="1"/>
  <c r="H585" i="11"/>
  <c r="G585" i="11"/>
  <c r="D588" i="11" l="1"/>
  <c r="C588" i="11"/>
  <c r="D589" i="11" l="1"/>
  <c r="C589" i="11"/>
  <c r="G587" i="11"/>
  <c r="H587" i="11"/>
  <c r="D590" i="11" l="1"/>
  <c r="H589" i="11" s="1"/>
  <c r="C590" i="11"/>
  <c r="H588" i="11"/>
  <c r="G588" i="11"/>
  <c r="C591" i="11" l="1"/>
  <c r="D591" i="11"/>
  <c r="G589" i="11"/>
  <c r="D592" i="11" l="1"/>
  <c r="C592" i="11"/>
  <c r="H590" i="11"/>
  <c r="G590" i="11"/>
  <c r="D593" i="11" l="1"/>
  <c r="C593" i="11"/>
  <c r="G591" i="11"/>
  <c r="H591" i="11"/>
  <c r="H592" i="11" l="1"/>
  <c r="D594" i="11"/>
  <c r="C594" i="11"/>
  <c r="G592" i="11"/>
  <c r="D595" i="11" l="1"/>
  <c r="C595" i="11"/>
  <c r="G593" i="11"/>
  <c r="H593" i="11"/>
  <c r="G594" i="11" l="1"/>
  <c r="C596" i="11"/>
  <c r="D596" i="11"/>
  <c r="H594" i="11"/>
  <c r="D597" i="11" l="1"/>
  <c r="H596" i="11" s="1"/>
  <c r="C597" i="11"/>
  <c r="G596" i="11" s="1"/>
  <c r="H595" i="11"/>
  <c r="G595" i="11"/>
  <c r="D598" i="11" l="1"/>
  <c r="H597" i="11" s="1"/>
  <c r="C598" i="11"/>
  <c r="G597" i="11" l="1"/>
  <c r="C599" i="11"/>
  <c r="D599" i="11"/>
  <c r="D600" i="11" l="1"/>
  <c r="H599" i="11" s="1"/>
  <c r="C600" i="11"/>
  <c r="G599" i="11" s="1"/>
  <c r="H598" i="11"/>
  <c r="G598" i="11"/>
  <c r="D601" i="11" l="1"/>
  <c r="H600" i="11" s="1"/>
  <c r="C601" i="11"/>
  <c r="G600" i="11" s="1"/>
  <c r="D602" i="11" l="1"/>
  <c r="C602" i="11"/>
  <c r="D603" i="11" l="1"/>
  <c r="H602" i="11" s="1"/>
  <c r="C603" i="11"/>
  <c r="G602" i="11" s="1"/>
  <c r="H601" i="11"/>
  <c r="G601" i="11"/>
  <c r="D604" i="11" l="1"/>
  <c r="C604" i="11"/>
  <c r="D605" i="11" l="1"/>
  <c r="C605" i="11"/>
  <c r="H603" i="11"/>
  <c r="G603" i="11"/>
  <c r="D606" i="11" l="1"/>
  <c r="H605" i="11" s="1"/>
  <c r="C606" i="11"/>
  <c r="G604" i="11"/>
  <c r="H604" i="11"/>
  <c r="G605" i="11" l="1"/>
  <c r="C607" i="11"/>
  <c r="D607" i="11"/>
  <c r="D608" i="11" l="1"/>
  <c r="H607" i="11" s="1"/>
  <c r="C608" i="11"/>
  <c r="H606" i="11"/>
  <c r="G606" i="11"/>
  <c r="D609" i="11" l="1"/>
  <c r="H608" i="11" s="1"/>
  <c r="C609" i="11"/>
  <c r="G608" i="11" s="1"/>
  <c r="G607" i="11"/>
  <c r="D610" i="11" l="1"/>
  <c r="C610" i="11"/>
  <c r="D611" i="11" l="1"/>
  <c r="H610" i="11" s="1"/>
  <c r="C611" i="11"/>
  <c r="G610" i="11" s="1"/>
  <c r="H609" i="11"/>
  <c r="G609" i="11"/>
  <c r="C612" i="11" l="1"/>
  <c r="D612" i="11"/>
  <c r="D613" i="11" l="1"/>
  <c r="C613" i="11"/>
  <c r="H611" i="11"/>
  <c r="G611" i="11"/>
  <c r="D614" i="11" l="1"/>
  <c r="H613" i="11" s="1"/>
  <c r="C614" i="11"/>
  <c r="G612" i="11"/>
  <c r="H612" i="11"/>
  <c r="G613" i="11" l="1"/>
  <c r="C615" i="11"/>
  <c r="D615" i="11"/>
  <c r="D616" i="11" l="1"/>
  <c r="C616" i="11"/>
  <c r="H614" i="11"/>
  <c r="G614" i="11"/>
  <c r="C617" i="11" l="1"/>
  <c r="G616" i="11" s="1"/>
  <c r="D617" i="11"/>
  <c r="H616" i="11" s="1"/>
  <c r="G615" i="11"/>
  <c r="H615" i="11"/>
  <c r="D618" i="11" l="1"/>
  <c r="C618" i="11"/>
  <c r="D619" i="11" l="1"/>
  <c r="C619" i="11"/>
  <c r="G618" i="11" s="1"/>
  <c r="G617" i="11"/>
  <c r="H617" i="11"/>
  <c r="D620" i="11" l="1"/>
  <c r="C620" i="11"/>
  <c r="H618" i="11"/>
  <c r="D621" i="11" l="1"/>
  <c r="C621" i="11"/>
  <c r="G619" i="11"/>
  <c r="H619" i="11"/>
  <c r="D622" i="11" l="1"/>
  <c r="H621" i="11" s="1"/>
  <c r="C622" i="11"/>
  <c r="G621" i="11" s="1"/>
  <c r="G620" i="11"/>
  <c r="H620" i="11"/>
  <c r="C623" i="11" l="1"/>
  <c r="D623" i="11"/>
  <c r="D624" i="11" l="1"/>
  <c r="C624" i="11"/>
  <c r="G623" i="11" s="1"/>
  <c r="H622" i="11"/>
  <c r="G622" i="11"/>
  <c r="D625" i="11" l="1"/>
  <c r="H624" i="11" s="1"/>
  <c r="C625" i="11"/>
  <c r="G624" i="11" s="1"/>
  <c r="H623" i="11"/>
  <c r="D626" i="11" l="1"/>
  <c r="C626" i="11"/>
  <c r="D627" i="11" l="1"/>
  <c r="H626" i="11" s="1"/>
  <c r="C627" i="11"/>
  <c r="H625" i="11"/>
  <c r="G625" i="11"/>
  <c r="G626" i="11" l="1"/>
  <c r="D628" i="11"/>
  <c r="C628" i="11"/>
  <c r="D629" i="11" l="1"/>
  <c r="C629" i="11"/>
  <c r="H627" i="11"/>
  <c r="G627" i="11"/>
  <c r="D630" i="11" l="1"/>
  <c r="H629" i="11" s="1"/>
  <c r="C630" i="11"/>
  <c r="H628" i="11"/>
  <c r="G628" i="11"/>
  <c r="G629" i="11" l="1"/>
  <c r="C631" i="11"/>
  <c r="D631" i="11"/>
  <c r="D632" i="11" l="1"/>
  <c r="H631" i="11" s="1"/>
  <c r="C632" i="11"/>
  <c r="G631" i="11" s="1"/>
  <c r="H630" i="11"/>
  <c r="G630" i="11"/>
  <c r="C633" i="11" l="1"/>
  <c r="G632" i="11" s="1"/>
  <c r="D633" i="11"/>
  <c r="H632" i="11" s="1"/>
  <c r="D634" i="11" l="1"/>
  <c r="C634" i="11"/>
  <c r="D635" i="11" l="1"/>
  <c r="H634" i="11" s="1"/>
  <c r="C635" i="11"/>
  <c r="G634" i="11" s="1"/>
  <c r="G633" i="11"/>
  <c r="H633" i="11"/>
  <c r="D636" i="11" l="1"/>
  <c r="C636" i="11"/>
  <c r="D637" i="11" l="1"/>
  <c r="C637" i="11"/>
  <c r="H635" i="11"/>
  <c r="G635" i="11"/>
  <c r="D638" i="11" l="1"/>
  <c r="H637" i="11" s="1"/>
  <c r="C638" i="11"/>
  <c r="G637" i="11" s="1"/>
  <c r="H636" i="11"/>
  <c r="G636" i="11"/>
  <c r="C639" i="11" l="1"/>
  <c r="D639" i="11"/>
  <c r="D640" i="11" l="1"/>
  <c r="C640" i="11"/>
  <c r="G639" i="11" s="1"/>
  <c r="H638" i="11"/>
  <c r="G638" i="11"/>
  <c r="D641" i="11" l="1"/>
  <c r="H640" i="11" s="1"/>
  <c r="C641" i="11"/>
  <c r="H639" i="11"/>
  <c r="G640" i="11" l="1"/>
  <c r="D642" i="11"/>
  <c r="H641" i="11" s="1"/>
  <c r="C642" i="11"/>
  <c r="D643" i="11" l="1"/>
  <c r="H642" i="11" s="1"/>
  <c r="C643" i="11"/>
  <c r="G641" i="11"/>
  <c r="D644" i="11" l="1"/>
  <c r="C644" i="11"/>
  <c r="G642" i="11"/>
  <c r="D645" i="11" l="1"/>
  <c r="C645" i="11"/>
  <c r="H643" i="11"/>
  <c r="G643" i="11"/>
  <c r="D646" i="11" l="1"/>
  <c r="H645" i="11" s="1"/>
  <c r="C646" i="11"/>
  <c r="G645" i="11" s="1"/>
  <c r="H644" i="11"/>
  <c r="G644" i="11"/>
  <c r="C647" i="11" l="1"/>
  <c r="D647" i="11"/>
  <c r="D648" i="11" l="1"/>
  <c r="C648" i="11"/>
  <c r="G647" i="11" s="1"/>
  <c r="H646" i="11"/>
  <c r="G646" i="11"/>
  <c r="D649" i="11" l="1"/>
  <c r="H648" i="11" s="1"/>
  <c r="C649" i="11"/>
  <c r="H647" i="11"/>
  <c r="G648" i="11" l="1"/>
  <c r="D650" i="11"/>
  <c r="C650" i="11"/>
  <c r="D651" i="11" l="1"/>
  <c r="H650" i="11" s="1"/>
  <c r="C651" i="11"/>
  <c r="G650" i="11" s="1"/>
  <c r="H649" i="11"/>
  <c r="G649" i="11"/>
  <c r="D652" i="11" l="1"/>
  <c r="H651" i="11" s="1"/>
  <c r="C652" i="11"/>
  <c r="D653" i="11" l="1"/>
  <c r="H652" i="11" s="1"/>
  <c r="C653" i="11"/>
  <c r="G651" i="11"/>
  <c r="D654" i="11" l="1"/>
  <c r="H653" i="11" s="1"/>
  <c r="C654" i="11"/>
  <c r="G652" i="11"/>
  <c r="G653" i="11" l="1"/>
  <c r="C655" i="11"/>
  <c r="D655" i="11"/>
  <c r="D656" i="11" l="1"/>
  <c r="C656" i="11"/>
  <c r="G655" i="11" s="1"/>
  <c r="H654" i="11"/>
  <c r="G654" i="11"/>
  <c r="D657" i="11" l="1"/>
  <c r="H656" i="11" s="1"/>
  <c r="C657" i="11"/>
  <c r="G656" i="11" s="1"/>
  <c r="H655" i="11"/>
  <c r="D658" i="11" l="1"/>
  <c r="C658" i="11"/>
  <c r="D659" i="11" l="1"/>
  <c r="H658" i="11" s="1"/>
  <c r="C659" i="11"/>
  <c r="G658" i="11" s="1"/>
  <c r="H657" i="11"/>
  <c r="G657" i="11"/>
  <c r="C660" i="11" l="1"/>
  <c r="D660" i="11"/>
  <c r="D661" i="11" l="1"/>
  <c r="C661" i="11"/>
  <c r="H659" i="11"/>
  <c r="G659" i="11"/>
  <c r="D662" i="11" l="1"/>
  <c r="H661" i="11" s="1"/>
  <c r="C662" i="11"/>
  <c r="G661" i="11" s="1"/>
  <c r="G660" i="11"/>
  <c r="H660" i="11"/>
  <c r="C663" i="11" l="1"/>
  <c r="D663" i="11"/>
  <c r="D664" i="11" l="1"/>
  <c r="H663" i="11" s="1"/>
  <c r="C664" i="11"/>
  <c r="H662" i="11"/>
  <c r="G662" i="11"/>
  <c r="D665" i="11" l="1"/>
  <c r="H664" i="11" s="1"/>
  <c r="C665" i="11"/>
  <c r="G663" i="11"/>
  <c r="G664" i="11" l="1"/>
  <c r="D666" i="11"/>
  <c r="C666" i="11"/>
  <c r="D667" i="11" l="1"/>
  <c r="H666" i="11" s="1"/>
  <c r="C667" i="11"/>
  <c r="G666" i="11" s="1"/>
  <c r="H665" i="11"/>
  <c r="G665" i="11"/>
  <c r="D668" i="11" l="1"/>
  <c r="C668" i="11"/>
  <c r="D669" i="11" l="1"/>
  <c r="C669" i="11"/>
  <c r="H667" i="11"/>
  <c r="G667" i="11"/>
  <c r="D670" i="11" l="1"/>
  <c r="H669" i="11" s="1"/>
  <c r="C670" i="11"/>
  <c r="H668" i="11"/>
  <c r="G668" i="11"/>
  <c r="G669" i="11" l="1"/>
  <c r="C671" i="11"/>
  <c r="D671" i="11"/>
  <c r="D672" i="11" l="1"/>
  <c r="C672" i="11"/>
  <c r="H670" i="11"/>
  <c r="G670" i="11"/>
  <c r="D673" i="11" l="1"/>
  <c r="H672" i="11" s="1"/>
  <c r="C673" i="11"/>
  <c r="G672" i="11" s="1"/>
  <c r="G671" i="11"/>
  <c r="H671" i="11"/>
  <c r="D674" i="11" l="1"/>
  <c r="C674" i="11"/>
  <c r="D675" i="11" l="1"/>
  <c r="H674" i="11" s="1"/>
  <c r="C675" i="11"/>
  <c r="G674" i="11" s="1"/>
  <c r="H673" i="11"/>
  <c r="G673" i="11"/>
  <c r="C676" i="11" l="1"/>
  <c r="D676" i="11"/>
  <c r="D677" i="11" l="1"/>
  <c r="C677" i="11"/>
  <c r="H675" i="11"/>
  <c r="G675" i="11"/>
  <c r="D678" i="11" l="1"/>
  <c r="H677" i="11" s="1"/>
  <c r="C678" i="11"/>
  <c r="G677" i="11" s="1"/>
  <c r="G676" i="11"/>
  <c r="H676" i="11"/>
  <c r="C679" i="11" l="1"/>
  <c r="D679" i="11"/>
  <c r="D680" i="11" l="1"/>
  <c r="C680" i="11"/>
  <c r="G679" i="11" s="1"/>
  <c r="H678" i="11"/>
  <c r="G678" i="11"/>
  <c r="C681" i="11" l="1"/>
  <c r="G680" i="11" s="1"/>
  <c r="D681" i="11"/>
  <c r="H680" i="11" s="1"/>
  <c r="H679" i="11"/>
  <c r="D682" i="11" l="1"/>
  <c r="C682" i="11"/>
  <c r="D683" i="11" l="1"/>
  <c r="H682" i="11" s="1"/>
  <c r="C683" i="11"/>
  <c r="G681" i="11"/>
  <c r="H681" i="11"/>
  <c r="D684" i="11" l="1"/>
  <c r="C684" i="11"/>
  <c r="G682" i="11"/>
  <c r="D685" i="11" l="1"/>
  <c r="C685" i="11"/>
  <c r="H683" i="11"/>
  <c r="G683" i="11"/>
  <c r="D686" i="11" l="1"/>
  <c r="H685" i="11" s="1"/>
  <c r="C686" i="11"/>
  <c r="G685" i="11" s="1"/>
  <c r="G684" i="11"/>
  <c r="H684" i="11"/>
  <c r="C687" i="11" l="1"/>
  <c r="D687" i="11"/>
  <c r="D688" i="11" l="1"/>
  <c r="H687" i="11" s="1"/>
  <c r="C688" i="11"/>
  <c r="G686" i="11"/>
  <c r="H686" i="11"/>
  <c r="D689" i="11" l="1"/>
  <c r="H688" i="11" s="1"/>
  <c r="C689" i="11"/>
  <c r="G687" i="11"/>
  <c r="G688" i="11" l="1"/>
  <c r="D690" i="11"/>
  <c r="C690" i="11"/>
  <c r="D691" i="11" l="1"/>
  <c r="H690" i="11" s="1"/>
  <c r="C691" i="11"/>
  <c r="H689" i="11"/>
  <c r="G689" i="11"/>
  <c r="G690" i="11" l="1"/>
  <c r="D692" i="11"/>
  <c r="C692" i="11"/>
  <c r="D693" i="11" l="1"/>
  <c r="C693" i="11"/>
  <c r="H691" i="11"/>
  <c r="G691" i="11"/>
  <c r="D694" i="11" l="1"/>
  <c r="H693" i="11" s="1"/>
  <c r="C694" i="11"/>
  <c r="H692" i="11"/>
  <c r="G692" i="11"/>
  <c r="C695" i="11" l="1"/>
  <c r="D695" i="11"/>
  <c r="G693" i="11"/>
  <c r="D696" i="11" l="1"/>
  <c r="C696" i="11"/>
  <c r="G695" i="11" s="1"/>
  <c r="H694" i="11"/>
  <c r="G694" i="11"/>
  <c r="C697" i="11" l="1"/>
  <c r="G696" i="11" s="1"/>
  <c r="D697" i="11"/>
  <c r="H696" i="11" s="1"/>
  <c r="H695" i="11"/>
  <c r="D698" i="11" l="1"/>
  <c r="C698" i="11"/>
  <c r="D699" i="11" l="1"/>
  <c r="H698" i="11" s="1"/>
  <c r="C699" i="11"/>
  <c r="G698" i="11" s="1"/>
  <c r="G697" i="11"/>
  <c r="H697" i="11"/>
  <c r="D700" i="11" l="1"/>
  <c r="C700" i="11"/>
  <c r="D701" i="11" l="1"/>
  <c r="C701" i="11"/>
  <c r="H699" i="11"/>
  <c r="G699" i="11"/>
  <c r="D702" i="11" l="1"/>
  <c r="H701" i="11" s="1"/>
  <c r="C702" i="11"/>
  <c r="G701" i="11" s="1"/>
  <c r="H700" i="11"/>
  <c r="G700" i="11"/>
  <c r="C703" i="11" l="1"/>
  <c r="D703" i="11"/>
  <c r="D704" i="11" l="1"/>
  <c r="C704" i="11"/>
  <c r="G703" i="11" s="1"/>
  <c r="H702" i="11"/>
  <c r="G702" i="11"/>
  <c r="D705" i="11" l="1"/>
  <c r="H704" i="11" s="1"/>
  <c r="C705" i="11"/>
  <c r="G704" i="11" s="1"/>
  <c r="H703" i="11"/>
  <c r="D706" i="11" l="1"/>
  <c r="C706" i="11"/>
  <c r="D707" i="11" l="1"/>
  <c r="H706" i="11" s="1"/>
  <c r="C707" i="11"/>
  <c r="G706" i="11" s="1"/>
  <c r="H705" i="11"/>
  <c r="G705" i="11"/>
  <c r="D708" i="11" l="1"/>
  <c r="C708" i="11"/>
  <c r="D709" i="11" l="1"/>
  <c r="C709" i="11"/>
  <c r="H707" i="11"/>
  <c r="G707" i="11"/>
  <c r="D710" i="11" l="1"/>
  <c r="H709" i="11" s="1"/>
  <c r="C710" i="11"/>
  <c r="G709" i="11" s="1"/>
  <c r="H708" i="11"/>
  <c r="G708" i="11"/>
  <c r="C711" i="11" l="1"/>
  <c r="D711" i="11"/>
  <c r="D712" i="11" l="1"/>
  <c r="C712" i="11"/>
  <c r="G711" i="11" s="1"/>
  <c r="H710" i="11"/>
  <c r="G710" i="11"/>
  <c r="D713" i="11" l="1"/>
  <c r="H712" i="11" s="1"/>
  <c r="C713" i="11"/>
  <c r="G712" i="11" s="1"/>
  <c r="H711" i="11"/>
  <c r="D714" i="11" l="1"/>
  <c r="C714" i="11"/>
  <c r="C715" i="11" l="1"/>
  <c r="G714" i="11" s="1"/>
  <c r="D715" i="11"/>
  <c r="H713" i="11"/>
  <c r="G713" i="11"/>
  <c r="D716" i="11" l="1"/>
  <c r="C716" i="11"/>
  <c r="H714" i="11"/>
  <c r="G715" i="11" l="1"/>
  <c r="D717" i="11"/>
  <c r="H716" i="11" s="1"/>
  <c r="C717" i="11"/>
  <c r="H715" i="11"/>
  <c r="D718" i="11" l="1"/>
  <c r="H717" i="11" s="1"/>
  <c r="C718" i="11"/>
  <c r="G716" i="11"/>
  <c r="D719" i="11" l="1"/>
  <c r="C719" i="11"/>
  <c r="G717" i="11"/>
  <c r="D720" i="11" l="1"/>
  <c r="H719" i="11" s="1"/>
  <c r="C720" i="11"/>
  <c r="H718" i="11"/>
  <c r="G718" i="11"/>
  <c r="C721" i="11" l="1"/>
  <c r="G720" i="11" s="1"/>
  <c r="D721" i="11"/>
  <c r="H720" i="11" s="1"/>
  <c r="G719" i="11"/>
  <c r="C722" i="11" l="1"/>
  <c r="G721" i="11" s="1"/>
  <c r="D722" i="11"/>
  <c r="C723" i="11" l="1"/>
  <c r="G722" i="11" s="1"/>
  <c r="D723" i="11"/>
  <c r="H722" i="11" s="1"/>
  <c r="H721" i="11"/>
  <c r="D724" i="11" l="1"/>
  <c r="C724" i="11"/>
  <c r="G723" i="11" s="1"/>
  <c r="D725" i="11" l="1"/>
  <c r="C725" i="11"/>
  <c r="H723" i="11"/>
  <c r="D726" i="11" l="1"/>
  <c r="H725" i="11" s="1"/>
  <c r="C726" i="11"/>
  <c r="G724" i="11"/>
  <c r="H724" i="11"/>
  <c r="C727" i="11" l="1"/>
  <c r="D727" i="11"/>
  <c r="H726" i="11" s="1"/>
  <c r="G725" i="11"/>
  <c r="D728" i="11" l="1"/>
  <c r="C728" i="11"/>
  <c r="G726" i="11"/>
  <c r="D729" i="11" l="1"/>
  <c r="C729" i="11"/>
  <c r="H727" i="11"/>
  <c r="G727" i="11"/>
  <c r="D730" i="11" l="1"/>
  <c r="H729" i="11" s="1"/>
  <c r="C730" i="11"/>
  <c r="G729" i="11" s="1"/>
  <c r="G728" i="11"/>
  <c r="H728" i="11"/>
  <c r="D731" i="11" l="1"/>
  <c r="H730" i="11" s="1"/>
  <c r="C731" i="11"/>
  <c r="G730" i="11" s="1"/>
  <c r="D732" i="11" l="1"/>
  <c r="C732" i="11"/>
  <c r="D733" i="11" l="1"/>
  <c r="H732" i="11" s="1"/>
  <c r="C733" i="11"/>
  <c r="H731" i="11"/>
  <c r="G731" i="11"/>
  <c r="D734" i="11" l="1"/>
  <c r="H733" i="11" s="1"/>
  <c r="C734" i="11"/>
  <c r="G733" i="11" s="1"/>
  <c r="G732" i="11"/>
  <c r="C735" i="11" l="1"/>
  <c r="D735" i="11"/>
  <c r="D736" i="11" l="1"/>
  <c r="C736" i="11"/>
  <c r="H734" i="11"/>
  <c r="G734" i="11"/>
  <c r="D737" i="11" l="1"/>
  <c r="H736" i="11" s="1"/>
  <c r="C737" i="11"/>
  <c r="G736" i="11" s="1"/>
  <c r="G735" i="11"/>
  <c r="H735" i="11"/>
  <c r="D738" i="11" l="1"/>
  <c r="C738" i="11"/>
  <c r="D739" i="11" l="1"/>
  <c r="H738" i="11" s="1"/>
  <c r="C739" i="11"/>
  <c r="G738" i="11" s="1"/>
  <c r="H737" i="11"/>
  <c r="G737" i="11"/>
  <c r="D740" i="11" l="1"/>
  <c r="C740" i="11"/>
  <c r="D741" i="11" l="1"/>
  <c r="C741" i="11"/>
  <c r="H739" i="11"/>
  <c r="G739" i="11"/>
  <c r="D742" i="11" l="1"/>
  <c r="H741" i="11" s="1"/>
  <c r="C742" i="11"/>
  <c r="G741" i="11" s="1"/>
  <c r="G740" i="11"/>
  <c r="H740" i="11"/>
  <c r="C743" i="11" l="1"/>
  <c r="D743" i="11"/>
  <c r="D744" i="11" l="1"/>
  <c r="C744" i="11"/>
  <c r="G743" i="11" s="1"/>
  <c r="H742" i="11"/>
  <c r="G742" i="11"/>
  <c r="C745" i="11" l="1"/>
  <c r="G744" i="11" s="1"/>
  <c r="D745" i="11"/>
  <c r="H744" i="11" s="1"/>
  <c r="H743" i="11"/>
  <c r="D746" i="11" l="1"/>
  <c r="C746" i="11"/>
  <c r="D747" i="11" l="1"/>
  <c r="H746" i="11" s="1"/>
  <c r="C747" i="11"/>
  <c r="G746" i="11" s="1"/>
  <c r="G745" i="11"/>
  <c r="H745" i="11"/>
  <c r="D748" i="11" l="1"/>
  <c r="C748" i="11"/>
  <c r="D749" i="11" l="1"/>
  <c r="C749" i="11"/>
  <c r="H747" i="11"/>
  <c r="G747" i="11"/>
  <c r="D750" i="11" l="1"/>
  <c r="H749" i="11" s="1"/>
  <c r="C750" i="11"/>
  <c r="H748" i="11"/>
  <c r="G748" i="11"/>
  <c r="C751" i="11" l="1"/>
  <c r="D751" i="11"/>
  <c r="G749" i="11"/>
  <c r="D752" i="11" l="1"/>
  <c r="C752" i="11"/>
  <c r="G751" i="11" s="1"/>
  <c r="H750" i="11"/>
  <c r="G750" i="11"/>
  <c r="D753" i="11" l="1"/>
  <c r="H752" i="11" s="1"/>
  <c r="C753" i="11"/>
  <c r="G752" i="11" s="1"/>
  <c r="H751" i="11"/>
  <c r="D754" i="11" l="1"/>
  <c r="C754" i="11"/>
  <c r="D755" i="11" l="1"/>
  <c r="H754" i="11" s="1"/>
  <c r="C755" i="11"/>
  <c r="G754" i="11" s="1"/>
  <c r="H753" i="11"/>
  <c r="G753" i="11"/>
  <c r="D756" i="11" l="1"/>
  <c r="C756" i="11"/>
  <c r="D757" i="11" l="1"/>
  <c r="C757" i="11"/>
  <c r="H755" i="11"/>
  <c r="G755" i="11"/>
  <c r="D758" i="11" l="1"/>
  <c r="H757" i="11" s="1"/>
  <c r="C758" i="11"/>
  <c r="G757" i="11" s="1"/>
  <c r="G756" i="11"/>
  <c r="H756" i="11"/>
  <c r="C759" i="11" l="1"/>
  <c r="D759" i="11"/>
  <c r="D760" i="11" l="1"/>
  <c r="C760" i="11"/>
  <c r="G759" i="11" s="1"/>
  <c r="H758" i="11"/>
  <c r="G758" i="11"/>
  <c r="D761" i="11" l="1"/>
  <c r="H760" i="11" s="1"/>
  <c r="C761" i="11"/>
  <c r="G760" i="11" s="1"/>
  <c r="H759" i="11"/>
  <c r="D762" i="11" l="1"/>
  <c r="C762" i="11"/>
  <c r="D763" i="11" l="1"/>
  <c r="H762" i="11" s="1"/>
  <c r="C763" i="11"/>
  <c r="G762" i="11" s="1"/>
  <c r="H761" i="11"/>
  <c r="G761" i="11"/>
  <c r="D764" i="11" l="1"/>
  <c r="C764" i="11"/>
  <c r="D765" i="11" l="1"/>
  <c r="H764" i="11" s="1"/>
  <c r="C765" i="11"/>
  <c r="G763" i="11"/>
  <c r="H763" i="11"/>
  <c r="D766" i="11" l="1"/>
  <c r="H765" i="11" s="1"/>
  <c r="C766" i="11"/>
  <c r="G765" i="11" s="1"/>
  <c r="G764" i="11"/>
  <c r="C767" i="11" l="1"/>
  <c r="D767" i="11"/>
  <c r="D768" i="11" l="1"/>
  <c r="C768" i="11"/>
  <c r="G767" i="11" s="1"/>
  <c r="H766" i="11"/>
  <c r="G766" i="11"/>
  <c r="D769" i="11" l="1"/>
  <c r="H768" i="11" s="1"/>
  <c r="C769" i="11"/>
  <c r="G768" i="11" s="1"/>
  <c r="H767" i="11"/>
  <c r="D770" i="11" l="1"/>
  <c r="C770" i="11"/>
  <c r="D771" i="11" l="1"/>
  <c r="H770" i="11" s="1"/>
  <c r="C771" i="11"/>
  <c r="G770" i="11" s="1"/>
  <c r="H769" i="11"/>
  <c r="G769" i="11"/>
  <c r="D772" i="11" l="1"/>
  <c r="C772" i="11"/>
  <c r="D773" i="11" l="1"/>
  <c r="C773" i="11"/>
  <c r="H771" i="11"/>
  <c r="G771" i="11"/>
  <c r="D774" i="11" l="1"/>
  <c r="H773" i="11" s="1"/>
  <c r="C774" i="11"/>
  <c r="G773" i="11" s="1"/>
  <c r="G772" i="11"/>
  <c r="H772" i="11"/>
  <c r="C775" i="11" l="1"/>
  <c r="D775" i="11"/>
  <c r="D776" i="11" l="1"/>
  <c r="C776" i="11"/>
  <c r="G775" i="11" s="1"/>
  <c r="H774" i="11"/>
  <c r="G774" i="11"/>
  <c r="D777" i="11" l="1"/>
  <c r="H776" i="11" s="1"/>
  <c r="C777" i="11"/>
  <c r="G776" i="11" s="1"/>
  <c r="H775" i="11"/>
  <c r="D778" i="11" l="1"/>
  <c r="C778" i="11"/>
  <c r="D779" i="11" l="1"/>
  <c r="H778" i="11" s="1"/>
  <c r="C779" i="11"/>
  <c r="G778" i="11" s="1"/>
  <c r="H777" i="11"/>
  <c r="G777" i="11"/>
  <c r="D780" i="11" l="1"/>
  <c r="C780" i="11"/>
  <c r="D781" i="11" l="1"/>
  <c r="C781" i="11"/>
  <c r="H779" i="11"/>
  <c r="G779" i="11"/>
  <c r="D782" i="11" l="1"/>
  <c r="H781" i="11" s="1"/>
  <c r="C782" i="11"/>
  <c r="G781" i="11" s="1"/>
  <c r="G780" i="11"/>
  <c r="H780" i="11"/>
  <c r="C783" i="11" l="1"/>
  <c r="D783" i="11"/>
  <c r="D784" i="11" l="1"/>
  <c r="C784" i="11"/>
  <c r="G783" i="11" s="1"/>
  <c r="H782" i="11"/>
  <c r="G782" i="11"/>
  <c r="D785" i="11" l="1"/>
  <c r="H784" i="11" s="1"/>
  <c r="C785" i="11"/>
  <c r="G784" i="11" s="1"/>
  <c r="H783" i="11"/>
  <c r="D786" i="11" l="1"/>
  <c r="C786" i="11"/>
  <c r="D787" i="11" l="1"/>
  <c r="H786" i="11" s="1"/>
  <c r="C787" i="11"/>
  <c r="G786" i="11" s="1"/>
  <c r="H785" i="11"/>
  <c r="G785" i="11"/>
  <c r="C788" i="11" l="1"/>
  <c r="D788" i="11"/>
  <c r="D789" i="11" l="1"/>
  <c r="C789" i="11"/>
  <c r="H787" i="11"/>
  <c r="G787" i="11"/>
  <c r="D790" i="11" l="1"/>
  <c r="H789" i="11" s="1"/>
  <c r="C790" i="11"/>
  <c r="G789" i="11" s="1"/>
  <c r="H788" i="11"/>
  <c r="G788" i="11"/>
  <c r="C791" i="11" l="1"/>
  <c r="D791" i="11"/>
  <c r="D792" i="11" l="1"/>
  <c r="C792" i="11"/>
  <c r="G791" i="11" s="1"/>
  <c r="H790" i="11"/>
  <c r="G790" i="11"/>
  <c r="D793" i="11" l="1"/>
  <c r="H792" i="11" s="1"/>
  <c r="C793" i="11"/>
  <c r="G792" i="11" s="1"/>
  <c r="H791" i="11"/>
  <c r="D794" i="11" l="1"/>
  <c r="C794" i="11"/>
  <c r="D795" i="11" l="1"/>
  <c r="H794" i="11" s="1"/>
  <c r="C795" i="11"/>
  <c r="G794" i="11" s="1"/>
  <c r="H793" i="11"/>
  <c r="G793" i="11"/>
  <c r="D796" i="11" l="1"/>
  <c r="C796" i="11"/>
  <c r="D797" i="11" l="1"/>
  <c r="C797" i="11"/>
  <c r="H795" i="11"/>
  <c r="G795" i="11"/>
  <c r="D798" i="11" l="1"/>
  <c r="H797" i="11" s="1"/>
  <c r="C798" i="11"/>
  <c r="G797" i="11" s="1"/>
  <c r="G796" i="11"/>
  <c r="H796" i="11"/>
  <c r="C799" i="11" l="1"/>
  <c r="D799" i="11"/>
  <c r="D800" i="11" l="1"/>
  <c r="C800" i="11"/>
  <c r="G799" i="11" s="1"/>
  <c r="H798" i="11"/>
  <c r="G798" i="11"/>
  <c r="C801" i="11" l="1"/>
  <c r="G800" i="11" s="1"/>
  <c r="D801" i="11"/>
  <c r="H800" i="11" s="1"/>
  <c r="H799" i="11"/>
  <c r="D802" i="11" l="1"/>
  <c r="C802" i="11"/>
  <c r="D803" i="11" l="1"/>
  <c r="H802" i="11" s="1"/>
  <c r="C803" i="11"/>
  <c r="G802" i="11" s="1"/>
  <c r="G801" i="11"/>
  <c r="H801" i="11"/>
  <c r="D804" i="11" l="1"/>
  <c r="C804" i="11"/>
  <c r="D805" i="11" l="1"/>
  <c r="C805" i="11"/>
  <c r="H803" i="11"/>
  <c r="G803" i="11"/>
  <c r="D806" i="11" l="1"/>
  <c r="H805" i="11" s="1"/>
  <c r="C806" i="11"/>
  <c r="G805" i="11" s="1"/>
  <c r="G804" i="11"/>
  <c r="H804" i="11"/>
  <c r="C807" i="11" l="1"/>
  <c r="D807" i="11"/>
  <c r="D808" i="11" l="1"/>
  <c r="C808" i="11"/>
  <c r="G807" i="11" s="1"/>
  <c r="H806" i="11"/>
  <c r="G806" i="11"/>
  <c r="C809" i="11" l="1"/>
  <c r="G808" i="11" s="1"/>
  <c r="D809" i="11"/>
  <c r="H808" i="11" s="1"/>
  <c r="H807" i="11"/>
  <c r="D810" i="11" l="1"/>
  <c r="C810" i="11"/>
  <c r="D811" i="11" l="1"/>
  <c r="H810" i="11" s="1"/>
  <c r="C811" i="11"/>
  <c r="G810" i="11" s="1"/>
  <c r="G809" i="11"/>
  <c r="H809" i="11"/>
  <c r="D812" i="11" l="1"/>
  <c r="C812" i="11"/>
  <c r="D813" i="11" l="1"/>
  <c r="C813" i="11"/>
  <c r="H811" i="11"/>
  <c r="G811" i="11"/>
  <c r="D814" i="11" l="1"/>
  <c r="H813" i="11" s="1"/>
  <c r="C814" i="11"/>
  <c r="G813" i="11" s="1"/>
  <c r="G812" i="11"/>
  <c r="H812" i="11"/>
  <c r="C815" i="11" l="1"/>
  <c r="D815" i="11"/>
  <c r="D816" i="11" l="1"/>
  <c r="C816" i="11"/>
  <c r="H814" i="11"/>
  <c r="G814" i="11"/>
  <c r="D817" i="11" l="1"/>
  <c r="H816" i="11" s="1"/>
  <c r="C817" i="11"/>
  <c r="G816" i="11" s="1"/>
  <c r="G815" i="11"/>
  <c r="H815" i="11"/>
  <c r="D818" i="11" l="1"/>
  <c r="C818" i="11"/>
  <c r="D819" i="11" l="1"/>
  <c r="H818" i="11" s="1"/>
  <c r="C819" i="11"/>
  <c r="G818" i="11" s="1"/>
  <c r="H817" i="11"/>
  <c r="G817" i="11"/>
  <c r="D820" i="11" l="1"/>
  <c r="C820" i="11"/>
  <c r="D821" i="11" l="1"/>
  <c r="C821" i="11"/>
  <c r="H819" i="11"/>
  <c r="G819" i="11"/>
  <c r="D822" i="11" l="1"/>
  <c r="H821" i="11" s="1"/>
  <c r="C822" i="11"/>
  <c r="G821" i="11" s="1"/>
  <c r="G820" i="11"/>
  <c r="H820" i="11"/>
  <c r="C823" i="11" l="1"/>
  <c r="D823" i="11"/>
  <c r="D824" i="11" l="1"/>
  <c r="C824" i="11"/>
  <c r="G823" i="11" s="1"/>
  <c r="H822" i="11"/>
  <c r="G822" i="11"/>
  <c r="D825" i="11" l="1"/>
  <c r="H824" i="11" s="1"/>
  <c r="C825" i="11"/>
  <c r="G824" i="11" s="1"/>
  <c r="H823" i="11"/>
  <c r="D826" i="11" l="1"/>
  <c r="C826" i="11"/>
  <c r="D827" i="11" l="1"/>
  <c r="H826" i="11" s="1"/>
  <c r="C827" i="11"/>
  <c r="G826" i="11" s="1"/>
  <c r="H825" i="11"/>
  <c r="G825" i="11"/>
  <c r="D828" i="11" l="1"/>
  <c r="C828" i="11"/>
  <c r="D829" i="11" l="1"/>
  <c r="C829" i="11"/>
  <c r="H827" i="11"/>
  <c r="G827" i="11"/>
  <c r="D830" i="11" l="1"/>
  <c r="H829" i="11" s="1"/>
  <c r="C830" i="11"/>
  <c r="G828" i="11"/>
  <c r="H828" i="11"/>
  <c r="G829" i="11" l="1"/>
  <c r="C831" i="11"/>
  <c r="D831" i="11"/>
  <c r="D832" i="11" l="1"/>
  <c r="C832" i="11"/>
  <c r="G831" i="11" s="1"/>
  <c r="H830" i="11"/>
  <c r="G830" i="11"/>
  <c r="D833" i="11" l="1"/>
  <c r="H832" i="11" s="1"/>
  <c r="C833" i="11"/>
  <c r="G832" i="11" s="1"/>
  <c r="H831" i="11"/>
  <c r="D834" i="11" l="1"/>
  <c r="C834" i="11"/>
  <c r="D835" i="11" l="1"/>
  <c r="H834" i="11" s="1"/>
  <c r="C835" i="11"/>
  <c r="G834" i="11" s="1"/>
  <c r="H833" i="11"/>
  <c r="G833" i="11"/>
  <c r="D836" i="11" l="1"/>
  <c r="C836" i="11"/>
  <c r="D837" i="11" l="1"/>
  <c r="C837" i="11"/>
  <c r="H835" i="11"/>
  <c r="G835" i="11"/>
  <c r="D838" i="11" l="1"/>
  <c r="H837" i="11" s="1"/>
  <c r="C838" i="11"/>
  <c r="G837" i="11" s="1"/>
  <c r="G836" i="11"/>
  <c r="H836" i="11"/>
  <c r="C839" i="11" l="1"/>
  <c r="D839" i="11"/>
  <c r="D840" i="11" l="1"/>
  <c r="C840" i="11"/>
  <c r="G839" i="11" s="1"/>
  <c r="H838" i="11"/>
  <c r="G838" i="11"/>
  <c r="D841" i="11" l="1"/>
  <c r="H840" i="11" s="1"/>
  <c r="C841" i="11"/>
  <c r="G840" i="11" s="1"/>
  <c r="H839" i="11"/>
  <c r="D842" i="11" l="1"/>
  <c r="C842" i="11"/>
  <c r="D843" i="11" l="1"/>
  <c r="H842" i="11" s="1"/>
  <c r="C843" i="11"/>
  <c r="G842" i="11" s="1"/>
  <c r="H841" i="11"/>
  <c r="G841" i="11"/>
  <c r="D844" i="11" l="1"/>
  <c r="C844" i="11"/>
  <c r="D845" i="11" l="1"/>
  <c r="C845" i="11"/>
  <c r="H843" i="11"/>
  <c r="G843" i="11"/>
  <c r="D846" i="11" l="1"/>
  <c r="H845" i="11" s="1"/>
  <c r="C846" i="11"/>
  <c r="G845" i="11" s="1"/>
  <c r="G844" i="11"/>
  <c r="H844" i="11"/>
  <c r="C847" i="11" l="1"/>
  <c r="D847" i="11"/>
  <c r="D848" i="11" l="1"/>
  <c r="C848" i="11"/>
  <c r="G847" i="11" s="1"/>
  <c r="H846" i="11"/>
  <c r="G846" i="11"/>
  <c r="D849" i="11" l="1"/>
  <c r="H848" i="11" s="1"/>
  <c r="C849" i="11"/>
  <c r="G848" i="11" s="1"/>
  <c r="H847" i="11"/>
  <c r="D850" i="11" l="1"/>
  <c r="C850" i="11"/>
  <c r="D851" i="11" l="1"/>
  <c r="C851" i="11"/>
  <c r="G850" i="11" s="1"/>
  <c r="H850" i="11"/>
  <c r="H849" i="11"/>
  <c r="G849" i="11"/>
  <c r="C852" i="11" l="1"/>
  <c r="D852" i="11"/>
  <c r="D853" i="11" l="1"/>
  <c r="C853" i="11"/>
  <c r="H851" i="11"/>
  <c r="G851" i="11"/>
  <c r="D854" i="11" l="1"/>
  <c r="H853" i="11" s="1"/>
  <c r="C854" i="11"/>
  <c r="G853" i="11" s="1"/>
  <c r="H852" i="11"/>
  <c r="G852" i="11"/>
  <c r="C855" i="11" l="1"/>
  <c r="D855" i="11"/>
  <c r="D856" i="11" l="1"/>
  <c r="C856" i="11"/>
  <c r="G855" i="11" s="1"/>
  <c r="H854" i="11"/>
  <c r="G854" i="11"/>
  <c r="C857" i="11" l="1"/>
  <c r="D857" i="11"/>
  <c r="H856" i="11" s="1"/>
  <c r="H855" i="11"/>
  <c r="D858" i="11" l="1"/>
  <c r="C858" i="11"/>
  <c r="G856" i="11"/>
  <c r="D859" i="11" l="1"/>
  <c r="H858" i="11" s="1"/>
  <c r="C859" i="11"/>
  <c r="G858" i="11" s="1"/>
  <c r="H857" i="11"/>
  <c r="G857" i="11"/>
  <c r="D860" i="11" l="1"/>
  <c r="C860" i="11"/>
  <c r="D861" i="11" l="1"/>
  <c r="C861" i="11"/>
  <c r="H859" i="11"/>
  <c r="G859" i="11"/>
  <c r="D862" i="11" l="1"/>
  <c r="H861" i="11" s="1"/>
  <c r="C862" i="11"/>
  <c r="G861" i="11" s="1"/>
  <c r="G860" i="11"/>
  <c r="H860" i="11"/>
  <c r="C863" i="11" l="1"/>
  <c r="D863" i="11"/>
  <c r="D864" i="11" l="1"/>
  <c r="C864" i="11"/>
  <c r="G863" i="11" s="1"/>
  <c r="H862" i="11"/>
  <c r="G862" i="11"/>
  <c r="D865" i="11" l="1"/>
  <c r="H864" i="11" s="1"/>
  <c r="C865" i="11"/>
  <c r="G864" i="11" s="1"/>
  <c r="H863" i="11"/>
  <c r="D866" i="11" l="1"/>
  <c r="C866" i="11"/>
  <c r="D867" i="11" l="1"/>
  <c r="H866" i="11" s="1"/>
  <c r="C867" i="11"/>
  <c r="G866" i="11" s="1"/>
  <c r="H865" i="11"/>
  <c r="G865" i="11"/>
  <c r="D868" i="11" l="1"/>
  <c r="C868" i="11"/>
  <c r="D869" i="11" l="1"/>
  <c r="C869" i="11"/>
  <c r="H867" i="11"/>
  <c r="G867" i="11"/>
  <c r="D870" i="11" l="1"/>
  <c r="H869" i="11" s="1"/>
  <c r="C870" i="11"/>
  <c r="G869" i="11" s="1"/>
  <c r="G868" i="11"/>
  <c r="H868" i="11"/>
  <c r="C871" i="11" l="1"/>
  <c r="D871" i="11"/>
  <c r="D872" i="11" l="1"/>
  <c r="C872" i="11"/>
  <c r="G871" i="11" s="1"/>
  <c r="H870" i="11"/>
  <c r="G870" i="11"/>
  <c r="C873" i="11" l="1"/>
  <c r="G872" i="11" s="1"/>
  <c r="D873" i="11"/>
  <c r="H872" i="11" s="1"/>
  <c r="H871" i="11"/>
  <c r="D874" i="11" l="1"/>
  <c r="C874" i="11"/>
  <c r="D875" i="11" l="1"/>
  <c r="H874" i="11" s="1"/>
  <c r="C875" i="11"/>
  <c r="G874" i="11" s="1"/>
  <c r="G873" i="11"/>
  <c r="H873" i="11"/>
  <c r="D876" i="11" l="1"/>
  <c r="C876" i="11"/>
  <c r="D877" i="11" l="1"/>
  <c r="C877" i="11"/>
  <c r="H875" i="11"/>
  <c r="G875" i="11"/>
  <c r="D878" i="11" l="1"/>
  <c r="H877" i="11" s="1"/>
  <c r="C878" i="11"/>
  <c r="G877" i="11" s="1"/>
  <c r="G876" i="11"/>
  <c r="H876" i="11"/>
  <c r="C879" i="11" l="1"/>
  <c r="D879" i="11"/>
  <c r="D880" i="11" l="1"/>
  <c r="C880" i="11"/>
  <c r="H878" i="11"/>
  <c r="G878" i="11"/>
  <c r="D881" i="11" l="1"/>
  <c r="H880" i="11" s="1"/>
  <c r="C881" i="11"/>
  <c r="G880" i="11" s="1"/>
  <c r="G879" i="11"/>
  <c r="H879" i="11"/>
  <c r="D882" i="11" l="1"/>
  <c r="C882" i="11"/>
  <c r="D883" i="11" l="1"/>
  <c r="H882" i="11" s="1"/>
  <c r="C883" i="11"/>
  <c r="G882" i="11" s="1"/>
  <c r="H881" i="11"/>
  <c r="G881" i="11"/>
  <c r="D884" i="11" l="1"/>
  <c r="C884" i="11"/>
  <c r="D885" i="11" l="1"/>
  <c r="C885" i="11"/>
  <c r="H883" i="11"/>
  <c r="G883" i="11"/>
  <c r="D886" i="11" l="1"/>
  <c r="H885" i="11" s="1"/>
  <c r="C886" i="11"/>
  <c r="G885" i="11" s="1"/>
  <c r="G884" i="11"/>
  <c r="H884" i="11"/>
  <c r="C887" i="11" l="1"/>
  <c r="D887" i="11"/>
  <c r="D888" i="11" l="1"/>
  <c r="C888" i="11"/>
  <c r="G887" i="11" s="1"/>
  <c r="H886" i="11"/>
  <c r="G886" i="11"/>
  <c r="D889" i="11" l="1"/>
  <c r="H888" i="11" s="1"/>
  <c r="C889" i="11"/>
  <c r="G888" i="11" s="1"/>
  <c r="H887" i="11"/>
  <c r="D890" i="11" l="1"/>
  <c r="C890" i="11"/>
  <c r="D891" i="11" l="1"/>
  <c r="H890" i="11" s="1"/>
  <c r="C891" i="11"/>
  <c r="G890" i="11" s="1"/>
  <c r="H889" i="11"/>
  <c r="G889" i="11"/>
  <c r="D892" i="11" l="1"/>
  <c r="C892" i="11"/>
  <c r="D893" i="11" l="1"/>
  <c r="C893" i="11"/>
  <c r="H891" i="11"/>
  <c r="G891" i="11"/>
  <c r="D894" i="11" l="1"/>
  <c r="H893" i="11" s="1"/>
  <c r="C894" i="11"/>
  <c r="G893" i="11" s="1"/>
  <c r="G892" i="11"/>
  <c r="H892" i="11"/>
  <c r="C895" i="11" l="1"/>
  <c r="D895" i="11"/>
  <c r="D896" i="11" l="1"/>
  <c r="C896" i="11"/>
  <c r="G895" i="11" s="1"/>
  <c r="H894" i="11"/>
  <c r="G894" i="11"/>
  <c r="D897" i="11" l="1"/>
  <c r="C897" i="11"/>
  <c r="G896" i="11" s="1"/>
  <c r="H896" i="11"/>
  <c r="H895" i="11"/>
  <c r="D898" i="11" l="1"/>
  <c r="C898" i="11"/>
  <c r="D899" i="11" l="1"/>
  <c r="H898" i="11" s="1"/>
  <c r="C899" i="11"/>
  <c r="G898" i="11" s="1"/>
  <c r="H897" i="11"/>
  <c r="G897" i="11"/>
  <c r="D900" i="11" l="1"/>
  <c r="C900" i="11"/>
  <c r="D901" i="11" l="1"/>
  <c r="C901" i="11"/>
  <c r="H899" i="11"/>
  <c r="G899" i="11"/>
  <c r="D902" i="11" l="1"/>
  <c r="H901" i="11" s="1"/>
  <c r="C902" i="11"/>
  <c r="G900" i="11"/>
  <c r="H900" i="11"/>
  <c r="G901" i="11" l="1"/>
  <c r="C903" i="11"/>
  <c r="D903" i="11"/>
  <c r="D904" i="11" l="1"/>
  <c r="C904" i="11"/>
  <c r="G903" i="11" s="1"/>
  <c r="H902" i="11"/>
  <c r="G902" i="11"/>
  <c r="D905" i="11" l="1"/>
  <c r="H904" i="11" s="1"/>
  <c r="C905" i="11"/>
  <c r="G904" i="11" s="1"/>
  <c r="H903" i="11"/>
  <c r="D906" i="11" l="1"/>
  <c r="C906" i="11"/>
  <c r="D907" i="11" l="1"/>
  <c r="H906" i="11" s="1"/>
  <c r="C907" i="11"/>
  <c r="G906" i="11" s="1"/>
  <c r="H905" i="11"/>
  <c r="G905" i="11"/>
  <c r="D908" i="11" l="1"/>
  <c r="C908" i="11"/>
  <c r="D909" i="11" l="1"/>
  <c r="C909" i="11"/>
  <c r="H907" i="11"/>
  <c r="G907" i="11"/>
  <c r="D910" i="11" l="1"/>
  <c r="H909" i="11" s="1"/>
  <c r="C910" i="11"/>
  <c r="G909" i="11" s="1"/>
  <c r="G908" i="11"/>
  <c r="H908" i="11"/>
  <c r="C911" i="11" l="1"/>
  <c r="D911" i="11"/>
  <c r="H910" i="11" s="1"/>
  <c r="D912" i="11" l="1"/>
  <c r="C912" i="11"/>
  <c r="G910" i="11"/>
  <c r="D913" i="11" l="1"/>
  <c r="H912" i="11" s="1"/>
  <c r="C913" i="11"/>
  <c r="G912" i="11" s="1"/>
  <c r="H911" i="11"/>
  <c r="G911" i="11"/>
  <c r="D914" i="11" l="1"/>
  <c r="C914" i="11"/>
  <c r="D915" i="11" l="1"/>
  <c r="H914" i="11" s="1"/>
  <c r="C915" i="11"/>
  <c r="G914" i="11" s="1"/>
  <c r="H913" i="11"/>
  <c r="G913" i="11"/>
  <c r="C916" i="11" l="1"/>
  <c r="D916" i="11"/>
  <c r="D917" i="11" l="1"/>
  <c r="C917" i="11"/>
  <c r="H915" i="11"/>
  <c r="G915" i="11"/>
  <c r="D918" i="11" l="1"/>
  <c r="H917" i="11" s="1"/>
  <c r="C918" i="11"/>
  <c r="G916" i="11"/>
  <c r="H916" i="11"/>
  <c r="G917" i="11" l="1"/>
  <c r="C919" i="11"/>
  <c r="D919" i="11"/>
  <c r="D920" i="11" l="1"/>
  <c r="H919" i="11" s="1"/>
  <c r="C920" i="11"/>
  <c r="G919" i="11" s="1"/>
  <c r="H918" i="11"/>
  <c r="G918" i="11"/>
  <c r="D921" i="11" l="1"/>
  <c r="H920" i="11" s="1"/>
  <c r="C921" i="11"/>
  <c r="G920" i="11" s="1"/>
  <c r="D922" i="11" l="1"/>
  <c r="C922" i="11"/>
  <c r="D923" i="11" l="1"/>
  <c r="H922" i="11" s="1"/>
  <c r="C923" i="11"/>
  <c r="G922" i="11" s="1"/>
  <c r="H921" i="11"/>
  <c r="G921" i="11"/>
  <c r="D924" i="11" l="1"/>
  <c r="C924" i="11"/>
  <c r="D925" i="11" l="1"/>
  <c r="C925" i="11"/>
  <c r="H923" i="11"/>
  <c r="G923" i="11"/>
  <c r="D926" i="11" l="1"/>
  <c r="C926" i="11"/>
  <c r="G924" i="11"/>
  <c r="H924" i="11"/>
  <c r="H925" i="11" l="1"/>
  <c r="G925" i="11"/>
  <c r="C927" i="11"/>
  <c r="D927" i="11"/>
  <c r="D928" i="11" l="1"/>
  <c r="H927" i="11" s="1"/>
  <c r="C928" i="11"/>
  <c r="G927" i="11" s="1"/>
  <c r="H926" i="11"/>
  <c r="G926" i="11"/>
  <c r="C929" i="11" l="1"/>
  <c r="G928" i="11" s="1"/>
  <c r="D929" i="11"/>
  <c r="H928" i="11" s="1"/>
  <c r="D930" i="11" l="1"/>
  <c r="C930" i="11"/>
  <c r="D931" i="11" l="1"/>
  <c r="C931" i="11"/>
  <c r="G930" i="11" s="1"/>
  <c r="H930" i="11"/>
  <c r="G929" i="11"/>
  <c r="H929" i="11"/>
  <c r="D932" i="11" l="1"/>
  <c r="C932" i="11"/>
  <c r="D933" i="11" l="1"/>
  <c r="H932" i="11" s="1"/>
  <c r="C933" i="11"/>
  <c r="G932" i="11" s="1"/>
  <c r="H931" i="11"/>
  <c r="G931" i="11"/>
  <c r="C934" i="11" l="1"/>
  <c r="D934" i="11"/>
  <c r="C935" i="11" l="1"/>
  <c r="G934" i="11" s="1"/>
  <c r="D935" i="11"/>
  <c r="H933" i="11"/>
  <c r="G933" i="11"/>
  <c r="D936" i="11" l="1"/>
  <c r="C936" i="11"/>
  <c r="G935" i="11" s="1"/>
  <c r="H934" i="11"/>
  <c r="D937" i="11" l="1"/>
  <c r="C937" i="11"/>
  <c r="H935" i="11"/>
  <c r="D938" i="11" l="1"/>
  <c r="H937" i="11" s="1"/>
  <c r="C938" i="11"/>
  <c r="G936" i="11"/>
  <c r="H936" i="11"/>
  <c r="D939" i="11" l="1"/>
  <c r="H938" i="11" s="1"/>
  <c r="C939" i="11"/>
  <c r="G937" i="11"/>
  <c r="D940" i="11" l="1"/>
  <c r="C940" i="11"/>
  <c r="G938" i="11"/>
  <c r="D941" i="11" l="1"/>
  <c r="C941" i="11"/>
  <c r="H939" i="11"/>
  <c r="G939" i="11"/>
  <c r="D942" i="11" l="1"/>
  <c r="C942" i="11"/>
  <c r="G941" i="11" s="1"/>
  <c r="H941" i="11"/>
  <c r="G940" i="11"/>
  <c r="H940" i="11"/>
  <c r="C943" i="11" l="1"/>
  <c r="D943" i="11"/>
  <c r="D944" i="11" l="1"/>
  <c r="H943" i="11" s="1"/>
  <c r="C944" i="11"/>
  <c r="G943" i="11" s="1"/>
  <c r="H942" i="11"/>
  <c r="G942" i="11"/>
  <c r="D945" i="11" l="1"/>
  <c r="C945" i="11"/>
  <c r="D946" i="11" l="1"/>
  <c r="H945" i="11" s="1"/>
  <c r="C946" i="11"/>
  <c r="G945" i="11" s="1"/>
  <c r="H944" i="11"/>
  <c r="G944" i="11"/>
  <c r="D947" i="11" l="1"/>
  <c r="H946" i="11" s="1"/>
  <c r="C947" i="11"/>
  <c r="G946" i="11" s="1"/>
  <c r="C948" i="11" l="1"/>
  <c r="D948" i="11"/>
  <c r="D949" i="11" l="1"/>
  <c r="C949" i="11"/>
  <c r="G948" i="11" s="1"/>
  <c r="H947" i="11"/>
  <c r="G947" i="11"/>
  <c r="D950" i="11" l="1"/>
  <c r="H949" i="11" s="1"/>
  <c r="C950" i="11"/>
  <c r="H948" i="11"/>
  <c r="D951" i="11" l="1"/>
  <c r="C951" i="11"/>
  <c r="G949" i="11"/>
  <c r="D952" i="11" l="1"/>
  <c r="H951" i="11" s="1"/>
  <c r="C952" i="11"/>
  <c r="G951" i="11" s="1"/>
  <c r="G950" i="11"/>
  <c r="H950" i="11"/>
  <c r="C953" i="11" l="1"/>
  <c r="D953" i="11"/>
  <c r="D954" i="11" l="1"/>
  <c r="C954" i="11"/>
  <c r="H952" i="11"/>
  <c r="G952" i="11"/>
  <c r="D955" i="11" l="1"/>
  <c r="H954" i="11" s="1"/>
  <c r="C955" i="11"/>
  <c r="G954" i="11" s="1"/>
  <c r="G953" i="11"/>
  <c r="H953" i="11"/>
  <c r="C956" i="11" l="1"/>
  <c r="D956" i="11"/>
  <c r="D957" i="11" l="1"/>
  <c r="C957" i="11"/>
  <c r="G956" i="11" s="1"/>
  <c r="H955" i="11"/>
  <c r="G955" i="11"/>
  <c r="C958" i="11" l="1"/>
  <c r="D958" i="11"/>
  <c r="H957" i="11" s="1"/>
  <c r="H956" i="11"/>
  <c r="D959" i="11" l="1"/>
  <c r="C959" i="11"/>
  <c r="G957" i="11"/>
  <c r="D960" i="11" l="1"/>
  <c r="H959" i="11" s="1"/>
  <c r="C960" i="11"/>
  <c r="G959" i="11" s="1"/>
  <c r="G958" i="11"/>
  <c r="H958" i="11"/>
  <c r="D961" i="11" l="1"/>
  <c r="C961" i="11"/>
  <c r="D962" i="11" l="1"/>
  <c r="C962" i="11"/>
  <c r="H960" i="11"/>
  <c r="G960" i="11"/>
  <c r="D963" i="11" l="1"/>
  <c r="H962" i="11" s="1"/>
  <c r="C963" i="11"/>
  <c r="G962" i="11" s="1"/>
  <c r="G961" i="11"/>
  <c r="H961" i="11"/>
  <c r="C964" i="11" l="1"/>
  <c r="D964" i="11"/>
  <c r="D965" i="11" l="1"/>
  <c r="C965" i="11"/>
  <c r="H963" i="11"/>
  <c r="G963" i="11"/>
  <c r="D966" i="11" l="1"/>
  <c r="H965" i="11" s="1"/>
  <c r="C966" i="11"/>
  <c r="G965" i="11" s="1"/>
  <c r="G964" i="11"/>
  <c r="H964" i="11"/>
  <c r="D967" i="11" l="1"/>
  <c r="C967" i="11"/>
  <c r="D968" i="11" l="1"/>
  <c r="H967" i="11" s="1"/>
  <c r="C968" i="11"/>
  <c r="G967" i="11" s="1"/>
  <c r="H966" i="11"/>
  <c r="G966" i="11"/>
  <c r="D969" i="11" l="1"/>
  <c r="C969" i="11"/>
  <c r="D970" i="11" l="1"/>
  <c r="C970" i="11"/>
  <c r="H968" i="11"/>
  <c r="G968" i="11"/>
  <c r="D971" i="11" l="1"/>
  <c r="H970" i="11" s="1"/>
  <c r="C971" i="11"/>
  <c r="G970" i="11" s="1"/>
  <c r="H969" i="11"/>
  <c r="G969" i="11"/>
  <c r="C972" i="11" l="1"/>
  <c r="D972" i="11"/>
  <c r="D973" i="11" l="1"/>
  <c r="C973" i="11"/>
  <c r="G972" i="11" s="1"/>
  <c r="H971" i="11"/>
  <c r="G971" i="11"/>
  <c r="D974" i="11" l="1"/>
  <c r="H973" i="11" s="1"/>
  <c r="C974" i="11"/>
  <c r="G973" i="11" s="1"/>
  <c r="H972" i="11"/>
  <c r="D975" i="11" l="1"/>
  <c r="C975" i="11"/>
  <c r="D976" i="11" l="1"/>
  <c r="H975" i="11" s="1"/>
  <c r="C976" i="11"/>
  <c r="G975" i="11" s="1"/>
  <c r="H974" i="11"/>
  <c r="G974" i="11"/>
  <c r="D977" i="11" l="1"/>
  <c r="C977" i="11"/>
  <c r="D978" i="11" l="1"/>
  <c r="C978" i="11"/>
  <c r="H976" i="11"/>
  <c r="G976" i="11"/>
  <c r="D979" i="11" l="1"/>
  <c r="H978" i="11" s="1"/>
  <c r="C979" i="11"/>
  <c r="G977" i="11"/>
  <c r="H977" i="11"/>
  <c r="G978" i="11" l="1"/>
  <c r="C980" i="11"/>
  <c r="D980" i="11"/>
  <c r="D981" i="11" l="1"/>
  <c r="C981" i="11"/>
  <c r="G980" i="11" s="1"/>
  <c r="H979" i="11"/>
  <c r="G979" i="11"/>
  <c r="D982" i="11" l="1"/>
  <c r="H981" i="11" s="1"/>
  <c r="C982" i="11"/>
  <c r="G981" i="11" s="1"/>
  <c r="H980" i="11"/>
  <c r="D983" i="11" l="1"/>
  <c r="C983" i="11"/>
  <c r="D984" i="11" l="1"/>
  <c r="H983" i="11" s="1"/>
  <c r="C984" i="11"/>
  <c r="G983" i="11" s="1"/>
  <c r="H982" i="11"/>
  <c r="G982" i="11"/>
  <c r="D985" i="11" l="1"/>
  <c r="C985" i="11"/>
  <c r="D986" i="11" l="1"/>
  <c r="C986" i="11"/>
  <c r="H984" i="11"/>
  <c r="G984" i="11"/>
  <c r="D987" i="11" l="1"/>
  <c r="H986" i="11" s="1"/>
  <c r="C987" i="11"/>
  <c r="G986" i="11" s="1"/>
  <c r="G985" i="11"/>
  <c r="H985" i="11"/>
  <c r="C988" i="11" l="1"/>
  <c r="D988" i="11"/>
  <c r="D989" i="11" l="1"/>
  <c r="C989" i="11"/>
  <c r="G988" i="11" s="1"/>
  <c r="H987" i="11"/>
  <c r="G987" i="11"/>
  <c r="D990" i="11" l="1"/>
  <c r="H989" i="11" s="1"/>
  <c r="C990" i="11"/>
  <c r="G989" i="11" s="1"/>
  <c r="H988" i="11"/>
  <c r="D991" i="11" l="1"/>
  <c r="C991" i="11"/>
  <c r="D992" i="11" l="1"/>
  <c r="H991" i="11" s="1"/>
  <c r="C992" i="11"/>
  <c r="G991" i="11" s="1"/>
  <c r="H990" i="11"/>
  <c r="G990" i="11"/>
  <c r="D993" i="11" l="1"/>
  <c r="C993" i="11"/>
  <c r="D994" i="11" l="1"/>
  <c r="C994" i="11"/>
  <c r="H992" i="11"/>
  <c r="G992" i="11"/>
  <c r="D995" i="11" l="1"/>
  <c r="H994" i="11" s="1"/>
  <c r="C995" i="11"/>
  <c r="G994" i="11" s="1"/>
  <c r="G993" i="11"/>
  <c r="H993" i="11"/>
  <c r="C996" i="11" l="1"/>
  <c r="D996" i="11"/>
  <c r="D997" i="11" l="1"/>
  <c r="C997" i="11"/>
  <c r="G996" i="11" s="1"/>
  <c r="H995" i="11"/>
  <c r="G995" i="11"/>
  <c r="D998" i="11" l="1"/>
  <c r="H997" i="11" s="1"/>
  <c r="C998" i="11"/>
  <c r="G997" i="11" s="1"/>
  <c r="H996" i="11"/>
  <c r="D999" i="11" l="1"/>
  <c r="C999" i="11"/>
  <c r="D1000" i="11" l="1"/>
  <c r="C1000" i="11"/>
  <c r="G999" i="11" s="1"/>
  <c r="H999" i="11"/>
  <c r="H998" i="11"/>
  <c r="G998" i="11"/>
  <c r="D1001" i="11" l="1"/>
  <c r="C1001" i="11"/>
  <c r="D1002" i="11" l="1"/>
  <c r="C1002" i="11"/>
  <c r="H1000" i="11"/>
  <c r="G1000" i="11"/>
  <c r="D1003" i="11" l="1"/>
  <c r="H1002" i="11" s="1"/>
  <c r="C1003" i="11"/>
  <c r="G1001" i="11"/>
  <c r="H1001" i="11"/>
  <c r="C1004" i="11" l="1"/>
  <c r="D1004" i="11"/>
  <c r="G1002" i="11"/>
  <c r="H1003" i="11" l="1"/>
  <c r="D1005" i="11"/>
  <c r="C1005" i="11"/>
  <c r="G1004" i="11" s="1"/>
  <c r="G1003" i="11"/>
  <c r="D1006" i="11" l="1"/>
  <c r="H1005" i="11" s="1"/>
  <c r="C1006" i="11"/>
  <c r="G1005" i="11" s="1"/>
  <c r="H1004" i="11"/>
  <c r="D1007" i="11" l="1"/>
  <c r="C1007" i="11"/>
  <c r="D1008" i="11" l="1"/>
  <c r="H1007" i="11" s="1"/>
  <c r="C1008" i="11"/>
  <c r="G1007" i="11" s="1"/>
  <c r="H1006" i="11"/>
  <c r="G1006" i="11"/>
  <c r="D1009" i="11" l="1"/>
  <c r="C1009" i="11"/>
  <c r="D1010" i="11" l="1"/>
  <c r="C1010" i="11"/>
  <c r="G1009" i="11" s="1"/>
  <c r="H1008" i="11"/>
  <c r="G1008" i="11"/>
  <c r="D1011" i="11" l="1"/>
  <c r="H1010" i="11" s="1"/>
  <c r="C1011" i="11"/>
  <c r="H1009" i="11"/>
  <c r="G1010" i="11" l="1"/>
  <c r="C1012" i="11"/>
  <c r="D1012" i="11"/>
  <c r="D1013" i="11" l="1"/>
  <c r="H1012" i="11" s="1"/>
  <c r="C1013" i="11"/>
  <c r="H1011" i="11"/>
  <c r="G1011" i="11"/>
  <c r="D1014" i="11" l="1"/>
  <c r="H1013" i="11" s="1"/>
  <c r="C1014" i="11"/>
  <c r="G1012" i="11"/>
  <c r="G1013" i="11" l="1"/>
  <c r="D1015" i="11"/>
  <c r="H1014" i="11" s="1"/>
  <c r="C1015" i="11"/>
  <c r="D1016" i="11" l="1"/>
  <c r="H1015" i="11" s="1"/>
  <c r="C1016" i="11"/>
  <c r="G1015" i="11" s="1"/>
  <c r="G1014" i="11"/>
  <c r="D1017" i="11" l="1"/>
  <c r="C1017" i="11"/>
  <c r="D1018" i="11" l="1"/>
  <c r="C1018" i="11"/>
  <c r="H1016" i="11"/>
  <c r="G1016" i="11"/>
  <c r="D1019" i="11" l="1"/>
  <c r="H1018" i="11" s="1"/>
  <c r="C1019" i="11"/>
  <c r="G1018" i="11" s="1"/>
  <c r="G1017" i="11"/>
  <c r="H1017" i="11"/>
  <c r="C1020" i="11" l="1"/>
  <c r="D1020" i="11"/>
  <c r="D1021" i="11" l="1"/>
  <c r="C1021" i="11"/>
  <c r="G1020" i="11" s="1"/>
  <c r="H1019" i="11"/>
  <c r="G1019" i="11"/>
  <c r="D1022" i="11" l="1"/>
  <c r="H1021" i="11" s="1"/>
  <c r="C1022" i="11"/>
  <c r="G1021" i="11" s="1"/>
  <c r="H1020" i="11"/>
  <c r="D1023" i="11" l="1"/>
  <c r="C1023" i="11"/>
  <c r="D1024" i="11" l="1"/>
  <c r="H1023" i="11" s="1"/>
  <c r="C1024" i="11"/>
  <c r="G1023" i="11" s="1"/>
  <c r="H1022" i="11"/>
  <c r="G1022" i="11"/>
  <c r="D1025" i="11" l="1"/>
  <c r="C1025" i="11"/>
  <c r="D1026" i="11" l="1"/>
  <c r="C1026" i="11"/>
  <c r="H1024" i="11"/>
  <c r="G1024" i="11"/>
  <c r="D1027" i="11" l="1"/>
  <c r="H1026" i="11" s="1"/>
  <c r="C1027" i="11"/>
  <c r="G1026" i="11" s="1"/>
  <c r="G1025" i="11"/>
  <c r="H1025" i="11"/>
  <c r="C1028" i="11" l="1"/>
  <c r="D1028" i="11"/>
  <c r="D1029" i="11" l="1"/>
  <c r="C1029" i="11"/>
  <c r="G1028" i="11" s="1"/>
  <c r="H1027" i="11"/>
  <c r="G1027" i="11"/>
  <c r="D1030" i="11" l="1"/>
  <c r="H1029" i="11" s="1"/>
  <c r="C1030" i="11"/>
  <c r="G1029" i="11" s="1"/>
  <c r="H1028" i="11"/>
  <c r="D1031" i="11" l="1"/>
  <c r="C1031" i="11"/>
  <c r="D1032" i="11" l="1"/>
  <c r="H1031" i="11" s="1"/>
  <c r="C1032" i="11"/>
  <c r="G1031" i="11" s="1"/>
  <c r="H1030" i="11"/>
  <c r="G1030" i="11"/>
  <c r="D1033" i="11" l="1"/>
  <c r="C1033" i="11"/>
  <c r="D1034" i="11" l="1"/>
  <c r="C1034" i="11"/>
  <c r="H1032" i="11"/>
  <c r="G1032" i="11"/>
  <c r="D1035" i="11" l="1"/>
  <c r="H1034" i="11" s="1"/>
  <c r="C1035" i="11"/>
  <c r="G1034" i="11" s="1"/>
  <c r="G1033" i="11"/>
  <c r="H1033" i="11"/>
  <c r="C1036" i="11" l="1"/>
  <c r="D1036" i="11"/>
  <c r="D1037" i="11" l="1"/>
  <c r="C1037" i="11"/>
  <c r="G1036" i="11" s="1"/>
  <c r="G1035" i="11"/>
  <c r="H1035" i="11"/>
  <c r="D1038" i="11" l="1"/>
  <c r="H1037" i="11" s="1"/>
  <c r="C1038" i="11"/>
  <c r="G1037" i="11" s="1"/>
  <c r="H1036" i="11"/>
  <c r="D1039" i="11" l="1"/>
  <c r="C1039" i="11"/>
  <c r="D1040" i="11" l="1"/>
  <c r="H1039" i="11" s="1"/>
  <c r="C1040" i="11"/>
  <c r="G1039" i="11" s="1"/>
  <c r="H1038" i="11"/>
  <c r="G1038" i="11"/>
  <c r="D1041" i="11" l="1"/>
  <c r="C1041" i="11"/>
  <c r="C1042" i="11" l="1"/>
  <c r="D1042" i="11"/>
  <c r="H1041" i="11" s="1"/>
  <c r="H1040" i="11"/>
  <c r="G1040" i="11"/>
  <c r="D1043" i="11" l="1"/>
  <c r="H1042" i="11" s="1"/>
  <c r="C1043" i="11"/>
  <c r="G1042" i="11" s="1"/>
  <c r="G1041" i="11"/>
  <c r="D1044" i="11" l="1"/>
  <c r="C1044" i="11"/>
  <c r="D1045" i="11" l="1"/>
  <c r="H1044" i="11" s="1"/>
  <c r="C1045" i="11"/>
  <c r="H1043" i="11"/>
  <c r="G1043" i="11"/>
  <c r="C1046" i="11" l="1"/>
  <c r="D1046" i="11"/>
  <c r="G1044" i="11"/>
  <c r="C1047" i="11" l="1"/>
  <c r="D1047" i="11"/>
  <c r="H1045" i="11"/>
  <c r="G1046" i="11"/>
  <c r="G1045" i="11"/>
  <c r="C1048" i="11" l="1"/>
  <c r="D1048" i="11"/>
  <c r="H1046" i="11"/>
  <c r="D1049" i="11" l="1"/>
  <c r="C1049" i="11"/>
  <c r="G1048" i="11" s="1"/>
  <c r="H1047" i="11"/>
  <c r="G1047" i="11"/>
  <c r="C1050" i="11" l="1"/>
  <c r="D1050" i="11"/>
  <c r="H1049" i="11" s="1"/>
  <c r="H1048" i="11"/>
  <c r="D1051" i="11" l="1"/>
  <c r="C1051" i="11"/>
  <c r="G1049" i="11"/>
  <c r="D1052" i="11" l="1"/>
  <c r="C1052" i="11"/>
  <c r="G1051" i="11" s="1"/>
  <c r="H1051" i="11"/>
  <c r="H1050" i="11"/>
  <c r="G1050" i="11"/>
  <c r="D1053" i="11" l="1"/>
  <c r="C1053" i="11"/>
  <c r="D1054" i="11" l="1"/>
  <c r="C1054" i="11"/>
  <c r="H1052" i="11"/>
  <c r="G1052" i="11"/>
  <c r="D1055" i="11" l="1"/>
  <c r="H1054" i="11" s="1"/>
  <c r="C1055" i="11"/>
  <c r="G1054" i="11" s="1"/>
  <c r="G1053" i="11"/>
  <c r="H1053" i="11"/>
  <c r="C1056" i="11" l="1"/>
  <c r="D1056" i="11"/>
  <c r="D1057" i="11" l="1"/>
  <c r="C1057" i="11"/>
  <c r="G1056" i="11" s="1"/>
  <c r="H1055" i="11"/>
  <c r="G1055" i="11"/>
  <c r="C1058" i="11" l="1"/>
  <c r="G1057" i="11" s="1"/>
  <c r="D1058" i="11"/>
  <c r="H1057" i="11" s="1"/>
  <c r="H1056" i="11"/>
  <c r="D1059" i="11" l="1"/>
  <c r="C1059" i="11"/>
  <c r="D1060" i="11" l="1"/>
  <c r="H1059" i="11" s="1"/>
  <c r="C1060" i="11"/>
  <c r="G1059" i="11" s="1"/>
  <c r="G1058" i="11"/>
  <c r="H1058" i="11"/>
  <c r="D1061" i="11" l="1"/>
  <c r="C1061" i="11"/>
  <c r="G1060" i="11" s="1"/>
  <c r="D1062" i="11" l="1"/>
  <c r="H1061" i="11" s="1"/>
  <c r="C1062" i="11"/>
  <c r="H1060" i="11"/>
  <c r="D1063" i="11" l="1"/>
  <c r="H1062" i="11" s="1"/>
  <c r="C1063" i="11"/>
  <c r="G1062" i="11" s="1"/>
  <c r="G1061" i="11"/>
  <c r="C1064" i="11" l="1"/>
  <c r="D1064" i="11"/>
  <c r="D1065" i="11" l="1"/>
  <c r="C1065" i="11"/>
  <c r="G1064" i="11" s="1"/>
  <c r="H1063" i="11"/>
  <c r="G1063" i="11"/>
  <c r="C1066" i="11" l="1"/>
  <c r="G1065" i="11" s="1"/>
  <c r="D1066" i="11"/>
  <c r="H1065" i="11" s="1"/>
  <c r="H1064" i="11"/>
  <c r="D1067" i="11" l="1"/>
  <c r="C1067" i="11"/>
  <c r="D1068" i="11" l="1"/>
  <c r="H1067" i="11" s="1"/>
  <c r="C1068" i="11"/>
  <c r="G1067" i="11" s="1"/>
  <c r="G1066" i="11"/>
  <c r="H1066" i="11"/>
  <c r="D1069" i="11" l="1"/>
  <c r="C1069" i="11"/>
  <c r="D1070" i="11" l="1"/>
  <c r="C1070" i="11"/>
  <c r="H1068" i="11"/>
  <c r="G1068" i="11"/>
  <c r="D1071" i="11" l="1"/>
  <c r="H1070" i="11" s="1"/>
  <c r="C1071" i="11"/>
  <c r="G1070" i="11" s="1"/>
  <c r="H1069" i="11"/>
  <c r="G1069" i="11"/>
  <c r="C1072" i="11" l="1"/>
  <c r="D1072" i="11"/>
  <c r="D1073" i="11" l="1"/>
  <c r="C1073" i="11"/>
  <c r="G1072" i="11" s="1"/>
  <c r="H1071" i="11"/>
  <c r="G1071" i="11"/>
  <c r="C1074" i="11" l="1"/>
  <c r="D1074" i="11"/>
  <c r="G1073" i="11"/>
  <c r="H1072" i="11"/>
  <c r="H1073" i="11" l="1"/>
  <c r="D1075" i="11"/>
  <c r="C1075" i="11"/>
  <c r="D1076" i="11" l="1"/>
  <c r="C1076" i="11"/>
  <c r="G1075" i="11" s="1"/>
  <c r="H1075" i="11"/>
  <c r="G1074" i="11"/>
  <c r="H1074" i="11"/>
  <c r="D1077" i="11" l="1"/>
  <c r="C1077" i="11"/>
  <c r="D1078" i="11" l="1"/>
  <c r="C1078" i="11"/>
  <c r="H1076" i="11"/>
  <c r="G1076" i="11"/>
  <c r="C1079" i="11" l="1"/>
  <c r="G1078" i="11" s="1"/>
  <c r="D1079" i="11"/>
  <c r="H1077" i="11"/>
  <c r="G1077" i="11"/>
  <c r="C1080" i="11" l="1"/>
  <c r="D1080" i="11"/>
  <c r="H1078" i="11"/>
  <c r="H1079" i="11" l="1"/>
  <c r="D1081" i="11"/>
  <c r="C1081" i="11"/>
  <c r="G1080" i="11" s="1"/>
  <c r="G1079" i="11"/>
  <c r="C1082" i="11" l="1"/>
  <c r="G1081" i="11" s="1"/>
  <c r="D1082" i="11"/>
  <c r="H1081" i="11" s="1"/>
  <c r="H1080" i="11"/>
  <c r="D1083" i="11" l="1"/>
  <c r="C1083" i="11"/>
  <c r="D1084" i="11" l="1"/>
  <c r="H1083" i="11" s="1"/>
  <c r="C1084" i="11"/>
  <c r="G1083" i="11" s="1"/>
  <c r="G1082" i="11"/>
  <c r="H1082" i="11"/>
  <c r="D1085" i="11" l="1"/>
  <c r="C1085" i="11"/>
  <c r="H1084" i="11" l="1"/>
  <c r="D1086" i="11"/>
  <c r="C1086" i="11"/>
  <c r="G1085" i="11" s="1"/>
  <c r="G1084" i="11"/>
  <c r="D1087" i="11" l="1"/>
  <c r="C1087" i="11"/>
  <c r="G1086" i="11" s="1"/>
  <c r="H1085" i="11"/>
  <c r="C1088" i="11" l="1"/>
  <c r="D1088" i="11"/>
  <c r="H1086" i="11"/>
  <c r="D1089" i="11" l="1"/>
  <c r="C1089" i="11"/>
  <c r="H1087" i="11"/>
  <c r="G1087" i="11"/>
  <c r="C1090" i="11" l="1"/>
  <c r="G1089" i="11" s="1"/>
  <c r="D1090" i="11"/>
  <c r="G1088" i="11"/>
  <c r="H1088" i="11"/>
  <c r="H1089" i="11" l="1"/>
  <c r="D1091" i="11"/>
  <c r="C1091" i="11"/>
  <c r="D1092" i="11" l="1"/>
  <c r="H1091" i="11" s="1"/>
  <c r="C1092" i="11"/>
  <c r="G1091" i="11" s="1"/>
  <c r="G1090" i="11"/>
  <c r="H1090" i="11"/>
  <c r="D1093" i="11" l="1"/>
  <c r="C1093" i="11"/>
  <c r="D1094" i="11" l="1"/>
  <c r="C1094" i="11"/>
  <c r="H1092" i="11"/>
  <c r="G1092" i="11"/>
  <c r="D1095" i="11" l="1"/>
  <c r="C1095" i="11"/>
  <c r="H1093" i="11"/>
  <c r="G1093" i="11"/>
  <c r="C1096" i="11" l="1"/>
  <c r="D1096" i="11"/>
  <c r="H1094" i="11"/>
  <c r="G1094" i="11"/>
  <c r="D1097" i="11" l="1"/>
  <c r="H1096" i="11" s="1"/>
  <c r="C1097" i="11"/>
  <c r="G1096" i="11" s="1"/>
  <c r="H1095" i="11"/>
  <c r="G1095" i="11"/>
  <c r="C1098" i="11" l="1"/>
  <c r="G1097" i="11" s="1"/>
  <c r="D1098" i="11"/>
  <c r="H1097" i="11" l="1"/>
  <c r="D1099" i="11"/>
  <c r="C1099" i="11"/>
  <c r="D1100" i="11" l="1"/>
  <c r="H1099" i="11" s="1"/>
  <c r="C1100" i="11"/>
  <c r="G1099" i="11" s="1"/>
  <c r="G1098" i="11"/>
  <c r="H1098" i="11"/>
  <c r="D1101" i="11" l="1"/>
  <c r="C1101" i="11"/>
  <c r="D1102" i="11" l="1"/>
  <c r="H1101" i="11" s="1"/>
  <c r="C1102" i="11"/>
  <c r="H1100" i="11"/>
  <c r="G1100" i="11"/>
  <c r="D1103" i="11" l="1"/>
  <c r="C1103" i="11"/>
  <c r="H1102" i="11"/>
  <c r="G1101" i="11"/>
  <c r="C1104" i="11" l="1"/>
  <c r="D1104" i="11"/>
  <c r="G1102" i="11"/>
  <c r="D1105" i="11" l="1"/>
  <c r="H1104" i="11" s="1"/>
  <c r="C1105" i="11"/>
  <c r="G1104" i="11" s="1"/>
  <c r="H1103" i="11"/>
  <c r="G1103" i="11"/>
  <c r="C1106" i="11" l="1"/>
  <c r="G1105" i="11" s="1"/>
  <c r="D1106" i="11"/>
  <c r="H1105" i="11" l="1"/>
  <c r="D1107" i="11"/>
  <c r="C1107" i="11"/>
  <c r="D1108" i="11" l="1"/>
  <c r="H1107" i="11" s="1"/>
  <c r="C1108" i="11"/>
  <c r="G1106" i="11"/>
  <c r="H1106" i="11"/>
  <c r="G1107" i="11" l="1"/>
  <c r="D1109" i="11"/>
  <c r="C1109" i="11"/>
  <c r="D1110" i="11" l="1"/>
  <c r="C1110" i="11"/>
  <c r="H1108" i="11"/>
  <c r="G1108" i="11"/>
  <c r="D1111" i="11" l="1"/>
  <c r="H1110" i="11" s="1"/>
  <c r="C1111" i="11"/>
  <c r="G1110" i="11" s="1"/>
  <c r="H1109" i="11"/>
  <c r="G1109" i="11"/>
  <c r="C1112" i="11" l="1"/>
  <c r="D1112" i="11"/>
  <c r="D1113" i="11" l="1"/>
  <c r="C1113" i="11"/>
  <c r="H1111" i="11"/>
  <c r="G1111" i="11"/>
  <c r="C1114" i="11" l="1"/>
  <c r="G1113" i="11" s="1"/>
  <c r="D1114" i="11"/>
  <c r="H1113" i="11" s="1"/>
  <c r="G1112" i="11"/>
  <c r="H1112" i="11"/>
  <c r="D1115" i="11" l="1"/>
  <c r="C1115" i="11"/>
  <c r="D1116" i="11" l="1"/>
  <c r="H1115" i="11" s="1"/>
  <c r="C1116" i="11"/>
  <c r="G1115" i="11" s="1"/>
  <c r="G1114" i="11"/>
  <c r="H1114" i="11"/>
  <c r="D1117" i="11" l="1"/>
  <c r="C1117" i="11"/>
  <c r="D1118" i="11" l="1"/>
  <c r="C1118" i="11"/>
  <c r="H1116" i="11"/>
  <c r="G1116" i="11"/>
  <c r="D1119" i="11" l="1"/>
  <c r="H1118" i="11" s="1"/>
  <c r="C1119" i="11"/>
  <c r="G1118" i="11" s="1"/>
  <c r="H1117" i="11"/>
  <c r="G1117" i="11"/>
  <c r="C1120" i="11" l="1"/>
  <c r="D1120" i="11"/>
  <c r="D1121" i="11" l="1"/>
  <c r="C1121" i="11"/>
  <c r="H1119" i="11"/>
  <c r="G1119" i="11"/>
  <c r="C1122" i="11" l="1"/>
  <c r="G1121" i="11" s="1"/>
  <c r="D1122" i="11"/>
  <c r="H1121" i="11" s="1"/>
  <c r="G1120" i="11"/>
  <c r="H1120" i="11"/>
  <c r="D1123" i="11" l="1"/>
  <c r="C1123" i="11"/>
  <c r="D1124" i="11" l="1"/>
  <c r="H1123" i="11" s="1"/>
  <c r="C1124" i="11"/>
  <c r="G1123" i="11" s="1"/>
  <c r="G1122" i="11"/>
  <c r="H1122" i="11"/>
  <c r="D1125" i="11" l="1"/>
  <c r="C1125" i="11"/>
  <c r="D1126" i="11" l="1"/>
  <c r="C1126" i="11"/>
  <c r="H1124" i="11"/>
  <c r="G1124" i="11"/>
  <c r="D1127" i="11" l="1"/>
  <c r="C1127" i="11"/>
  <c r="H1125" i="11"/>
  <c r="G1125" i="11"/>
  <c r="C1128" i="11" l="1"/>
  <c r="D1128" i="11"/>
  <c r="H1126" i="11"/>
  <c r="G1126" i="11"/>
  <c r="D1129" i="11" l="1"/>
  <c r="C1129" i="11"/>
  <c r="H1127" i="11"/>
  <c r="G1127" i="11"/>
  <c r="C1130" i="11" l="1"/>
  <c r="G1129" i="11" s="1"/>
  <c r="D1130" i="11"/>
  <c r="H1129" i="11" s="1"/>
  <c r="G1128" i="11"/>
  <c r="H1128" i="11"/>
  <c r="D1131" i="11" l="1"/>
  <c r="C1131" i="11"/>
  <c r="D1132" i="11" l="1"/>
  <c r="H1131" i="11" s="1"/>
  <c r="C1132" i="11"/>
  <c r="G1131" i="11" s="1"/>
  <c r="G1130" i="11"/>
  <c r="H1130" i="11"/>
  <c r="D1133" i="11" l="1"/>
  <c r="C1133" i="11"/>
  <c r="D1134" i="11" l="1"/>
  <c r="C1134" i="11"/>
  <c r="H1132" i="11"/>
  <c r="G1132" i="11"/>
  <c r="D1135" i="11" l="1"/>
  <c r="H1134" i="11" s="1"/>
  <c r="C1135" i="11"/>
  <c r="H1133" i="11"/>
  <c r="G1133" i="11"/>
  <c r="D1136" i="11" l="1"/>
  <c r="H1135" i="11" s="1"/>
  <c r="C1136" i="11"/>
  <c r="G1134" i="11"/>
  <c r="C1137" i="11" l="1"/>
  <c r="D1137" i="11"/>
  <c r="G1135" i="11"/>
  <c r="D1138" i="11" l="1"/>
  <c r="C1138" i="11"/>
  <c r="G1137" i="11" s="1"/>
  <c r="H1136" i="11"/>
  <c r="G1136" i="11"/>
  <c r="D1139" i="11" l="1"/>
  <c r="C1139" i="11"/>
  <c r="H1137" i="11"/>
  <c r="D1140" i="11" l="1"/>
  <c r="C1140" i="11"/>
  <c r="H1138" i="11"/>
  <c r="G1138" i="11"/>
  <c r="D1141" i="11" l="1"/>
  <c r="C1141" i="11"/>
  <c r="H1139" i="11"/>
  <c r="G1139" i="11"/>
  <c r="D1142" i="11" l="1"/>
  <c r="C1142" i="11"/>
  <c r="H1140" i="11"/>
  <c r="G1140" i="11"/>
  <c r="D1143" i="11" l="1"/>
  <c r="C1143" i="11"/>
  <c r="H1141" i="11"/>
  <c r="G1141" i="11"/>
  <c r="D1144" i="11" l="1"/>
  <c r="H1143" i="11" s="1"/>
  <c r="C1144" i="11"/>
  <c r="H1142" i="11"/>
  <c r="G1142" i="11"/>
  <c r="C1145" i="11" l="1"/>
  <c r="D1145" i="11"/>
  <c r="G1143" i="11"/>
  <c r="D1146" i="11" l="1"/>
  <c r="H1145" i="11" s="1"/>
  <c r="C1146" i="11"/>
  <c r="H1144" i="11"/>
  <c r="G1144" i="11"/>
  <c r="G1145" i="11" l="1"/>
  <c r="D1147" i="11"/>
  <c r="C1147" i="11"/>
  <c r="D1148" i="11" l="1"/>
  <c r="C1148" i="11"/>
  <c r="H1146" i="11"/>
  <c r="G1146" i="11"/>
  <c r="D1149" i="11" l="1"/>
  <c r="C1149" i="11"/>
  <c r="G1148" i="11" s="1"/>
  <c r="H1148" i="11"/>
  <c r="H1147" i="11"/>
  <c r="G1147" i="11"/>
  <c r="D1150" i="11" l="1"/>
  <c r="C1150" i="11"/>
  <c r="D1151" i="11" l="1"/>
  <c r="H1150" i="11" s="1"/>
  <c r="C1151" i="11"/>
  <c r="H1149" i="11"/>
  <c r="G1149" i="11"/>
  <c r="D1152" i="11" l="1"/>
  <c r="H1151" i="11" s="1"/>
  <c r="C1152" i="11"/>
  <c r="G1151" i="11" s="1"/>
  <c r="G1150" i="11"/>
  <c r="C1153" i="11" l="1"/>
  <c r="D1153" i="11"/>
  <c r="D1154" i="11" l="1"/>
  <c r="H1153" i="11" s="1"/>
  <c r="C1154" i="11"/>
  <c r="G1153" i="11" s="1"/>
  <c r="H1152" i="11"/>
  <c r="G1152" i="11"/>
  <c r="C1155" i="11" l="1"/>
  <c r="G1154" i="11" s="1"/>
  <c r="D1155" i="11"/>
  <c r="H1154" i="11" l="1"/>
  <c r="D1156" i="11"/>
  <c r="C1156" i="11"/>
  <c r="G1155" i="11" s="1"/>
  <c r="D1157" i="11" l="1"/>
  <c r="C1157" i="11"/>
  <c r="G1156" i="11" s="1"/>
  <c r="H1155" i="11"/>
  <c r="D1158" i="11" l="1"/>
  <c r="C1158" i="11"/>
  <c r="H1156" i="11"/>
  <c r="D1159" i="11" l="1"/>
  <c r="H1158" i="11" s="1"/>
  <c r="C1159" i="11"/>
  <c r="H1157" i="11"/>
  <c r="G1157" i="11"/>
  <c r="D1160" i="11" l="1"/>
  <c r="C1160" i="11"/>
  <c r="G1159" i="11" s="1"/>
  <c r="H1159" i="11"/>
  <c r="G1158" i="11"/>
  <c r="C1161" i="11" l="1"/>
  <c r="D1161" i="11"/>
  <c r="D1162" i="11" l="1"/>
  <c r="C1162" i="11"/>
  <c r="H1160" i="11"/>
  <c r="G1160" i="11"/>
  <c r="C1163" i="11" l="1"/>
  <c r="D1163" i="11"/>
  <c r="G1161" i="11"/>
  <c r="H1161" i="11"/>
  <c r="H1162" i="11" l="1"/>
  <c r="D1164" i="11"/>
  <c r="C1164" i="11"/>
  <c r="G1162" i="11"/>
  <c r="D1165" i="11" l="1"/>
  <c r="C1165" i="11"/>
  <c r="G1164" i="11" s="1"/>
  <c r="H1164" i="11"/>
  <c r="G1163" i="11"/>
  <c r="H1163" i="11"/>
  <c r="D1166" i="11" l="1"/>
  <c r="C1166" i="11"/>
  <c r="D1167" i="11" l="1"/>
  <c r="C1167" i="11"/>
  <c r="H1165" i="11"/>
  <c r="G1165" i="11"/>
  <c r="D1168" i="11" l="1"/>
  <c r="H1167" i="11" s="1"/>
  <c r="C1168" i="11"/>
  <c r="G1167" i="11" s="1"/>
  <c r="H1166" i="11"/>
  <c r="G1166" i="11"/>
  <c r="C1169" i="11" l="1"/>
  <c r="D1169" i="11"/>
  <c r="D1170" i="11" l="1"/>
  <c r="C1170" i="11"/>
  <c r="G1169" i="11" s="1"/>
  <c r="H1168" i="11"/>
  <c r="G1168" i="11"/>
  <c r="C1171" i="11" l="1"/>
  <c r="G1170" i="11" s="1"/>
  <c r="D1171" i="11"/>
  <c r="H1169" i="11"/>
  <c r="H1170" i="11" l="1"/>
  <c r="D1172" i="11"/>
  <c r="C1172" i="11"/>
  <c r="G1171" i="11" s="1"/>
  <c r="D1173" i="11" l="1"/>
  <c r="C1173" i="11"/>
  <c r="G1172" i="11" s="1"/>
  <c r="H1171" i="11"/>
  <c r="D1174" i="11" l="1"/>
  <c r="C1174" i="11"/>
  <c r="H1172" i="11"/>
  <c r="D1175" i="11" l="1"/>
  <c r="C1175" i="11"/>
  <c r="H1173" i="11"/>
  <c r="G1173" i="11"/>
  <c r="D1176" i="11" l="1"/>
  <c r="H1175" i="11" s="1"/>
  <c r="C1176" i="11"/>
  <c r="H1174" i="11"/>
  <c r="G1174" i="11"/>
  <c r="C1177" i="11" l="1"/>
  <c r="D1177" i="11"/>
  <c r="G1175" i="11"/>
  <c r="D1178" i="11" l="1"/>
  <c r="C1178" i="11"/>
  <c r="H1176" i="11"/>
  <c r="G1176" i="11"/>
  <c r="C1179" i="11" l="1"/>
  <c r="G1178" i="11" s="1"/>
  <c r="D1179" i="11"/>
  <c r="G1177" i="11"/>
  <c r="H1177" i="11"/>
  <c r="H1178" i="11" l="1"/>
  <c r="D1180" i="11"/>
  <c r="C1180" i="11"/>
  <c r="D1181" i="11" l="1"/>
  <c r="H1180" i="11" s="1"/>
  <c r="C1181" i="11"/>
  <c r="G1180" i="11" s="1"/>
  <c r="G1179" i="11"/>
  <c r="H1179" i="11"/>
  <c r="D1182" i="11" l="1"/>
  <c r="C1182" i="11"/>
  <c r="D1183" i="11" l="1"/>
  <c r="C1183" i="11"/>
  <c r="H1181" i="11"/>
  <c r="G1181" i="11"/>
  <c r="D1184" i="11" l="1"/>
  <c r="H1183" i="11" s="1"/>
  <c r="C1184" i="11"/>
  <c r="G1183" i="11" s="1"/>
  <c r="H1182" i="11"/>
  <c r="G1182" i="11"/>
  <c r="C1185" i="11" l="1"/>
  <c r="D1185" i="11"/>
  <c r="D1186" i="11" l="1"/>
  <c r="C1186" i="11"/>
  <c r="H1184" i="11"/>
  <c r="G1184" i="11"/>
  <c r="C1187" i="11" l="1"/>
  <c r="D1187" i="11"/>
  <c r="G1186" i="11"/>
  <c r="G1185" i="11"/>
  <c r="H1185" i="11"/>
  <c r="H1186" i="11" l="1"/>
  <c r="D1188" i="11"/>
  <c r="C1188" i="11"/>
  <c r="D1189" i="11" l="1"/>
  <c r="H1188" i="11" s="1"/>
  <c r="C1189" i="11"/>
  <c r="G1188" i="11" s="1"/>
  <c r="G1187" i="11"/>
  <c r="H1187" i="11"/>
  <c r="D1190" i="11" l="1"/>
  <c r="C1190" i="11"/>
  <c r="D1191" i="11" l="1"/>
  <c r="C1191" i="11"/>
  <c r="H1189" i="11"/>
  <c r="G1189" i="11"/>
  <c r="D1192" i="11" l="1"/>
  <c r="H1191" i="11" s="1"/>
  <c r="C1192" i="11"/>
  <c r="G1191" i="11" s="1"/>
  <c r="H1190" i="11"/>
  <c r="G1190" i="11"/>
  <c r="C1193" i="11" l="1"/>
  <c r="D1193" i="11"/>
  <c r="D1194" i="11" l="1"/>
  <c r="C1194" i="11"/>
  <c r="H1192" i="11"/>
  <c r="G1192" i="11"/>
  <c r="C1195" i="11" l="1"/>
  <c r="D1195" i="11"/>
  <c r="G1194" i="11"/>
  <c r="G1193" i="11"/>
  <c r="H1193" i="11"/>
  <c r="H1194" i="11" l="1"/>
  <c r="D1196" i="11"/>
  <c r="C1196" i="11"/>
  <c r="D1197" i="11" l="1"/>
  <c r="H1196" i="11" s="1"/>
  <c r="C1197" i="11"/>
  <c r="G1195" i="11"/>
  <c r="H1195" i="11"/>
  <c r="G1196" i="11" l="1"/>
  <c r="D1198" i="11"/>
  <c r="C1198" i="11"/>
  <c r="D1199" i="11" l="1"/>
  <c r="C1199" i="11"/>
  <c r="H1197" i="11"/>
  <c r="G1197" i="11"/>
  <c r="D1200" i="11" l="1"/>
  <c r="H1199" i="11" s="1"/>
  <c r="C1200" i="11"/>
  <c r="G1199" i="11" s="1"/>
  <c r="H1198" i="11"/>
  <c r="G1198" i="11"/>
  <c r="C1201" i="11" l="1"/>
  <c r="D1201" i="11"/>
  <c r="D1202" i="11" l="1"/>
  <c r="C1202" i="11"/>
  <c r="H1200" i="11"/>
  <c r="G1200" i="11"/>
  <c r="G1201" i="11" l="1"/>
  <c r="C1203" i="11"/>
  <c r="D1203" i="11"/>
  <c r="H1201" i="11"/>
  <c r="H1202" i="11" l="1"/>
  <c r="D1204" i="11"/>
  <c r="C1204" i="11"/>
  <c r="G1202" i="11"/>
  <c r="D1205" i="11" l="1"/>
  <c r="H1204" i="11" s="1"/>
  <c r="C1205" i="11"/>
  <c r="G1203" i="11"/>
  <c r="H1203" i="11"/>
  <c r="G1204" i="11" l="1"/>
  <c r="D1206" i="11"/>
  <c r="C1206" i="11"/>
  <c r="D1207" i="11" l="1"/>
  <c r="C1207" i="11"/>
  <c r="H1205" i="11"/>
  <c r="G1205" i="11"/>
  <c r="D1208" i="11" l="1"/>
  <c r="C1208" i="11"/>
  <c r="H1206" i="11"/>
  <c r="G1206" i="11"/>
  <c r="C1209" i="11" l="1"/>
  <c r="G1208" i="11" s="1"/>
  <c r="D1209" i="11"/>
  <c r="G1207" i="11"/>
  <c r="H1207" i="11"/>
  <c r="D1210" i="11" l="1"/>
  <c r="C1210" i="11"/>
  <c r="G1209" i="11" s="1"/>
  <c r="H1208" i="11"/>
  <c r="C1211" i="11" l="1"/>
  <c r="G1210" i="11" s="1"/>
  <c r="D1211" i="11"/>
  <c r="H1209" i="11"/>
  <c r="H1210" i="11" l="1"/>
  <c r="D1212" i="11"/>
  <c r="C1212" i="11"/>
  <c r="D1213" i="11" l="1"/>
  <c r="H1212" i="11" s="1"/>
  <c r="C1213" i="11"/>
  <c r="G1211" i="11"/>
  <c r="H1211" i="11"/>
  <c r="G1212" i="11" l="1"/>
  <c r="D1214" i="11"/>
  <c r="C1214" i="11"/>
  <c r="D1215" i="11" l="1"/>
  <c r="C1215" i="11"/>
  <c r="H1213" i="11"/>
  <c r="G1213" i="11"/>
  <c r="D1216" i="11" l="1"/>
  <c r="H1215" i="11" s="1"/>
  <c r="C1216" i="11"/>
  <c r="G1214" i="11"/>
  <c r="H1214" i="11"/>
  <c r="G1215" i="11" l="1"/>
  <c r="C1217" i="11"/>
  <c r="D1217" i="11"/>
  <c r="D1218" i="11" l="1"/>
  <c r="H1217" i="11" s="1"/>
  <c r="C1218" i="11"/>
  <c r="H1216" i="11"/>
  <c r="G1216" i="11"/>
  <c r="G1217" i="11" l="1"/>
  <c r="C1219" i="11"/>
  <c r="D1219" i="11"/>
  <c r="D1220" i="11" l="1"/>
  <c r="H1219" i="11" s="1"/>
  <c r="C1220" i="11"/>
  <c r="H1218" i="11"/>
  <c r="G1218" i="11"/>
  <c r="G1219" i="11" l="1"/>
  <c r="D1221" i="11"/>
  <c r="C1221" i="11"/>
  <c r="D1222" i="11" l="1"/>
  <c r="C1222" i="11"/>
  <c r="H1221" i="11"/>
  <c r="H1220" i="11"/>
  <c r="G1220" i="11"/>
  <c r="D1223" i="11" l="1"/>
  <c r="H1222" i="11" s="1"/>
  <c r="C1223" i="11"/>
  <c r="G1221" i="11"/>
  <c r="C1224" i="11" l="1"/>
  <c r="D1224" i="11"/>
  <c r="G1222" i="11"/>
  <c r="D1225" i="11" l="1"/>
  <c r="C1225" i="11"/>
  <c r="H1223" i="11"/>
  <c r="G1223" i="11"/>
  <c r="C1226" i="11" l="1"/>
  <c r="G1225" i="11" s="1"/>
  <c r="D1226" i="11"/>
  <c r="H1225" i="11" s="1"/>
  <c r="G1224" i="11"/>
  <c r="H1224" i="11"/>
  <c r="D1227" i="11" l="1"/>
  <c r="C1227" i="11"/>
  <c r="D1228" i="11" l="1"/>
  <c r="H1227" i="11" s="1"/>
  <c r="C1228" i="11"/>
  <c r="G1227" i="11" s="1"/>
  <c r="G1226" i="11"/>
  <c r="H1226" i="11"/>
  <c r="D1229" i="11" l="1"/>
  <c r="H1228" i="11" s="1"/>
  <c r="C1229" i="11"/>
  <c r="D1230" i="11" l="1"/>
  <c r="H1229" i="11" s="1"/>
  <c r="C1230" i="11"/>
  <c r="G1228" i="11"/>
  <c r="D1231" i="11" l="1"/>
  <c r="H1230" i="11" s="1"/>
  <c r="C1231" i="11"/>
  <c r="G1229" i="11"/>
  <c r="G1230" i="11" l="1"/>
  <c r="C1232" i="11"/>
  <c r="D1232" i="11"/>
  <c r="D1233" i="11" l="1"/>
  <c r="H1232" i="11" s="1"/>
  <c r="C1233" i="11"/>
  <c r="H1231" i="11"/>
  <c r="G1231" i="11"/>
  <c r="D1234" i="11" l="1"/>
  <c r="H1233" i="11" s="1"/>
  <c r="C1234" i="11"/>
  <c r="G1233" i="11" s="1"/>
  <c r="G1232" i="11"/>
  <c r="D1235" i="11" l="1"/>
  <c r="C1235" i="11"/>
  <c r="D1236" i="11" l="1"/>
  <c r="C1236" i="11"/>
  <c r="H1235" i="11"/>
  <c r="H1234" i="11"/>
  <c r="G1234" i="11"/>
  <c r="G1235" i="11" l="1"/>
  <c r="D1237" i="11"/>
  <c r="H1236" i="11" s="1"/>
  <c r="C1237" i="11"/>
  <c r="D1238" i="11" l="1"/>
  <c r="H1237" i="11" s="1"/>
  <c r="C1238" i="11"/>
  <c r="G1236" i="11"/>
  <c r="D1239" i="11" l="1"/>
  <c r="H1238" i="11" s="1"/>
  <c r="C1239" i="11"/>
  <c r="G1237" i="11"/>
  <c r="G1238" i="11" l="1"/>
  <c r="C1240" i="11"/>
  <c r="D1240" i="11"/>
  <c r="D1241" i="11" l="1"/>
  <c r="C1241" i="11"/>
  <c r="G1240" i="11" s="1"/>
  <c r="H1240" i="11"/>
  <c r="H1239" i="11"/>
  <c r="G1239" i="11"/>
  <c r="C1242" i="11" l="1"/>
  <c r="G1241" i="11" s="1"/>
  <c r="D1242" i="11"/>
  <c r="H1241" i="11" s="1"/>
  <c r="D1243" i="11" l="1"/>
  <c r="C1243" i="11"/>
  <c r="D1244" i="11" l="1"/>
  <c r="H1243" i="11" s="1"/>
  <c r="C1244" i="11"/>
  <c r="G1243" i="11" s="1"/>
  <c r="G1242" i="11"/>
  <c r="H1242" i="11"/>
  <c r="D1245" i="11" l="1"/>
  <c r="C1245" i="11"/>
  <c r="H1244" i="11" l="1"/>
  <c r="D1246" i="11"/>
  <c r="C1246" i="11"/>
  <c r="G1244" i="11"/>
  <c r="D1247" i="11" l="1"/>
  <c r="C1247" i="11"/>
  <c r="G1245" i="11"/>
  <c r="H1245" i="11"/>
  <c r="H1246" i="11" l="1"/>
  <c r="G1246" i="11"/>
  <c r="C1248" i="11"/>
  <c r="D1248" i="11"/>
  <c r="D1249" i="11" l="1"/>
  <c r="C1249" i="11"/>
  <c r="G1248" i="11" s="1"/>
  <c r="H1247" i="11"/>
  <c r="G1247" i="11"/>
  <c r="D1250" i="11" l="1"/>
  <c r="H1249" i="11" s="1"/>
  <c r="C1250" i="11"/>
  <c r="G1249" i="11" s="1"/>
  <c r="H1248" i="11"/>
  <c r="D1251" i="11" l="1"/>
  <c r="C1251" i="11"/>
  <c r="D1252" i="11" l="1"/>
  <c r="H1251" i="11" s="1"/>
  <c r="C1252" i="11"/>
  <c r="G1251" i="11" s="1"/>
  <c r="H1250" i="11"/>
  <c r="G1250" i="11"/>
  <c r="D1253" i="11" l="1"/>
  <c r="C1253" i="11"/>
  <c r="D1254" i="11" l="1"/>
  <c r="C1254" i="11"/>
  <c r="H1252" i="11"/>
  <c r="G1252" i="11"/>
  <c r="D1255" i="11" l="1"/>
  <c r="H1254" i="11" s="1"/>
  <c r="C1255" i="11"/>
  <c r="G1254" i="11" s="1"/>
  <c r="G1253" i="11"/>
  <c r="H1253" i="11"/>
  <c r="C1256" i="11" l="1"/>
  <c r="D1256" i="11"/>
  <c r="D1257" i="11" l="1"/>
  <c r="C1257" i="11"/>
  <c r="G1256" i="11" s="1"/>
  <c r="H1255" i="11"/>
  <c r="G1255" i="11"/>
  <c r="D1258" i="11" l="1"/>
  <c r="H1257" i="11" s="1"/>
  <c r="C1258" i="11"/>
  <c r="G1257" i="11" s="1"/>
  <c r="H1256" i="11"/>
  <c r="D1259" i="11" l="1"/>
  <c r="C1259" i="11"/>
  <c r="D1260" i="11" l="1"/>
  <c r="H1259" i="11" s="1"/>
  <c r="C1260" i="11"/>
  <c r="G1259" i="11" s="1"/>
  <c r="H1258" i="11"/>
  <c r="G1258" i="11"/>
  <c r="D1261" i="11" l="1"/>
  <c r="C1261" i="11"/>
  <c r="H1260" i="11" l="1"/>
  <c r="D1262" i="11"/>
  <c r="C1262" i="11"/>
  <c r="G1260" i="11"/>
  <c r="D1263" i="11" l="1"/>
  <c r="C1263" i="11"/>
  <c r="G1262" i="11" s="1"/>
  <c r="G1261" i="11"/>
  <c r="H1262" i="11"/>
  <c r="H1261" i="11"/>
  <c r="C1264" i="11" l="1"/>
  <c r="D1264" i="11"/>
  <c r="H1263" i="11" l="1"/>
  <c r="G1263" i="11"/>
  <c r="I2" i="11" l="1"/>
  <c r="G1" i="11"/>
  <c r="I1" i="11" s="1"/>
  <c r="H1" i="11"/>
  <c r="J1" i="11" s="1"/>
  <c r="J2" i="11"/>
  <c r="H4" i="11" l="1"/>
  <c r="H5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5CDFDF-8704-4267-BDA5-13EC84BEC87E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  <connection id="2" xr16:uid="{284181BA-FDF8-4B97-B3BE-53ED87B115FE}" keepAlive="1" name="Consulta - Tabla1 (2)" description="Conexión a la consulta 'Tabla1 (2)' en el libro." type="5" refreshedVersion="0" background="1">
    <dbPr connection="Provider=Microsoft.Mashup.OleDb.1;Data Source=$Workbook$;Location=&quot;Tabla1 (2)&quot;;Extended Properties=&quot;&quot;" command="SELECT * FROM [Tabla1 (2)]"/>
  </connection>
  <connection id="3" xr16:uid="{35559CB8-2213-4109-A798-EB1387E7719C}" keepAlive="1" name="Consulta - Tabla1 (3)" description="Conexión a la consulta 'Tabla1 (3)' en el libro." type="5" refreshedVersion="0" background="1">
    <dbPr connection="Provider=Microsoft.Mashup.OleDb.1;Data Source=$Workbook$;Location=&quot;Tabla1 (3)&quot;;Extended Properties=&quot;&quot;" command="SELECT * FROM [Tabla1 (3)]"/>
  </connection>
  <connection id="4" xr16:uid="{A12CC80A-03B1-44F8-BC55-6A8BDD703983}" keepAlive="1" name="Consulta - Tabla10" description="Conexión a la consulta 'Tabla10' en el libro." type="5" refreshedVersion="0" background="1">
    <dbPr connection="Provider=Microsoft.Mashup.OleDb.1;Data Source=$Workbook$;Location=Tabla10;Extended Properties=&quot;&quot;" command="SELECT * FROM [Tabla10]"/>
  </connection>
  <connection id="5" xr16:uid="{1C18BC6B-F92E-49E3-8B78-D7EB9C24EA54}" keepAlive="1" name="Consulta - Tabla3" description="Conexión a la consulta 'Tabla3' en el libro." type="5" refreshedVersion="0" background="1">
    <dbPr connection="Provider=Microsoft.Mashup.OleDb.1;Data Source=$Workbook$;Location=Tabla3;Extended Properties=&quot;&quot;" command="SELECT * FROM [Tabla3]"/>
  </connection>
  <connection id="6" xr16:uid="{DBF96640-E165-4E6B-A4CC-7ABDFF24A35C}" keepAlive="1" name="Consulta - Tabla6" description="Conexión a la consulta 'Tabla6' en el libro." type="5" refreshedVersion="0" background="1">
    <dbPr connection="Provider=Microsoft.Mashup.OleDb.1;Data Source=$Workbook$;Location=Tabla6;Extended Properties=&quot;&quot;" command="SELECT * FROM [Tabla6]"/>
  </connection>
  <connection id="7" xr16:uid="{6ED014D1-386A-4F00-B9FD-E3BB085581CD}" keepAlive="1" name="Consulta - Tabla8" description="Conexión a la consulta 'Tabla8' en el libro." type="5" refreshedVersion="0" background="1">
    <dbPr connection="Provider=Microsoft.Mashup.OleDb.1;Data Source=$Workbook$;Location=Tabla8;Extended Properties=&quot;&quot;" command="SELECT * FROM [Tabla8]"/>
  </connection>
</connections>
</file>

<file path=xl/sharedStrings.xml><?xml version="1.0" encoding="utf-8"?>
<sst xmlns="http://schemas.openxmlformats.org/spreadsheetml/2006/main" count="244" uniqueCount="54">
  <si>
    <t>Currency in USD</t>
  </si>
  <si>
    <t>Date</t>
  </si>
  <si>
    <t>Adj Close </t>
  </si>
  <si>
    <t>AMZN</t>
  </si>
  <si>
    <t>AAPL</t>
  </si>
  <si>
    <t>BETA</t>
  </si>
  <si>
    <t>Frecuencia</t>
  </si>
  <si>
    <t>S&amp;P</t>
  </si>
  <si>
    <t>Promedio</t>
  </si>
  <si>
    <t>Desv. Estd.</t>
  </si>
  <si>
    <t>Resumen</t>
  </si>
  <si>
    <t>Estadísticas de la regresión</t>
  </si>
  <si>
    <t>Coeficiente de correlación múltiple</t>
  </si>
  <si>
    <t>Coeficiente de determinación R^2</t>
  </si>
  <si>
    <t>R^2  ajustado</t>
  </si>
  <si>
    <t>Error típico</t>
  </si>
  <si>
    <t>Observaciones</t>
  </si>
  <si>
    <t>ANÁLISIS DE VARIANZA</t>
  </si>
  <si>
    <t>Regresión</t>
  </si>
  <si>
    <t>Residuos</t>
  </si>
  <si>
    <t>Total</t>
  </si>
  <si>
    <t>Intercepción</t>
  </si>
  <si>
    <t>Grados de libertad</t>
  </si>
  <si>
    <t>Suma de cuadrados</t>
  </si>
  <si>
    <t>Promedio de los cuadrados</t>
  </si>
  <si>
    <t>F</t>
  </si>
  <si>
    <t>Valor crítico de F</t>
  </si>
  <si>
    <t>Coeficientes</t>
  </si>
  <si>
    <t>Estadístico t</t>
  </si>
  <si>
    <t>Probabilidad</t>
  </si>
  <si>
    <t>Inferior 95%</t>
  </si>
  <si>
    <t>Superior 95%</t>
  </si>
  <si>
    <t>Inferior 95,0%</t>
  </si>
  <si>
    <t>Superior 95,0%</t>
  </si>
  <si>
    <t>Variable X 1</t>
  </si>
  <si>
    <t>Análisis de los residuales</t>
  </si>
  <si>
    <t>Observación</t>
  </si>
  <si>
    <t>Pronóstico para Y</t>
  </si>
  <si>
    <t>Coverianza</t>
  </si>
  <si>
    <t>Beta</t>
  </si>
  <si>
    <t>Men</t>
  </si>
  <si>
    <t>Coef. de Correlación</t>
  </si>
  <si>
    <t>Oro</t>
  </si>
  <si>
    <t>BITCOIN</t>
  </si>
  <si>
    <t>Bitcoin</t>
  </si>
  <si>
    <t>Retorno S&amp;P</t>
  </si>
  <si>
    <t>Retorno BTC</t>
  </si>
  <si>
    <t>S&amp;P 500</t>
  </si>
  <si>
    <t>Gold</t>
  </si>
  <si>
    <t>Retorno AAPL</t>
  </si>
  <si>
    <t>Retorno Oro</t>
  </si>
  <si>
    <t>NVDA</t>
  </si>
  <si>
    <t>Datos</t>
  </si>
  <si>
    <t>Retorno NVDA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</si>
</sst>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yyyy/mm/dd;@"/>
    <numFmt numFmtId="165" formatCode="dd/mm/yyyy;@"/>
    <numFmt numFmtId="166" formatCode="0.0000"/>
    <numFmt numFmtId="167" formatCode="0.0%"/>
    <numFmt numFmtId="168" formatCode="0.000%"/>
    <numFmt numFmtId="169" formatCode="0.0"/>
    <numFmt numFmtId="170" formatCode="_ * #,##0.00_ ;_ * \-#,##0.00_ ;_ * &quot;-&quot;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41" fontId="0" fillId="0" borderId="0" xfId="1" applyFont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166" fontId="0" fillId="0" borderId="0" xfId="0" applyNumberFormat="1"/>
    <xf numFmtId="2" fontId="0" fillId="0" borderId="0" xfId="0" applyNumberFormat="1"/>
    <xf numFmtId="167" fontId="0" fillId="0" borderId="0" xfId="2" applyNumberFormat="1" applyFont="1"/>
    <xf numFmtId="10" fontId="0" fillId="0" borderId="0" xfId="2" applyNumberFormat="1" applyFont="1"/>
    <xf numFmtId="168" fontId="0" fillId="0" borderId="0" xfId="2" applyNumberFormat="1" applyFont="1"/>
    <xf numFmtId="167" fontId="0" fillId="0" borderId="0" xfId="0" applyNumberFormat="1"/>
    <xf numFmtId="169" fontId="0" fillId="0" borderId="0" xfId="0" applyNumberFormat="1"/>
    <xf numFmtId="170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2" fillId="0" borderId="1" xfId="0" applyFont="1" applyFill="1" applyBorder="1" applyAlignment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Retorno AAPL Mensual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63032505552186E-2"/>
          <c:y val="0.11745538717208086"/>
          <c:w val="0.87692959654081704"/>
          <c:h val="0.80938704898068647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38100">
              <a:noFill/>
            </a:ln>
          </c:spPr>
          <c:xVal>
            <c:numRef>
              <c:f>Beta_AAPL_mem!$G$8:$G$67</c:f>
              <c:numCache>
                <c:formatCode>0.000%</c:formatCode>
                <c:ptCount val="60"/>
                <c:pt idx="0">
                  <c:v>0.10481754088687834</c:v>
                </c:pt>
                <c:pt idx="1">
                  <c:v>-6.7012965014927039E-2</c:v>
                </c:pt>
                <c:pt idx="2">
                  <c:v>-5.7469238150513857E-2</c:v>
                </c:pt>
                <c:pt idx="3">
                  <c:v>-1.2033445222686012E-2</c:v>
                </c:pt>
                <c:pt idx="4">
                  <c:v>2.622221098156241E-2</c:v>
                </c:pt>
                <c:pt idx="5">
                  <c:v>-6.4479490194895295E-3</c:v>
                </c:pt>
                <c:pt idx="6">
                  <c:v>2.019073010664485E-2</c:v>
                </c:pt>
                <c:pt idx="7">
                  <c:v>2.6067285687981556E-2</c:v>
                </c:pt>
                <c:pt idx="8">
                  <c:v>2.367950540691921E-2</c:v>
                </c:pt>
                <c:pt idx="9">
                  <c:v>1.1196155567256838E-3</c:v>
                </c:pt>
                <c:pt idx="10">
                  <c:v>1.8261105072264749E-2</c:v>
                </c:pt>
                <c:pt idx="11">
                  <c:v>2.9698455439126636E-2</c:v>
                </c:pt>
                <c:pt idx="12">
                  <c:v>5.9156588033369317E-2</c:v>
                </c:pt>
                <c:pt idx="13">
                  <c:v>-4.2715382352154441E-2</c:v>
                </c:pt>
                <c:pt idx="14">
                  <c:v>2.8926505249625034E-2</c:v>
                </c:pt>
                <c:pt idx="15">
                  <c:v>4.8779180402562128E-2</c:v>
                </c:pt>
                <c:pt idx="16">
                  <c:v>2.0148781293181539E-2</c:v>
                </c:pt>
                <c:pt idx="17">
                  <c:v>4.3455456017837735E-2</c:v>
                </c:pt>
                <c:pt idx="18">
                  <c:v>7.8704405136169164E-2</c:v>
                </c:pt>
                <c:pt idx="19">
                  <c:v>-2.2198765757883154E-2</c:v>
                </c:pt>
                <c:pt idx="20">
                  <c:v>-1.5382160887055352E-2</c:v>
                </c:pt>
                <c:pt idx="21">
                  <c:v>-3.2799569697156694E-2</c:v>
                </c:pt>
                <c:pt idx="22">
                  <c:v>3.5247347605713575E-2</c:v>
                </c:pt>
                <c:pt idx="23">
                  <c:v>4.5141116673782289E-2</c:v>
                </c:pt>
                <c:pt idx="24">
                  <c:v>1.4300160637906512E-2</c:v>
                </c:pt>
                <c:pt idx="25">
                  <c:v>4.9924180270614293E-2</c:v>
                </c:pt>
                <c:pt idx="26">
                  <c:v>-1.3550318838400965E-2</c:v>
                </c:pt>
                <c:pt idx="27">
                  <c:v>4.6417846201867174E-3</c:v>
                </c:pt>
                <c:pt idx="28">
                  <c:v>3.9300019097999073E-2</c:v>
                </c:pt>
                <c:pt idx="29">
                  <c:v>-4.5256994989484434E-2</c:v>
                </c:pt>
                <c:pt idx="30">
                  <c:v>6.6838984744520769E-2</c:v>
                </c:pt>
                <c:pt idx="31">
                  <c:v>-1.3943624118211151E-3</c:v>
                </c:pt>
                <c:pt idx="32">
                  <c:v>-9.1832024726980932E-2</c:v>
                </c:pt>
                <c:pt idx="33">
                  <c:v>4.451702960650028E-2</c:v>
                </c:pt>
                <c:pt idx="34">
                  <c:v>5.3655825037434601E-2</c:v>
                </c:pt>
                <c:pt idx="35">
                  <c:v>-3.6261713863883438E-2</c:v>
                </c:pt>
                <c:pt idx="36">
                  <c:v>-8.6713267068996958E-2</c:v>
                </c:pt>
                <c:pt idx="37">
                  <c:v>-5.3158406865841723E-2</c:v>
                </c:pt>
                <c:pt idx="38">
                  <c:v>4.8051459314804923E-2</c:v>
                </c:pt>
                <c:pt idx="39">
                  <c:v>-2.118719218543208E-2</c:v>
                </c:pt>
                <c:pt idx="40">
                  <c:v>-6.3582707343247113E-2</c:v>
                </c:pt>
                <c:pt idx="41">
                  <c:v>2.9084293200427602E-3</c:v>
                </c:pt>
                <c:pt idx="42">
                  <c:v>3.0372505445664277E-2</c:v>
                </c:pt>
                <c:pt idx="43">
                  <c:v>3.3956374953362678E-2</c:v>
                </c:pt>
                <c:pt idx="44">
                  <c:v>-1.0363219239610255E-2</c:v>
                </c:pt>
                <c:pt idx="45">
                  <c:v>1.6986912361361739E-2</c:v>
                </c:pt>
                <c:pt idx="46">
                  <c:v>2.8503876188054056E-2</c:v>
                </c:pt>
                <c:pt idx="47">
                  <c:v>2.1795729403781605E-2</c:v>
                </c:pt>
                <c:pt idx="48">
                  <c:v>5.0496012072609453E-3</c:v>
                </c:pt>
                <c:pt idx="49">
                  <c:v>4.9330176445659069E-2</c:v>
                </c:pt>
                <c:pt idx="50">
                  <c:v>1.6532954985167159E-2</c:v>
                </c:pt>
                <c:pt idx="51">
                  <c:v>9.1189050025120011E-3</c:v>
                </c:pt>
                <c:pt idx="52">
                  <c:v>4.182238301611485E-2</c:v>
                </c:pt>
                <c:pt idx="53">
                  <c:v>3.6463398865508312E-2</c:v>
                </c:pt>
                <c:pt idx="54">
                  <c:v>3.0128942026761418E-2</c:v>
                </c:pt>
                <c:pt idx="55">
                  <c:v>4.1597674004771212E-2</c:v>
                </c:pt>
                <c:pt idx="56">
                  <c:v>-2.4017120182740825E-2</c:v>
                </c:pt>
                <c:pt idx="57">
                  <c:v>3.6977796228350179E-2</c:v>
                </c:pt>
                <c:pt idx="58">
                  <c:v>5.0727101281006881E-2</c:v>
                </c:pt>
                <c:pt idx="59">
                  <c:v>5.4952714476644848E-2</c:v>
                </c:pt>
              </c:numCache>
            </c:numRef>
          </c:xVal>
          <c:yVal>
            <c:numRef>
              <c:f>Beta_AAPL_mem!$H$8:$H$67</c:f>
              <c:numCache>
                <c:formatCode>0.000%</c:formatCode>
                <c:ptCount val="60"/>
                <c:pt idx="0">
                  <c:v>8.4720272709042366E-3</c:v>
                </c:pt>
                <c:pt idx="1">
                  <c:v>-8.4870171575373909E-2</c:v>
                </c:pt>
                <c:pt idx="2">
                  <c:v>-0.11112017289891118</c:v>
                </c:pt>
                <c:pt idx="3">
                  <c:v>9.8257870930180458E-2</c:v>
                </c:pt>
                <c:pt idx="4">
                  <c:v>-0.12048999527335746</c:v>
                </c:pt>
                <c:pt idx="5">
                  <c:v>0.10709924995639275</c:v>
                </c:pt>
                <c:pt idx="6">
                  <c:v>-2.4294770880313177E-2</c:v>
                </c:pt>
                <c:pt idx="7">
                  <c:v>3.3553210202286632E-2</c:v>
                </c:pt>
                <c:pt idx="8">
                  <c:v>1.6358272995441014E-2</c:v>
                </c:pt>
                <c:pt idx="9">
                  <c:v>3.6784496680424272E-3</c:v>
                </c:pt>
                <c:pt idx="10">
                  <c:v>7.9411195041642291E-2</c:v>
                </c:pt>
                <c:pt idx="11">
                  <c:v>8.6890163675596099E-2</c:v>
                </c:pt>
                <c:pt idx="12">
                  <c:v>0.15269352099005085</c:v>
                </c:pt>
                <c:pt idx="13">
                  <c:v>-3.7430656934306583E-2</c:v>
                </c:pt>
                <c:pt idx="14">
                  <c:v>-6.5535305031103275E-2</c:v>
                </c:pt>
                <c:pt idx="15">
                  <c:v>-4.7901080631753912E-2</c:v>
                </c:pt>
                <c:pt idx="16">
                  <c:v>1.5089234611582736E-3</c:v>
                </c:pt>
                <c:pt idx="17">
                  <c:v>1.1952401010951963E-2</c:v>
                </c:pt>
                <c:pt idx="18">
                  <c:v>0.10805134189031484</c:v>
                </c:pt>
                <c:pt idx="19">
                  <c:v>-1.0906572797045322E-2</c:v>
                </c:pt>
                <c:pt idx="20">
                  <c:v>-1.377269364293443E-2</c:v>
                </c:pt>
                <c:pt idx="21">
                  <c:v>-7.5405177857293171E-2</c:v>
                </c:pt>
                <c:pt idx="22">
                  <c:v>2.6411018093437599E-2</c:v>
                </c:pt>
                <c:pt idx="23">
                  <c:v>7.3520032469414964E-2</c:v>
                </c:pt>
                <c:pt idx="24">
                  <c:v>5.7060554057366986E-2</c:v>
                </c:pt>
                <c:pt idx="25">
                  <c:v>4.5562319769304693E-2</c:v>
                </c:pt>
                <c:pt idx="26">
                  <c:v>5.9906269102764531E-2</c:v>
                </c:pt>
                <c:pt idx="27">
                  <c:v>8.1698626111233352E-2</c:v>
                </c:pt>
                <c:pt idx="28">
                  <c:v>4.266891374291415E-2</c:v>
                </c:pt>
                <c:pt idx="29">
                  <c:v>-0.11951976257925268</c:v>
                </c:pt>
                <c:pt idx="30">
                  <c:v>2.1426110919738006E-2</c:v>
                </c:pt>
                <c:pt idx="31">
                  <c:v>-3.5804437358841423E-2</c:v>
                </c:pt>
                <c:pt idx="32">
                  <c:v>-8.8465031789282556E-2</c:v>
                </c:pt>
                <c:pt idx="33">
                  <c:v>8.8948964789661078E-2</c:v>
                </c:pt>
                <c:pt idx="34">
                  <c:v>0.13850311538172799</c:v>
                </c:pt>
                <c:pt idx="35">
                  <c:v>-1.6319598286811288E-2</c:v>
                </c:pt>
                <c:pt idx="36">
                  <c:v>-0.14830188679245293</c:v>
                </c:pt>
                <c:pt idx="37">
                  <c:v>-4.1649086854318562E-2</c:v>
                </c:pt>
                <c:pt idx="38">
                  <c:v>2.7370115796643724E-2</c:v>
                </c:pt>
                <c:pt idx="39">
                  <c:v>1.3048114923781551E-2</c:v>
                </c:pt>
                <c:pt idx="40">
                  <c:v>-7.5294390625906371E-2</c:v>
                </c:pt>
                <c:pt idx="41">
                  <c:v>9.0799797519615311E-2</c:v>
                </c:pt>
                <c:pt idx="42">
                  <c:v>8.4471282508749024E-2</c:v>
                </c:pt>
                <c:pt idx="43">
                  <c:v>1.9447359216509197E-2</c:v>
                </c:pt>
                <c:pt idx="44">
                  <c:v>-1.5767006334343248E-2</c:v>
                </c:pt>
                <c:pt idx="45">
                  <c:v>1.0998190171237709E-2</c:v>
                </c:pt>
                <c:pt idx="46">
                  <c:v>9.5637583892617339E-2</c:v>
                </c:pt>
                <c:pt idx="47">
                  <c:v>6.8187372708757632E-2</c:v>
                </c:pt>
                <c:pt idx="48">
                  <c:v>-4.7711404189294093E-2</c:v>
                </c:pt>
                <c:pt idx="49">
                  <c:v>6.9265864786395737E-2</c:v>
                </c:pt>
                <c:pt idx="50">
                  <c:v>-2.0714865962631945E-2</c:v>
                </c:pt>
                <c:pt idx="51">
                  <c:v>-9.2584402181925429E-2</c:v>
                </c:pt>
                <c:pt idx="52">
                  <c:v>5.4488923435678016E-2</c:v>
                </c:pt>
                <c:pt idx="53">
                  <c:v>0.12387525115750853</c:v>
                </c:pt>
                <c:pt idx="54">
                  <c:v>1.5525195173882178E-2</c:v>
                </c:pt>
                <c:pt idx="55">
                  <c:v>3.5268185157972143E-2</c:v>
                </c:pt>
                <c:pt idx="56">
                  <c:v>-0.10098257782181497</c:v>
                </c:pt>
                <c:pt idx="57">
                  <c:v>0.28077411167512678</c:v>
                </c:pt>
                <c:pt idx="58">
                  <c:v>8.4279325765393986E-2</c:v>
                </c:pt>
                <c:pt idx="59">
                  <c:v>0.12529032258064499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FB-44CC-957A-EBFB62638F2A}"/>
            </c:ext>
          </c:extLst>
        </c:ser>
        <c:ser>
          <c:idx val="1"/>
          <c:order val="1"/>
          <c:tx>
            <c:v>Pronóstico para Y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Beta_AAPL_mem!$G$8:$G$67</c:f>
              <c:numCache>
                <c:formatCode>0.000%</c:formatCode>
                <c:ptCount val="60"/>
                <c:pt idx="0">
                  <c:v>0.10481754088687834</c:v>
                </c:pt>
                <c:pt idx="1">
                  <c:v>-6.7012965014927039E-2</c:v>
                </c:pt>
                <c:pt idx="2">
                  <c:v>-5.7469238150513857E-2</c:v>
                </c:pt>
                <c:pt idx="3">
                  <c:v>-1.2033445222686012E-2</c:v>
                </c:pt>
                <c:pt idx="4">
                  <c:v>2.622221098156241E-2</c:v>
                </c:pt>
                <c:pt idx="5">
                  <c:v>-6.4479490194895295E-3</c:v>
                </c:pt>
                <c:pt idx="6">
                  <c:v>2.019073010664485E-2</c:v>
                </c:pt>
                <c:pt idx="7">
                  <c:v>2.6067285687981556E-2</c:v>
                </c:pt>
                <c:pt idx="8">
                  <c:v>2.367950540691921E-2</c:v>
                </c:pt>
                <c:pt idx="9">
                  <c:v>1.1196155567256838E-3</c:v>
                </c:pt>
                <c:pt idx="10">
                  <c:v>1.8261105072264749E-2</c:v>
                </c:pt>
                <c:pt idx="11">
                  <c:v>2.9698455439126636E-2</c:v>
                </c:pt>
                <c:pt idx="12">
                  <c:v>5.9156588033369317E-2</c:v>
                </c:pt>
                <c:pt idx="13">
                  <c:v>-4.2715382352154441E-2</c:v>
                </c:pt>
                <c:pt idx="14">
                  <c:v>2.8926505249625034E-2</c:v>
                </c:pt>
                <c:pt idx="15">
                  <c:v>4.8779180402562128E-2</c:v>
                </c:pt>
                <c:pt idx="16">
                  <c:v>2.0148781293181539E-2</c:v>
                </c:pt>
                <c:pt idx="17">
                  <c:v>4.3455456017837735E-2</c:v>
                </c:pt>
                <c:pt idx="18">
                  <c:v>7.8704405136169164E-2</c:v>
                </c:pt>
                <c:pt idx="19">
                  <c:v>-2.2198765757883154E-2</c:v>
                </c:pt>
                <c:pt idx="20">
                  <c:v>-1.5382160887055352E-2</c:v>
                </c:pt>
                <c:pt idx="21">
                  <c:v>-3.2799569697156694E-2</c:v>
                </c:pt>
                <c:pt idx="22">
                  <c:v>3.5247347605713575E-2</c:v>
                </c:pt>
                <c:pt idx="23">
                  <c:v>4.5141116673782289E-2</c:v>
                </c:pt>
                <c:pt idx="24">
                  <c:v>1.4300160637906512E-2</c:v>
                </c:pt>
                <c:pt idx="25">
                  <c:v>4.9924180270614293E-2</c:v>
                </c:pt>
                <c:pt idx="26">
                  <c:v>-1.3550318838400965E-2</c:v>
                </c:pt>
                <c:pt idx="27">
                  <c:v>4.6417846201867174E-3</c:v>
                </c:pt>
                <c:pt idx="28">
                  <c:v>3.9300019097999073E-2</c:v>
                </c:pt>
                <c:pt idx="29">
                  <c:v>-4.5256994989484434E-2</c:v>
                </c:pt>
                <c:pt idx="30">
                  <c:v>6.6838984744520769E-2</c:v>
                </c:pt>
                <c:pt idx="31">
                  <c:v>-1.3943624118211151E-3</c:v>
                </c:pt>
                <c:pt idx="32">
                  <c:v>-9.1832024726980932E-2</c:v>
                </c:pt>
                <c:pt idx="33">
                  <c:v>4.451702960650028E-2</c:v>
                </c:pt>
                <c:pt idx="34">
                  <c:v>5.3655825037434601E-2</c:v>
                </c:pt>
                <c:pt idx="35">
                  <c:v>-3.6261713863883438E-2</c:v>
                </c:pt>
                <c:pt idx="36">
                  <c:v>-8.6713267068996958E-2</c:v>
                </c:pt>
                <c:pt idx="37">
                  <c:v>-5.3158406865841723E-2</c:v>
                </c:pt>
                <c:pt idx="38">
                  <c:v>4.8051459314804923E-2</c:v>
                </c:pt>
                <c:pt idx="39">
                  <c:v>-2.118719218543208E-2</c:v>
                </c:pt>
                <c:pt idx="40">
                  <c:v>-6.3582707343247113E-2</c:v>
                </c:pt>
                <c:pt idx="41">
                  <c:v>2.9084293200427602E-3</c:v>
                </c:pt>
                <c:pt idx="42">
                  <c:v>3.0372505445664277E-2</c:v>
                </c:pt>
                <c:pt idx="43">
                  <c:v>3.3956374953362678E-2</c:v>
                </c:pt>
                <c:pt idx="44">
                  <c:v>-1.0363219239610255E-2</c:v>
                </c:pt>
                <c:pt idx="45">
                  <c:v>1.6986912361361739E-2</c:v>
                </c:pt>
                <c:pt idx="46">
                  <c:v>2.8503876188054056E-2</c:v>
                </c:pt>
                <c:pt idx="47">
                  <c:v>2.1795729403781605E-2</c:v>
                </c:pt>
                <c:pt idx="48">
                  <c:v>5.0496012072609453E-3</c:v>
                </c:pt>
                <c:pt idx="49">
                  <c:v>4.9330176445659069E-2</c:v>
                </c:pt>
                <c:pt idx="50">
                  <c:v>1.6532954985167159E-2</c:v>
                </c:pt>
                <c:pt idx="51">
                  <c:v>9.1189050025120011E-3</c:v>
                </c:pt>
                <c:pt idx="52">
                  <c:v>4.182238301611485E-2</c:v>
                </c:pt>
                <c:pt idx="53">
                  <c:v>3.6463398865508312E-2</c:v>
                </c:pt>
                <c:pt idx="54">
                  <c:v>3.0128942026761418E-2</c:v>
                </c:pt>
                <c:pt idx="55">
                  <c:v>4.1597674004771212E-2</c:v>
                </c:pt>
                <c:pt idx="56">
                  <c:v>-2.4017120182740825E-2</c:v>
                </c:pt>
                <c:pt idx="57">
                  <c:v>3.6977796228350179E-2</c:v>
                </c:pt>
                <c:pt idx="58">
                  <c:v>5.0727101281006881E-2</c:v>
                </c:pt>
                <c:pt idx="59">
                  <c:v>5.4952714476644848E-2</c:v>
                </c:pt>
              </c:numCache>
            </c:numRef>
          </c:xVal>
          <c:yVal>
            <c:numRef>
              <c:f>RegAAPL_mem!$B$25:$B$84</c:f>
              <c:numCache>
                <c:formatCode>General</c:formatCode>
                <c:ptCount val="60"/>
                <c:pt idx="0">
                  <c:v>0.12875756027209898</c:v>
                </c:pt>
                <c:pt idx="1">
                  <c:v>-7.4738472088757418E-2</c:v>
                </c:pt>
                <c:pt idx="2">
                  <c:v>-6.3435993866679419E-2</c:v>
                </c:pt>
                <c:pt idx="3">
                  <c:v>-9.6271341449594323E-3</c:v>
                </c:pt>
                <c:pt idx="4">
                  <c:v>3.5678408151321145E-2</c:v>
                </c:pt>
                <c:pt idx="5">
                  <c:v>-3.0123231709019453E-3</c:v>
                </c:pt>
                <c:pt idx="6">
                  <c:v>2.8535424890784672E-2</c:v>
                </c:pt>
                <c:pt idx="7">
                  <c:v>3.5494932682919395E-2</c:v>
                </c:pt>
                <c:pt idx="8">
                  <c:v>3.2667123902426404E-2</c:v>
                </c:pt>
                <c:pt idx="9">
                  <c:v>5.9498186665573223E-3</c:v>
                </c:pt>
                <c:pt idx="10">
                  <c:v>2.6250201807841947E-2</c:v>
                </c:pt>
                <c:pt idx="11">
                  <c:v>3.9795267092742129E-2</c:v>
                </c:pt>
                <c:pt idx="12">
                  <c:v>7.4682047366287391E-2</c:v>
                </c:pt>
                <c:pt idx="13">
                  <c:v>-4.5963245932700306E-2</c:v>
                </c:pt>
                <c:pt idx="14">
                  <c:v>3.8881059223078066E-2</c:v>
                </c:pt>
                <c:pt idx="15">
                  <c:v>6.2392254771092864E-2</c:v>
                </c:pt>
                <c:pt idx="16">
                  <c:v>2.8485745603295944E-2</c:v>
                </c:pt>
                <c:pt idx="17">
                  <c:v>5.6087455841540429E-2</c:v>
                </c:pt>
                <c:pt idx="18">
                  <c:v>9.7832204556703162E-2</c:v>
                </c:pt>
                <c:pt idx="19">
                  <c:v>-2.1665755492970149E-2</c:v>
                </c:pt>
                <c:pt idx="20">
                  <c:v>-1.359296284125177E-2</c:v>
                </c:pt>
                <c:pt idx="21">
                  <c:v>-3.422011264949433E-2</c:v>
                </c:pt>
                <c:pt idx="22">
                  <c:v>4.6366728510332092E-2</c:v>
                </c:pt>
                <c:pt idx="23">
                  <c:v>5.8083755937330991E-2</c:v>
                </c:pt>
                <c:pt idx="24">
                  <c:v>2.1559320683076259E-2</c:v>
                </c:pt>
                <c:pt idx="25">
                  <c:v>6.3748259218495654E-2</c:v>
                </c:pt>
                <c:pt idx="26">
                  <c:v>-1.1423542534557359E-2</c:v>
                </c:pt>
                <c:pt idx="27">
                  <c:v>1.012106536083213E-2</c:v>
                </c:pt>
                <c:pt idx="28">
                  <c:v>5.1166240475997465E-2</c:v>
                </c:pt>
                <c:pt idx="29">
                  <c:v>-4.8973235833972145E-2</c:v>
                </c:pt>
                <c:pt idx="30">
                  <c:v>8.3780183006036957E-2</c:v>
                </c:pt>
                <c:pt idx="31">
                  <c:v>2.9725560474608585E-3</c:v>
                </c:pt>
                <c:pt idx="32">
                  <c:v>-0.1041312749081611</c:v>
                </c:pt>
                <c:pt idx="33">
                  <c:v>5.7344659923075025E-2</c:v>
                </c:pt>
                <c:pt idx="34">
                  <c:v>6.81675845312084E-2</c:v>
                </c:pt>
                <c:pt idx="35">
                  <c:v>-3.8320272849178494E-2</c:v>
                </c:pt>
                <c:pt idx="36">
                  <c:v>-9.8069214690450102E-2</c:v>
                </c:pt>
                <c:pt idx="37">
                  <c:v>-5.8330747519391477E-2</c:v>
                </c:pt>
                <c:pt idx="38">
                  <c:v>6.1530426696696422E-2</c:v>
                </c:pt>
                <c:pt idx="39">
                  <c:v>-2.0467765605467127E-2</c:v>
                </c:pt>
                <c:pt idx="40">
                  <c:v>-7.0676074538923286E-2</c:v>
                </c:pt>
                <c:pt idx="41">
                  <c:v>8.0682812850375284E-3</c:v>
                </c:pt>
                <c:pt idx="42">
                  <c:v>4.0593533391402759E-2</c:v>
                </c:pt>
                <c:pt idx="43">
                  <c:v>4.4837850903523976E-2</c:v>
                </c:pt>
                <c:pt idx="44">
                  <c:v>-7.6491130775236029E-3</c:v>
                </c:pt>
                <c:pt idx="45">
                  <c:v>2.4741196408765355E-2</c:v>
                </c:pt>
                <c:pt idx="46">
                  <c:v>3.838054660025407E-2</c:v>
                </c:pt>
                <c:pt idx="47">
                  <c:v>3.0436199070521641E-2</c:v>
                </c:pt>
                <c:pt idx="48">
                  <c:v>1.0604035814565045E-2</c:v>
                </c:pt>
                <c:pt idx="49">
                  <c:v>6.3044790291653066E-2</c:v>
                </c:pt>
                <c:pt idx="50">
                  <c:v>2.4203582179954712E-2</c:v>
                </c:pt>
                <c:pt idx="51">
                  <c:v>1.5423245142143846E-2</c:v>
                </c:pt>
                <c:pt idx="52">
                  <c:v>5.4153434436772216E-2</c:v>
                </c:pt>
                <c:pt idx="53">
                  <c:v>4.7806877948389753E-2</c:v>
                </c:pt>
                <c:pt idx="54">
                  <c:v>4.0305085254008E-2</c:v>
                </c:pt>
                <c:pt idx="55">
                  <c:v>5.3887315263088986E-2</c:v>
                </c:pt>
                <c:pt idx="56">
                  <c:v>-2.381920262939306E-2</c:v>
                </c:pt>
                <c:pt idx="57">
                  <c:v>4.8416070255924648E-2</c:v>
                </c:pt>
                <c:pt idx="58">
                  <c:v>6.4699145320218671E-2</c:v>
                </c:pt>
                <c:pt idx="59">
                  <c:v>6.9703469291047246E-2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9FB-44CC-957A-EBFB6263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22767"/>
        <c:axId val="675225167"/>
      </c:scatterChart>
      <c:valAx>
        <c:axId val="6752227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Retorno</a:t>
                </a:r>
                <a:r>
                  <a:rPr lang="es-CL" baseline="0"/>
                  <a:t> S$&amp;P</a:t>
                </a:r>
                <a:endParaRPr lang="es-CL"/>
              </a:p>
            </c:rich>
          </c:tx>
          <c:overlay val="0"/>
        </c:title>
        <c:numFmt formatCode="0.000%" sourceLinked="0"/>
        <c:majorTickMark val="out"/>
        <c:minorTickMark val="none"/>
        <c:tickLblPos val="nextTo"/>
        <c:crossAx val="675225167"/>
        <c:crosses val="autoZero"/>
        <c:crossBetween val="midCat"/>
      </c:valAx>
      <c:valAx>
        <c:axId val="6752251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Retorno AAPL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67522276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Retorno AAPL vs S&amp;P Semanal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3852547277744"/>
          <c:y val="0.1558538789208726"/>
          <c:w val="0.79904582239720034"/>
          <c:h val="0.75342196979475928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38100">
              <a:noFill/>
            </a:ln>
          </c:spPr>
          <c:xVal>
            <c:numRef>
              <c:f>Beta_AAPL_sem!$G$8:$G$68</c:f>
              <c:numCache>
                <c:formatCode>0.000%</c:formatCode>
                <c:ptCount val="61"/>
                <c:pt idx="0">
                  <c:v>-1.2661971664359783E-2</c:v>
                </c:pt>
                <c:pt idx="1">
                  <c:v>4.4666786724435692E-2</c:v>
                </c:pt>
                <c:pt idx="2">
                  <c:v>1.0670682745256066E-2</c:v>
                </c:pt>
                <c:pt idx="3">
                  <c:v>2.1763902588440409E-2</c:v>
                </c:pt>
                <c:pt idx="4">
                  <c:v>3.8251273023264698E-2</c:v>
                </c:pt>
                <c:pt idx="5">
                  <c:v>2.7809151393778375E-3</c:v>
                </c:pt>
                <c:pt idx="6">
                  <c:v>-2.3806082438312171E-2</c:v>
                </c:pt>
                <c:pt idx="7">
                  <c:v>-5.2129604746623648E-2</c:v>
                </c:pt>
                <c:pt idx="8">
                  <c:v>5.371815451121309E-3</c:v>
                </c:pt>
                <c:pt idx="9">
                  <c:v>2.5603457019081732E-2</c:v>
                </c:pt>
                <c:pt idx="10">
                  <c:v>-3.7814628161965125E-2</c:v>
                </c:pt>
                <c:pt idx="11">
                  <c:v>-2.0992669199548786E-2</c:v>
                </c:pt>
                <c:pt idx="12">
                  <c:v>-4.1838849729955996E-2</c:v>
                </c:pt>
                <c:pt idx="13">
                  <c:v>4.0064954285079502E-4</c:v>
                </c:pt>
                <c:pt idx="14">
                  <c:v>5.1778807509406111E-3</c:v>
                </c:pt>
                <c:pt idx="15">
                  <c:v>2.0424399250884573E-3</c:v>
                </c:pt>
                <c:pt idx="16">
                  <c:v>-7.7696115684514622E-3</c:v>
                </c:pt>
                <c:pt idx="17">
                  <c:v>3.054734948647031E-2</c:v>
                </c:pt>
                <c:pt idx="18">
                  <c:v>3.2256156803109892E-3</c:v>
                </c:pt>
                <c:pt idx="19">
                  <c:v>8.4688722086374568E-3</c:v>
                </c:pt>
                <c:pt idx="20">
                  <c:v>-2.7997926324907829E-2</c:v>
                </c:pt>
                <c:pt idx="21">
                  <c:v>2.9062156984394294E-2</c:v>
                </c:pt>
                <c:pt idx="22">
                  <c:v>-3.0435034083866941E-2</c:v>
                </c:pt>
                <c:pt idx="23">
                  <c:v>-3.9275009012181838E-3</c:v>
                </c:pt>
                <c:pt idx="24">
                  <c:v>1.2731006844770798E-2</c:v>
                </c:pt>
                <c:pt idx="25">
                  <c:v>8.4102267550443255E-3</c:v>
                </c:pt>
                <c:pt idx="26">
                  <c:v>-7.7321710423516876E-5</c:v>
                </c:pt>
                <c:pt idx="27">
                  <c:v>-4.0062948887512606E-3</c:v>
                </c:pt>
                <c:pt idx="28">
                  <c:v>4.6911286576869493E-2</c:v>
                </c:pt>
                <c:pt idx="29">
                  <c:v>-1.7971173143586872E-2</c:v>
                </c:pt>
                <c:pt idx="30">
                  <c:v>-5.4113091396515989E-3</c:v>
                </c:pt>
                <c:pt idx="31">
                  <c:v>1.0626205655660526E-2</c:v>
                </c:pt>
                <c:pt idx="32">
                  <c:v>1.4054533907374545E-2</c:v>
                </c:pt>
                <c:pt idx="33">
                  <c:v>-7.9072366096526459E-3</c:v>
                </c:pt>
                <c:pt idx="34">
                  <c:v>5.5533775316609635E-3</c:v>
                </c:pt>
                <c:pt idx="35">
                  <c:v>2.1065949933521066E-2</c:v>
                </c:pt>
                <c:pt idx="36">
                  <c:v>1.6780505177699023E-2</c:v>
                </c:pt>
                <c:pt idx="37">
                  <c:v>-1.5835234872924708E-2</c:v>
                </c:pt>
                <c:pt idx="38">
                  <c:v>3.8272083638504206E-3</c:v>
                </c:pt>
                <c:pt idx="39">
                  <c:v>4.946583393767634E-3</c:v>
                </c:pt>
                <c:pt idx="40">
                  <c:v>4.2093805399572526E-2</c:v>
                </c:pt>
                <c:pt idx="41">
                  <c:v>-2.33848876746936E-2</c:v>
                </c:pt>
                <c:pt idx="42">
                  <c:v>8.7901585784613268E-3</c:v>
                </c:pt>
                <c:pt idx="43">
                  <c:v>-2.6218349778793337E-2</c:v>
                </c:pt>
                <c:pt idx="44">
                  <c:v>-7.1536778320148153E-3</c:v>
                </c:pt>
                <c:pt idx="45">
                  <c:v>8.5822337647325497E-3</c:v>
                </c:pt>
                <c:pt idx="46">
                  <c:v>9.8762144643225191E-3</c:v>
                </c:pt>
                <c:pt idx="47">
                  <c:v>1.7722818768648452E-3</c:v>
                </c:pt>
                <c:pt idx="48">
                  <c:v>7.2565120892793544E-3</c:v>
                </c:pt>
                <c:pt idx="49">
                  <c:v>1.5090716164514628E-2</c:v>
                </c:pt>
                <c:pt idx="50">
                  <c:v>2.243920328222071E-2</c:v>
                </c:pt>
                <c:pt idx="51">
                  <c:v>-6.1429352448063579E-3</c:v>
                </c:pt>
                <c:pt idx="52">
                  <c:v>-5.5237771610882058E-3</c:v>
                </c:pt>
                <c:pt idx="53">
                  <c:v>1.5922272001964055E-2</c:v>
                </c:pt>
                <c:pt idx="54">
                  <c:v>2.9595987520240064E-2</c:v>
                </c:pt>
                <c:pt idx="55">
                  <c:v>3.1257304265492891E-3</c:v>
                </c:pt>
                <c:pt idx="56">
                  <c:v>7.4434457765928386E-3</c:v>
                </c:pt>
                <c:pt idx="57">
                  <c:v>-3.6148842290721905E-2</c:v>
                </c:pt>
                <c:pt idx="58">
                  <c:v>1.0073418415024848E-2</c:v>
                </c:pt>
                <c:pt idx="59">
                  <c:v>-2.039072387640728E-2</c:v>
                </c:pt>
                <c:pt idx="60">
                  <c:v>2.4458507344231606E-3</c:v>
                </c:pt>
              </c:numCache>
            </c:numRef>
          </c:xVal>
          <c:yVal>
            <c:numRef>
              <c:f>Beta_AAPL_sem!$H$8:$H$68</c:f>
              <c:numCache>
                <c:formatCode>0.000%</c:formatCode>
                <c:ptCount val="61"/>
                <c:pt idx="0">
                  <c:v>-4.8616694253960757E-2</c:v>
                </c:pt>
                <c:pt idx="1">
                  <c:v>7.2098565127009184E-2</c:v>
                </c:pt>
                <c:pt idx="2">
                  <c:v>-7.421141569658285E-2</c:v>
                </c:pt>
                <c:pt idx="3">
                  <c:v>2.3738587217683849E-2</c:v>
                </c:pt>
                <c:pt idx="4">
                  <c:v>5.7848718991459824E-2</c:v>
                </c:pt>
                <c:pt idx="5">
                  <c:v>3.444286690855547E-2</c:v>
                </c:pt>
                <c:pt idx="6">
                  <c:v>-6.2832643406268485E-2</c:v>
                </c:pt>
                <c:pt idx="7">
                  <c:v>-9.2324208266237329E-2</c:v>
                </c:pt>
                <c:pt idx="8">
                  <c:v>4.5552333738658746E-2</c:v>
                </c:pt>
                <c:pt idx="9">
                  <c:v>2.1059166228928783E-2</c:v>
                </c:pt>
                <c:pt idx="10">
                  <c:v>-0.10896944940856101</c:v>
                </c:pt>
                <c:pt idx="11">
                  <c:v>-8.3125870289885162E-3</c:v>
                </c:pt>
                <c:pt idx="12">
                  <c:v>-3.4703270742535874E-2</c:v>
                </c:pt>
                <c:pt idx="13">
                  <c:v>1.7826789934082266E-2</c:v>
                </c:pt>
                <c:pt idx="14">
                  <c:v>3.6748903980056813E-2</c:v>
                </c:pt>
                <c:pt idx="15">
                  <c:v>-1.8395072145810487E-2</c:v>
                </c:pt>
                <c:pt idx="16">
                  <c:v>6.2298314808175048E-2</c:v>
                </c:pt>
                <c:pt idx="17">
                  <c:v>-2.0157217513504078E-2</c:v>
                </c:pt>
                <c:pt idx="18">
                  <c:v>-5.9515942507847308E-2</c:v>
                </c:pt>
                <c:pt idx="19">
                  <c:v>-4.686343829647277E-3</c:v>
                </c:pt>
                <c:pt idx="20">
                  <c:v>-5.8591331269349789E-2</c:v>
                </c:pt>
                <c:pt idx="21">
                  <c:v>3.6959749588667101E-2</c:v>
                </c:pt>
                <c:pt idx="22">
                  <c:v>7.3981241914617968E-3</c:v>
                </c:pt>
                <c:pt idx="23">
                  <c:v>2.020951909593327E-2</c:v>
                </c:pt>
                <c:pt idx="24">
                  <c:v>3.4562211981566726E-2</c:v>
                </c:pt>
                <c:pt idx="25">
                  <c:v>2.8030003947888016E-2</c:v>
                </c:pt>
                <c:pt idx="26">
                  <c:v>1.3176966662273859E-3</c:v>
                </c:pt>
                <c:pt idx="27">
                  <c:v>4.3673901535203896E-3</c:v>
                </c:pt>
                <c:pt idx="28">
                  <c:v>6.9296375266525434E-3</c:v>
                </c:pt>
                <c:pt idx="29">
                  <c:v>-2.0194986072423315E-2</c:v>
                </c:pt>
                <c:pt idx="30">
                  <c:v>-6.8297743580877368E-3</c:v>
                </c:pt>
                <c:pt idx="31">
                  <c:v>1.3582194181563256E-2</c:v>
                </c:pt>
                <c:pt idx="32">
                  <c:v>1.4941302027748238E-2</c:v>
                </c:pt>
                <c:pt idx="33">
                  <c:v>-8.1157374735356669E-3</c:v>
                </c:pt>
                <c:pt idx="34">
                  <c:v>-5.9192353224887251E-3</c:v>
                </c:pt>
                <c:pt idx="35">
                  <c:v>2.7388621109058819E-2</c:v>
                </c:pt>
                <c:pt idx="36">
                  <c:v>1.75992779783396E-3</c:v>
                </c:pt>
                <c:pt idx="37">
                  <c:v>-3.2272151622341649E-2</c:v>
                </c:pt>
                <c:pt idx="38">
                  <c:v>2.3464735854116459E-2</c:v>
                </c:pt>
                <c:pt idx="39">
                  <c:v>-8.4847943553789662E-4</c:v>
                </c:pt>
                <c:pt idx="40">
                  <c:v>5.4681612660135714E-2</c:v>
                </c:pt>
                <c:pt idx="41">
                  <c:v>-2.3097450998435631E-2</c:v>
                </c:pt>
                <c:pt idx="42">
                  <c:v>3.972653362897427E-3</c:v>
                </c:pt>
                <c:pt idx="43">
                  <c:v>-2.9846732992739988E-2</c:v>
                </c:pt>
                <c:pt idx="44">
                  <c:v>-1.4877930334201594E-2</c:v>
                </c:pt>
                <c:pt idx="45">
                  <c:v>2.7163069109377824E-2</c:v>
                </c:pt>
                <c:pt idx="46">
                  <c:v>3.481933364617551E-2</c:v>
                </c:pt>
                <c:pt idx="47">
                  <c:v>2.1082894106372763E-2</c:v>
                </c:pt>
                <c:pt idx="48">
                  <c:v>-2.1290564622022279E-2</c:v>
                </c:pt>
                <c:pt idx="49">
                  <c:v>0.10161698610321857</c:v>
                </c:pt>
                <c:pt idx="50">
                  <c:v>1.6649159663865376E-2</c:v>
                </c:pt>
                <c:pt idx="51">
                  <c:v>2.3600881673028429E-2</c:v>
                </c:pt>
                <c:pt idx="52">
                  <c:v>-1.56117696867063E-2</c:v>
                </c:pt>
                <c:pt idx="53">
                  <c:v>2.997928703804642E-2</c:v>
                </c:pt>
                <c:pt idx="54">
                  <c:v>6.668992383278094E-2</c:v>
                </c:pt>
                <c:pt idx="55">
                  <c:v>1.8475750577367167E-2</c:v>
                </c:pt>
                <c:pt idx="56">
                  <c:v>1.7044085762466965E-2</c:v>
                </c:pt>
                <c:pt idx="57">
                  <c:v>-4.5692281165584325E-2</c:v>
                </c:pt>
                <c:pt idx="58">
                  <c:v>3.6827364281032171E-2</c:v>
                </c:pt>
                <c:pt idx="59">
                  <c:v>-1.5488413024347225E-2</c:v>
                </c:pt>
                <c:pt idx="60">
                  <c:v>6.4576728895149316E-4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01-441F-A7B5-C895232A9BBB}"/>
            </c:ext>
          </c:extLst>
        </c:ser>
        <c:ser>
          <c:idx val="1"/>
          <c:order val="1"/>
          <c:tx>
            <c:v>Pronóstico para Y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Beta_AAPL_sem!$G$8:$G$68</c:f>
              <c:numCache>
                <c:formatCode>0.000%</c:formatCode>
                <c:ptCount val="61"/>
                <c:pt idx="0">
                  <c:v>-1.2661971664359783E-2</c:v>
                </c:pt>
                <c:pt idx="1">
                  <c:v>4.4666786724435692E-2</c:v>
                </c:pt>
                <c:pt idx="2">
                  <c:v>1.0670682745256066E-2</c:v>
                </c:pt>
                <c:pt idx="3">
                  <c:v>2.1763902588440409E-2</c:v>
                </c:pt>
                <c:pt idx="4">
                  <c:v>3.8251273023264698E-2</c:v>
                </c:pt>
                <c:pt idx="5">
                  <c:v>2.7809151393778375E-3</c:v>
                </c:pt>
                <c:pt idx="6">
                  <c:v>-2.3806082438312171E-2</c:v>
                </c:pt>
                <c:pt idx="7">
                  <c:v>-5.2129604746623648E-2</c:v>
                </c:pt>
                <c:pt idx="8">
                  <c:v>5.371815451121309E-3</c:v>
                </c:pt>
                <c:pt idx="9">
                  <c:v>2.5603457019081732E-2</c:v>
                </c:pt>
                <c:pt idx="10">
                  <c:v>-3.7814628161965125E-2</c:v>
                </c:pt>
                <c:pt idx="11">
                  <c:v>-2.0992669199548786E-2</c:v>
                </c:pt>
                <c:pt idx="12">
                  <c:v>-4.1838849729955996E-2</c:v>
                </c:pt>
                <c:pt idx="13">
                  <c:v>4.0064954285079502E-4</c:v>
                </c:pt>
                <c:pt idx="14">
                  <c:v>5.1778807509406111E-3</c:v>
                </c:pt>
                <c:pt idx="15">
                  <c:v>2.0424399250884573E-3</c:v>
                </c:pt>
                <c:pt idx="16">
                  <c:v>-7.7696115684514622E-3</c:v>
                </c:pt>
                <c:pt idx="17">
                  <c:v>3.054734948647031E-2</c:v>
                </c:pt>
                <c:pt idx="18">
                  <c:v>3.2256156803109892E-3</c:v>
                </c:pt>
                <c:pt idx="19">
                  <c:v>8.4688722086374568E-3</c:v>
                </c:pt>
                <c:pt idx="20">
                  <c:v>-2.7997926324907829E-2</c:v>
                </c:pt>
                <c:pt idx="21">
                  <c:v>2.9062156984394294E-2</c:v>
                </c:pt>
                <c:pt idx="22">
                  <c:v>-3.0435034083866941E-2</c:v>
                </c:pt>
                <c:pt idx="23">
                  <c:v>-3.9275009012181838E-3</c:v>
                </c:pt>
                <c:pt idx="24">
                  <c:v>1.2731006844770798E-2</c:v>
                </c:pt>
                <c:pt idx="25">
                  <c:v>8.4102267550443255E-3</c:v>
                </c:pt>
                <c:pt idx="26">
                  <c:v>-7.7321710423516876E-5</c:v>
                </c:pt>
                <c:pt idx="27">
                  <c:v>-4.0062948887512606E-3</c:v>
                </c:pt>
                <c:pt idx="28">
                  <c:v>4.6911286576869493E-2</c:v>
                </c:pt>
                <c:pt idx="29">
                  <c:v>-1.7971173143586872E-2</c:v>
                </c:pt>
                <c:pt idx="30">
                  <c:v>-5.4113091396515989E-3</c:v>
                </c:pt>
                <c:pt idx="31">
                  <c:v>1.0626205655660526E-2</c:v>
                </c:pt>
                <c:pt idx="32">
                  <c:v>1.4054533907374545E-2</c:v>
                </c:pt>
                <c:pt idx="33">
                  <c:v>-7.9072366096526459E-3</c:v>
                </c:pt>
                <c:pt idx="34">
                  <c:v>5.5533775316609635E-3</c:v>
                </c:pt>
                <c:pt idx="35">
                  <c:v>2.1065949933521066E-2</c:v>
                </c:pt>
                <c:pt idx="36">
                  <c:v>1.6780505177699023E-2</c:v>
                </c:pt>
                <c:pt idx="37">
                  <c:v>-1.5835234872924708E-2</c:v>
                </c:pt>
                <c:pt idx="38">
                  <c:v>3.8272083638504206E-3</c:v>
                </c:pt>
                <c:pt idx="39">
                  <c:v>4.946583393767634E-3</c:v>
                </c:pt>
                <c:pt idx="40">
                  <c:v>4.2093805399572526E-2</c:v>
                </c:pt>
                <c:pt idx="41">
                  <c:v>-2.33848876746936E-2</c:v>
                </c:pt>
                <c:pt idx="42">
                  <c:v>8.7901585784613268E-3</c:v>
                </c:pt>
                <c:pt idx="43">
                  <c:v>-2.6218349778793337E-2</c:v>
                </c:pt>
                <c:pt idx="44">
                  <c:v>-7.1536778320148153E-3</c:v>
                </c:pt>
                <c:pt idx="45">
                  <c:v>8.5822337647325497E-3</c:v>
                </c:pt>
                <c:pt idx="46">
                  <c:v>9.8762144643225191E-3</c:v>
                </c:pt>
                <c:pt idx="47">
                  <c:v>1.7722818768648452E-3</c:v>
                </c:pt>
                <c:pt idx="48">
                  <c:v>7.2565120892793544E-3</c:v>
                </c:pt>
                <c:pt idx="49">
                  <c:v>1.5090716164514628E-2</c:v>
                </c:pt>
                <c:pt idx="50">
                  <c:v>2.243920328222071E-2</c:v>
                </c:pt>
                <c:pt idx="51">
                  <c:v>-6.1429352448063579E-3</c:v>
                </c:pt>
                <c:pt idx="52">
                  <c:v>-5.5237771610882058E-3</c:v>
                </c:pt>
                <c:pt idx="53">
                  <c:v>1.5922272001964055E-2</c:v>
                </c:pt>
                <c:pt idx="54">
                  <c:v>2.9595987520240064E-2</c:v>
                </c:pt>
                <c:pt idx="55">
                  <c:v>3.1257304265492891E-3</c:v>
                </c:pt>
                <c:pt idx="56">
                  <c:v>7.4434457765928386E-3</c:v>
                </c:pt>
                <c:pt idx="57">
                  <c:v>-3.6148842290721905E-2</c:v>
                </c:pt>
                <c:pt idx="58">
                  <c:v>1.0073418415024848E-2</c:v>
                </c:pt>
                <c:pt idx="59">
                  <c:v>-2.039072387640728E-2</c:v>
                </c:pt>
                <c:pt idx="60">
                  <c:v>2.4458507344231606E-3</c:v>
                </c:pt>
              </c:numCache>
            </c:numRef>
          </c:xVal>
          <c:yVal>
            <c:numRef>
              <c:f>RegAAPL_sem!$B$25:$B$283</c:f>
              <c:numCache>
                <c:formatCode>General</c:formatCode>
                <c:ptCount val="259"/>
                <c:pt idx="0">
                  <c:v>-1.3211533158211722E-2</c:v>
                </c:pt>
                <c:pt idx="1">
                  <c:v>5.2394899559649995E-2</c:v>
                </c:pt>
                <c:pt idx="2">
                  <c:v>1.3490113008134713E-2</c:v>
                </c:pt>
                <c:pt idx="3">
                  <c:v>2.6185078008607553E-2</c:v>
                </c:pt>
                <c:pt idx="4">
                  <c:v>4.5053052643449269E-2</c:v>
                </c:pt>
                <c:pt idx="5">
                  <c:v>4.4611453112557205E-3</c:v>
                </c:pt>
                <c:pt idx="6">
                  <c:v>-2.5964737208669562E-2</c:v>
                </c:pt>
                <c:pt idx="7">
                  <c:v>-5.8377880504936489E-2</c:v>
                </c:pt>
                <c:pt idx="8">
                  <c:v>7.426144584889151E-3</c:v>
                </c:pt>
                <c:pt idx="9">
                  <c:v>3.0579024022789326E-2</c:v>
                </c:pt>
                <c:pt idx="10">
                  <c:v>-4.1995970717357403E-2</c:v>
                </c:pt>
                <c:pt idx="11">
                  <c:v>-2.2745096463885072E-2</c:v>
                </c:pt>
                <c:pt idx="12">
                  <c:v>-4.6601247876015717E-2</c:v>
                </c:pt>
                <c:pt idx="13">
                  <c:v>1.737194207167044E-3</c:v>
                </c:pt>
                <c:pt idx="14">
                  <c:v>7.204207738240989E-3</c:v>
                </c:pt>
                <c:pt idx="15">
                  <c:v>3.6160419840301004E-3</c:v>
                </c:pt>
                <c:pt idx="16">
                  <c:v>-7.6127673296028783E-3</c:v>
                </c:pt>
                <c:pt idx="17">
                  <c:v>3.6236762959439041E-2</c:v>
                </c:pt>
                <c:pt idx="18">
                  <c:v>4.9700559686340889E-3</c:v>
                </c:pt>
                <c:pt idx="19">
                  <c:v>1.0970384011938974E-2</c:v>
                </c:pt>
                <c:pt idx="20">
                  <c:v>-3.0761839599142179E-2</c:v>
                </c:pt>
                <c:pt idx="21">
                  <c:v>3.4537124162106102E-2</c:v>
                </c:pt>
                <c:pt idx="22">
                  <c:v>-3.3550840280614801E-2</c:v>
                </c:pt>
                <c:pt idx="23">
                  <c:v>-3.2158959849465851E-3</c:v>
                </c:pt>
                <c:pt idx="24">
                  <c:v>1.5847926402506436E-2</c:v>
                </c:pt>
                <c:pt idx="25">
                  <c:v>1.0903270766972582E-2</c:v>
                </c:pt>
                <c:pt idx="26">
                  <c:v>1.1902088938562658E-3</c:v>
                </c:pt>
                <c:pt idx="27">
                  <c:v>-3.3060670018488303E-3</c:v>
                </c:pt>
                <c:pt idx="28">
                  <c:v>5.4963481763284965E-2</c:v>
                </c:pt>
                <c:pt idx="29">
                  <c:v>-1.9287327915011487E-2</c:v>
                </c:pt>
                <c:pt idx="30">
                  <c:v>-4.9139506454155034E-3</c:v>
                </c:pt>
                <c:pt idx="31">
                  <c:v>1.3439213891041565E-2</c:v>
                </c:pt>
                <c:pt idx="32">
                  <c:v>1.7362556958328008E-2</c:v>
                </c:pt>
                <c:pt idx="33">
                  <c:v>-7.7702639902600722E-3</c:v>
                </c:pt>
                <c:pt idx="34">
                  <c:v>7.6339223347622037E-3</c:v>
                </c:pt>
                <c:pt idx="35">
                  <c:v>2.5386348275361344E-2</c:v>
                </c:pt>
                <c:pt idx="36">
                  <c:v>2.0482130027126937E-2</c:v>
                </c:pt>
                <c:pt idx="37">
                  <c:v>-1.6842982452419174E-2</c:v>
                </c:pt>
                <c:pt idx="38">
                  <c:v>5.6585123564127813E-3</c:v>
                </c:pt>
                <c:pt idx="39">
                  <c:v>6.9395134569123018E-3</c:v>
                </c:pt>
                <c:pt idx="40">
                  <c:v>4.9450406587568788E-2</c:v>
                </c:pt>
                <c:pt idx="41">
                  <c:v>-2.5482726317502973E-2</c:v>
                </c:pt>
                <c:pt idx="42">
                  <c:v>1.1338060780064052E-2</c:v>
                </c:pt>
                <c:pt idx="43">
                  <c:v>-2.8725310774513679E-2</c:v>
                </c:pt>
                <c:pt idx="44">
                  <c:v>-6.9078991905766928E-3</c:v>
                </c:pt>
                <c:pt idx="45">
                  <c:v>1.1100113793496538E-2</c:v>
                </c:pt>
                <c:pt idx="46">
                  <c:v>1.2580931799882192E-2</c:v>
                </c:pt>
                <c:pt idx="47">
                  <c:v>3.3068759334805857E-3</c:v>
                </c:pt>
                <c:pt idx="48">
                  <c:v>9.5829717456368396E-3</c:v>
                </c:pt>
                <c:pt idx="49">
                  <c:v>1.8548353118005335E-2</c:v>
                </c:pt>
                <c:pt idx="50">
                  <c:v>2.6957885073961362E-2</c:v>
                </c:pt>
                <c:pt idx="51">
                  <c:v>-5.7512159236366356E-3</c:v>
                </c:pt>
                <c:pt idx="52">
                  <c:v>-5.0426578752363728E-3</c:v>
                </c:pt>
                <c:pt idx="53">
                  <c:v>1.9499976938824617E-2</c:v>
                </c:pt>
                <c:pt idx="54">
                  <c:v>3.5148034255347377E-2</c:v>
                </c:pt>
                <c:pt idx="55">
                  <c:v>4.8557483268048124E-3</c:v>
                </c:pt>
                <c:pt idx="56">
                  <c:v>9.7968967062344661E-3</c:v>
                </c:pt>
                <c:pt idx="57">
                  <c:v>-4.0089662753334893E-2</c:v>
                </c:pt>
                <c:pt idx="58">
                  <c:v>1.2806609942703745E-2</c:v>
                </c:pt>
                <c:pt idx="59">
                  <c:v>-2.2056236519026523E-2</c:v>
                </c:pt>
                <c:pt idx="60">
                  <c:v>4.0777011035383996E-3</c:v>
                </c:pt>
                <c:pt idx="61">
                  <c:v>2.1509172530884496E-2</c:v>
                </c:pt>
                <c:pt idx="62">
                  <c:v>-2.4793876595283313E-4</c:v>
                </c:pt>
                <c:pt idx="63">
                  <c:v>1.4996719874059043E-2</c:v>
                </c:pt>
                <c:pt idx="64">
                  <c:v>3.3573459654745487E-3</c:v>
                </c:pt>
                <c:pt idx="65">
                  <c:v>1.4315880332106654E-2</c:v>
                </c:pt>
                <c:pt idx="66">
                  <c:v>8.5646357496799198E-3</c:v>
                </c:pt>
                <c:pt idx="67">
                  <c:v>2.2672772870452794E-2</c:v>
                </c:pt>
                <c:pt idx="68">
                  <c:v>4.0916407740560256E-3</c:v>
                </c:pt>
                <c:pt idx="69">
                  <c:v>2.8379597017058882E-2</c:v>
                </c:pt>
                <c:pt idx="70">
                  <c:v>1.4462750677628248E-3</c:v>
                </c:pt>
                <c:pt idx="71">
                  <c:v>2.3626201881663526E-2</c:v>
                </c:pt>
                <c:pt idx="72">
                  <c:v>-2.1370569555199715E-2</c:v>
                </c:pt>
                <c:pt idx="73">
                  <c:v>1.0102555162586783E-2</c:v>
                </c:pt>
                <c:pt idx="74">
                  <c:v>7.8741111604452105E-3</c:v>
                </c:pt>
                <c:pt idx="75">
                  <c:v>3.4710036659558838E-2</c:v>
                </c:pt>
                <c:pt idx="76">
                  <c:v>5.7356963028538811E-3</c:v>
                </c:pt>
                <c:pt idx="77">
                  <c:v>4.0865384330725837E-3</c:v>
                </c:pt>
                <c:pt idx="78">
                  <c:v>1.3559666567133286E-2</c:v>
                </c:pt>
                <c:pt idx="79">
                  <c:v>4.3631125078109165E-2</c:v>
                </c:pt>
                <c:pt idx="80">
                  <c:v>9.1159631289062862E-3</c:v>
                </c:pt>
                <c:pt idx="81">
                  <c:v>5.1220210381854238E-2</c:v>
                </c:pt>
                <c:pt idx="82">
                  <c:v>-3.6378088183029865E-2</c:v>
                </c:pt>
                <c:pt idx="83">
                  <c:v>-1.7562014012274654E-2</c:v>
                </c:pt>
                <c:pt idx="84">
                  <c:v>2.5847841516414203E-2</c:v>
                </c:pt>
                <c:pt idx="85">
                  <c:v>-9.7694270795056389E-3</c:v>
                </c:pt>
                <c:pt idx="86">
                  <c:v>-6.7293889516526458E-3</c:v>
                </c:pt>
                <c:pt idx="87">
                  <c:v>-4.3200364758445048E-2</c:v>
                </c:pt>
                <c:pt idx="88">
                  <c:v>1.5151828851615798E-2</c:v>
                </c:pt>
                <c:pt idx="89">
                  <c:v>-1.3070412480160668E-2</c:v>
                </c:pt>
                <c:pt idx="90">
                  <c:v>3.5626254755185237E-2</c:v>
                </c:pt>
                <c:pt idx="91">
                  <c:v>2.8367172507137448E-3</c:v>
                </c:pt>
                <c:pt idx="92">
                  <c:v>-2.3937757620293727E-2</c:v>
                </c:pt>
                <c:pt idx="93">
                  <c:v>-7.1252239526043938E-3</c:v>
                </c:pt>
                <c:pt idx="94">
                  <c:v>-7.6798776251014783E-3</c:v>
                </c:pt>
                <c:pt idx="95">
                  <c:v>1.9196725197273053E-3</c:v>
                </c:pt>
                <c:pt idx="96">
                  <c:v>7.5791253878724129E-3</c:v>
                </c:pt>
                <c:pt idx="97">
                  <c:v>2.6817140919832387E-2</c:v>
                </c:pt>
                <c:pt idx="98">
                  <c:v>5.2222270618151548E-3</c:v>
                </c:pt>
                <c:pt idx="99">
                  <c:v>5.0786234235169697E-3</c:v>
                </c:pt>
                <c:pt idx="100">
                  <c:v>-1.0085457574561425E-2</c:v>
                </c:pt>
                <c:pt idx="101">
                  <c:v>3.6434467772910657E-2</c:v>
                </c:pt>
                <c:pt idx="102">
                  <c:v>2.1045823136144202E-2</c:v>
                </c:pt>
                <c:pt idx="103">
                  <c:v>2.0504025088358628E-2</c:v>
                </c:pt>
                <c:pt idx="104">
                  <c:v>-1.1470819562256526E-2</c:v>
                </c:pt>
                <c:pt idx="105">
                  <c:v>1.9960197631393228E-2</c:v>
                </c:pt>
                <c:pt idx="106">
                  <c:v>2.0834551573475076E-2</c:v>
                </c:pt>
                <c:pt idx="107">
                  <c:v>-1.9235553621030424E-2</c:v>
                </c:pt>
                <c:pt idx="108">
                  <c:v>2.8194043779070045E-3</c:v>
                </c:pt>
                <c:pt idx="109">
                  <c:v>-3.2561150900596841E-3</c:v>
                </c:pt>
                <c:pt idx="110">
                  <c:v>1.2764351630098477E-2</c:v>
                </c:pt>
                <c:pt idx="111">
                  <c:v>1.658777254477644E-2</c:v>
                </c:pt>
                <c:pt idx="112">
                  <c:v>3.0871479094392178E-2</c:v>
                </c:pt>
                <c:pt idx="113">
                  <c:v>-2.0617615164770136E-3</c:v>
                </c:pt>
                <c:pt idx="114">
                  <c:v>1.3533586442573461E-2</c:v>
                </c:pt>
                <c:pt idx="115">
                  <c:v>-1.6838494873247276E-2</c:v>
                </c:pt>
                <c:pt idx="116">
                  <c:v>-7.5545347857495443E-3</c:v>
                </c:pt>
                <c:pt idx="117">
                  <c:v>-2.0568841238152284E-2</c:v>
                </c:pt>
                <c:pt idx="118">
                  <c:v>3.7769214395097775E-3</c:v>
                </c:pt>
                <c:pt idx="119">
                  <c:v>-2.5624217648133208E-2</c:v>
                </c:pt>
                <c:pt idx="120">
                  <c:v>3.4910602624876455E-2</c:v>
                </c:pt>
                <c:pt idx="121">
                  <c:v>4.8705619779004186E-2</c:v>
                </c:pt>
                <c:pt idx="122">
                  <c:v>-2.2946966390907826E-2</c:v>
                </c:pt>
                <c:pt idx="123">
                  <c:v>5.3889782120838496E-2</c:v>
                </c:pt>
                <c:pt idx="124">
                  <c:v>-1.0964104165873886E-2</c:v>
                </c:pt>
                <c:pt idx="125">
                  <c:v>9.3293218405089834E-3</c:v>
                </c:pt>
                <c:pt idx="126">
                  <c:v>-2.0271049743512726E-2</c:v>
                </c:pt>
                <c:pt idx="127">
                  <c:v>-1.8285740697729411E-2</c:v>
                </c:pt>
                <c:pt idx="128">
                  <c:v>-3.0459919496279575E-2</c:v>
                </c:pt>
                <c:pt idx="129">
                  <c:v>1.529066580039844E-2</c:v>
                </c:pt>
                <c:pt idx="130">
                  <c:v>2.46793877250466E-2</c:v>
                </c:pt>
                <c:pt idx="131">
                  <c:v>-1.5588711020859875E-3</c:v>
                </c:pt>
                <c:pt idx="132">
                  <c:v>7.4029567708352714E-2</c:v>
                </c:pt>
                <c:pt idx="133">
                  <c:v>-2.4994803657580941E-2</c:v>
                </c:pt>
                <c:pt idx="134">
                  <c:v>4.5458654256523498E-2</c:v>
                </c:pt>
                <c:pt idx="135">
                  <c:v>-9.1645661983315828E-6</c:v>
                </c:pt>
                <c:pt idx="136">
                  <c:v>-2.1523401141900166E-2</c:v>
                </c:pt>
                <c:pt idx="137">
                  <c:v>3.3987035995507488E-2</c:v>
                </c:pt>
                <c:pt idx="138">
                  <c:v>-3.4508696973219698E-2</c:v>
                </c:pt>
                <c:pt idx="139">
                  <c:v>-4.0773335051888314E-2</c:v>
                </c:pt>
                <c:pt idx="140">
                  <c:v>-2.8666628875441455E-2</c:v>
                </c:pt>
                <c:pt idx="141">
                  <c:v>1.2624937406704399E-2</c:v>
                </c:pt>
                <c:pt idx="142">
                  <c:v>-6.2022035488422618E-2</c:v>
                </c:pt>
                <c:pt idx="143">
                  <c:v>-2.1327309224208679E-2</c:v>
                </c:pt>
                <c:pt idx="144">
                  <c:v>2.2078755382666012E-2</c:v>
                </c:pt>
                <c:pt idx="145">
                  <c:v>1.6529174221031385E-2</c:v>
                </c:pt>
                <c:pt idx="146">
                  <c:v>2.3621722211869239E-2</c:v>
                </c:pt>
                <c:pt idx="147">
                  <c:v>2.2306651149521201E-2</c:v>
                </c:pt>
                <c:pt idx="148">
                  <c:v>6.4250041197447844E-2</c:v>
                </c:pt>
                <c:pt idx="149">
                  <c:v>-3.1634139010259826E-2</c:v>
                </c:pt>
                <c:pt idx="150">
                  <c:v>3.6722489936777972E-2</c:v>
                </c:pt>
                <c:pt idx="151">
                  <c:v>-1.8417671433347336E-3</c:v>
                </c:pt>
                <c:pt idx="152">
                  <c:v>4.1526782047007965E-2</c:v>
                </c:pt>
                <c:pt idx="153">
                  <c:v>-9.8710342742875157E-2</c:v>
                </c:pt>
                <c:pt idx="154">
                  <c:v>-4.2285054498998956E-2</c:v>
                </c:pt>
                <c:pt idx="155">
                  <c:v>3.483336209637343E-2</c:v>
                </c:pt>
                <c:pt idx="156">
                  <c:v>4.7353049414786019E-2</c:v>
                </c:pt>
                <c:pt idx="157">
                  <c:v>-7.2501822935010602E-3</c:v>
                </c:pt>
                <c:pt idx="158">
                  <c:v>-5.854768320509926E-2</c:v>
                </c:pt>
                <c:pt idx="159">
                  <c:v>-3.6257282590154642E-2</c:v>
                </c:pt>
                <c:pt idx="160">
                  <c:v>-2.6372146371636446E-2</c:v>
                </c:pt>
                <c:pt idx="161">
                  <c:v>1.5574592509146749E-3</c:v>
                </c:pt>
                <c:pt idx="162">
                  <c:v>-2.6088739954424678E-2</c:v>
                </c:pt>
                <c:pt idx="163">
                  <c:v>-6.3498782514203106E-3</c:v>
                </c:pt>
                <c:pt idx="164">
                  <c:v>3.873734390020569E-3</c:v>
                </c:pt>
                <c:pt idx="165">
                  <c:v>2.9421059193296028E-2</c:v>
                </c:pt>
                <c:pt idx="166">
                  <c:v>4.2156275600929306E-2</c:v>
                </c:pt>
                <c:pt idx="167">
                  <c:v>-2.5988969773177845E-2</c:v>
                </c:pt>
                <c:pt idx="168">
                  <c:v>2.1235534038828229E-2</c:v>
                </c:pt>
                <c:pt idx="169">
                  <c:v>-2.2642329800469894E-2</c:v>
                </c:pt>
                <c:pt idx="170">
                  <c:v>-3.0181295800512903E-2</c:v>
                </c:pt>
                <c:pt idx="171">
                  <c:v>8.0876166544546074E-3</c:v>
                </c:pt>
                <c:pt idx="172">
                  <c:v>4.1200645222881964E-2</c:v>
                </c:pt>
                <c:pt idx="173">
                  <c:v>-3.860247945916602E-2</c:v>
                </c:pt>
                <c:pt idx="174">
                  <c:v>-4.2025572108058067E-2</c:v>
                </c:pt>
                <c:pt idx="175">
                  <c:v>-7.7427807828349014E-3</c:v>
                </c:pt>
                <c:pt idx="176">
                  <c:v>-1.8521153235571807E-2</c:v>
                </c:pt>
                <c:pt idx="177">
                  <c:v>1.4098558699636669E-2</c:v>
                </c:pt>
                <c:pt idx="178">
                  <c:v>1.5280012728689417E-2</c:v>
                </c:pt>
                <c:pt idx="179">
                  <c:v>1.5778209702008953E-3</c:v>
                </c:pt>
                <c:pt idx="180">
                  <c:v>2.3868456462443503E-2</c:v>
                </c:pt>
                <c:pt idx="181">
                  <c:v>-2.8991962565542293E-2</c:v>
                </c:pt>
                <c:pt idx="182">
                  <c:v>5.2947836963912205E-4</c:v>
                </c:pt>
                <c:pt idx="183">
                  <c:v>1.4883069740377144E-2</c:v>
                </c:pt>
                <c:pt idx="184">
                  <c:v>-6.2502158212059278E-3</c:v>
                </c:pt>
                <c:pt idx="185">
                  <c:v>2.2102889313824401E-2</c:v>
                </c:pt>
                <c:pt idx="186">
                  <c:v>1.3009884073238134E-2</c:v>
                </c:pt>
                <c:pt idx="187">
                  <c:v>3.003373058054154E-2</c:v>
                </c:pt>
                <c:pt idx="188">
                  <c:v>1.1292649937758359E-2</c:v>
                </c:pt>
                <c:pt idx="189">
                  <c:v>2.5778898284733013E-2</c:v>
                </c:pt>
                <c:pt idx="190">
                  <c:v>-3.5103230622231231E-2</c:v>
                </c:pt>
                <c:pt idx="191">
                  <c:v>-5.0574948237085806E-3</c:v>
                </c:pt>
                <c:pt idx="192">
                  <c:v>-3.6953836054991378E-3</c:v>
                </c:pt>
                <c:pt idx="193">
                  <c:v>-9.7365227007377778E-3</c:v>
                </c:pt>
                <c:pt idx="194">
                  <c:v>1.8418936930002981E-2</c:v>
                </c:pt>
                <c:pt idx="195">
                  <c:v>1.7954397512035983E-2</c:v>
                </c:pt>
                <c:pt idx="196">
                  <c:v>-1.2838802725465445E-2</c:v>
                </c:pt>
                <c:pt idx="197">
                  <c:v>9.4770831695910052E-3</c:v>
                </c:pt>
                <c:pt idx="198">
                  <c:v>3.8553616384359268E-3</c:v>
                </c:pt>
                <c:pt idx="199">
                  <c:v>1.4817534081191581E-2</c:v>
                </c:pt>
                <c:pt idx="200">
                  <c:v>3.2341178907802398E-3</c:v>
                </c:pt>
                <c:pt idx="201">
                  <c:v>1.1663648541698247E-2</c:v>
                </c:pt>
                <c:pt idx="202">
                  <c:v>1.5118146822879546E-3</c:v>
                </c:pt>
                <c:pt idx="203">
                  <c:v>1.5615450113896073E-2</c:v>
                </c:pt>
                <c:pt idx="204">
                  <c:v>1.3376231721814982E-2</c:v>
                </c:pt>
                <c:pt idx="205">
                  <c:v>-3.3969325971232069E-3</c:v>
                </c:pt>
                <c:pt idx="206">
                  <c:v>1.3923928823938649E-2</c:v>
                </c:pt>
                <c:pt idx="207">
                  <c:v>-9.0881046688090755E-4</c:v>
                </c:pt>
                <c:pt idx="208">
                  <c:v>1.2769036307147024E-2</c:v>
                </c:pt>
                <c:pt idx="209">
                  <c:v>1.4251689919772433E-2</c:v>
                </c:pt>
                <c:pt idx="210">
                  <c:v>-2.2994798930888478E-2</c:v>
                </c:pt>
                <c:pt idx="211">
                  <c:v>-1.3978613968126008E-3</c:v>
                </c:pt>
                <c:pt idx="212">
                  <c:v>2.244792866827721E-2</c:v>
                </c:pt>
                <c:pt idx="213">
                  <c:v>-8.4462645649932694E-3</c:v>
                </c:pt>
                <c:pt idx="214">
                  <c:v>2.1738313626987089E-2</c:v>
                </c:pt>
                <c:pt idx="215">
                  <c:v>2.3284708471350928E-2</c:v>
                </c:pt>
                <c:pt idx="216">
                  <c:v>3.358020219276063E-2</c:v>
                </c:pt>
                <c:pt idx="217">
                  <c:v>-4.5741615819659752E-4</c:v>
                </c:pt>
                <c:pt idx="218">
                  <c:v>-5.6585134007207773E-3</c:v>
                </c:pt>
                <c:pt idx="219">
                  <c:v>5.3167616684735533E-2</c:v>
                </c:pt>
                <c:pt idx="220">
                  <c:v>-1.6912166207229583E-2</c:v>
                </c:pt>
                <c:pt idx="221">
                  <c:v>-2.3465921961892115E-2</c:v>
                </c:pt>
                <c:pt idx="222">
                  <c:v>5.7447869805210875E-4</c:v>
                </c:pt>
                <c:pt idx="223">
                  <c:v>1.4473163187871171E-2</c:v>
                </c:pt>
                <c:pt idx="224">
                  <c:v>2.6768797305696038E-2</c:v>
                </c:pt>
                <c:pt idx="225">
                  <c:v>-1.8231708430038952E-2</c:v>
                </c:pt>
                <c:pt idx="226">
                  <c:v>1.8624509222838176E-2</c:v>
                </c:pt>
                <c:pt idx="227">
                  <c:v>-1.2033593957838408E-3</c:v>
                </c:pt>
                <c:pt idx="228">
                  <c:v>1.5817899569523796E-2</c:v>
                </c:pt>
                <c:pt idx="229">
                  <c:v>1.7660846758026469E-2</c:v>
                </c:pt>
                <c:pt idx="230">
                  <c:v>-4.6915305230129231E-3</c:v>
                </c:pt>
                <c:pt idx="231">
                  <c:v>1.8244400566249028E-2</c:v>
                </c:pt>
                <c:pt idx="232">
                  <c:v>1.7093954045404973E-3</c:v>
                </c:pt>
                <c:pt idx="233">
                  <c:v>1.2966466896108093E-2</c:v>
                </c:pt>
                <c:pt idx="234">
                  <c:v>1.6544166240467853E-2</c:v>
                </c:pt>
                <c:pt idx="235">
                  <c:v>1.579302092724718E-2</c:v>
                </c:pt>
                <c:pt idx="236">
                  <c:v>9.9371253884292868E-3</c:v>
                </c:pt>
                <c:pt idx="237">
                  <c:v>7.0541349436666553E-2</c:v>
                </c:pt>
                <c:pt idx="238">
                  <c:v>-4.623340877257736E-2</c:v>
                </c:pt>
                <c:pt idx="239">
                  <c:v>-8.5279929063867034E-3</c:v>
                </c:pt>
                <c:pt idx="240">
                  <c:v>1.3400459954551389E-2</c:v>
                </c:pt>
                <c:pt idx="241">
                  <c:v>2.3629630569383029E-2</c:v>
                </c:pt>
                <c:pt idx="242">
                  <c:v>4.8586338811298993E-2</c:v>
                </c:pt>
                <c:pt idx="243">
                  <c:v>-3.6362984735918605E-2</c:v>
                </c:pt>
                <c:pt idx="244">
                  <c:v>7.385871343337156E-3</c:v>
                </c:pt>
                <c:pt idx="245">
                  <c:v>-3.7099920248219231E-2</c:v>
                </c:pt>
                <c:pt idx="246">
                  <c:v>-8.4063570180091876E-3</c:v>
                </c:pt>
                <c:pt idx="247">
                  <c:v>3.4756765489718879E-2</c:v>
                </c:pt>
                <c:pt idx="248">
                  <c:v>5.3766683055921968E-3</c:v>
                </c:pt>
                <c:pt idx="249">
                  <c:v>9.5716206443557661E-3</c:v>
                </c:pt>
                <c:pt idx="250">
                  <c:v>3.7568121381828169E-2</c:v>
                </c:pt>
                <c:pt idx="251">
                  <c:v>5.0135602041456277E-3</c:v>
                </c:pt>
                <c:pt idx="252">
                  <c:v>8.4285273699377279E-3</c:v>
                </c:pt>
                <c:pt idx="253">
                  <c:v>2.4340392993286657E-2</c:v>
                </c:pt>
                <c:pt idx="254">
                  <c:v>9.3369267998201777E-3</c:v>
                </c:pt>
                <c:pt idx="255">
                  <c:v>1.8442163433284052E-2</c:v>
                </c:pt>
                <c:pt idx="256">
                  <c:v>-1.0321907892064677E-2</c:v>
                </c:pt>
                <c:pt idx="257">
                  <c:v>4.4445369723635018E-2</c:v>
                </c:pt>
                <c:pt idx="258">
                  <c:v>-3.9259467185314097E-2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01-441F-A7B5-C895232A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547503"/>
        <c:axId val="1348523023"/>
      </c:scatterChart>
      <c:valAx>
        <c:axId val="1348547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Retorno S&amp;P</a:t>
                </a:r>
              </a:p>
            </c:rich>
          </c:tx>
          <c:overlay val="0"/>
        </c:title>
        <c:numFmt formatCode="0.000%" sourceLinked="0"/>
        <c:majorTickMark val="out"/>
        <c:minorTickMark val="none"/>
        <c:tickLblPos val="nextTo"/>
        <c:crossAx val="1348523023"/>
        <c:crosses val="autoZero"/>
        <c:crossBetween val="midCat"/>
      </c:valAx>
      <c:valAx>
        <c:axId val="13485230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Retorn AAPL Semanal</a:t>
                </a:r>
              </a:p>
            </c:rich>
          </c:tx>
          <c:layout>
            <c:manualLayout>
              <c:xMode val="edge"/>
              <c:yMode val="edge"/>
              <c:x val="2.1367521367521368E-2"/>
              <c:y val="0.41387633922808825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348547503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Retornos AAPL vs</a:t>
            </a:r>
            <a:r>
              <a:rPr lang="en-US" baseline="0"/>
              <a:t> S&amp;P Diarios</a:t>
            </a:r>
            <a:r>
              <a:rPr lang="en-US"/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956120024745865E-2"/>
          <c:y val="8.7634154112238863E-2"/>
          <c:w val="0.86435708946343393"/>
          <c:h val="0.8468461456768771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38100">
              <a:noFill/>
            </a:ln>
          </c:spPr>
          <c:marker>
            <c:symbol val="circle"/>
            <c:size val="3"/>
            <c:spPr>
              <a:ln w="3175"/>
            </c:spPr>
          </c:marker>
          <c:xVal>
            <c:numRef>
              <c:f>Beta_AAPL_dia!$G$8:$G$1263</c:f>
              <c:numCache>
                <c:formatCode>0.000%</c:formatCode>
                <c:ptCount val="1256"/>
                <c:pt idx="0">
                  <c:v>-4.4485431876539749E-4</c:v>
                </c:pt>
                <c:pt idx="1">
                  <c:v>-1.6135114115741978E-2</c:v>
                </c:pt>
                <c:pt idx="2">
                  <c:v>-3.8802065866255786E-3</c:v>
                </c:pt>
                <c:pt idx="3">
                  <c:v>8.76077054501323E-4</c:v>
                </c:pt>
                <c:pt idx="4">
                  <c:v>7.0053220166539365E-3</c:v>
                </c:pt>
                <c:pt idx="5">
                  <c:v>4.1323155561741043E-3</c:v>
                </c:pt>
                <c:pt idx="6">
                  <c:v>1.024369112638146E-3</c:v>
                </c:pt>
                <c:pt idx="7">
                  <c:v>7.2482243048224149E-3</c:v>
                </c:pt>
                <c:pt idx="8">
                  <c:v>3.2558821606703869E-2</c:v>
                </c:pt>
                <c:pt idx="9">
                  <c:v>-7.1151883671083382E-4</c:v>
                </c:pt>
                <c:pt idx="10">
                  <c:v>5.7997471267632328E-3</c:v>
                </c:pt>
                <c:pt idx="11">
                  <c:v>4.3464225393308187E-3</c:v>
                </c:pt>
                <c:pt idx="12">
                  <c:v>-7.6932878850626274E-3</c:v>
                </c:pt>
                <c:pt idx="13">
                  <c:v>-6.3815906321273985E-3</c:v>
                </c:pt>
                <c:pt idx="14">
                  <c:v>1.4726612825518126E-2</c:v>
                </c:pt>
                <c:pt idx="15">
                  <c:v>6.2990881764606321E-3</c:v>
                </c:pt>
                <c:pt idx="16">
                  <c:v>1.4799948928487794E-3</c:v>
                </c:pt>
                <c:pt idx="17">
                  <c:v>5.8023965634184105E-3</c:v>
                </c:pt>
                <c:pt idx="18">
                  <c:v>6.4069962951629478E-4</c:v>
                </c:pt>
                <c:pt idx="19">
                  <c:v>7.3731441792452834E-3</c:v>
                </c:pt>
                <c:pt idx="20">
                  <c:v>2.025908412793509E-2</c:v>
                </c:pt>
                <c:pt idx="21">
                  <c:v>1.6661119264111734E-2</c:v>
                </c:pt>
                <c:pt idx="22">
                  <c:v>2.511728897677501E-2</c:v>
                </c:pt>
                <c:pt idx="23">
                  <c:v>-2.3567493895167213E-2</c:v>
                </c:pt>
                <c:pt idx="24">
                  <c:v>1.3268381447011368E-3</c:v>
                </c:pt>
                <c:pt idx="25">
                  <c:v>-2.2408428964001637E-2</c:v>
                </c:pt>
                <c:pt idx="26">
                  <c:v>-1.7277195396940837E-3</c:v>
                </c:pt>
                <c:pt idx="27">
                  <c:v>7.9446466394201831E-3</c:v>
                </c:pt>
                <c:pt idx="28">
                  <c:v>1.8092083408471682E-2</c:v>
                </c:pt>
                <c:pt idx="29">
                  <c:v>-3.4607561069471604E-2</c:v>
                </c:pt>
                <c:pt idx="30">
                  <c:v>9.5153900340573472E-2</c:v>
                </c:pt>
                <c:pt idx="31">
                  <c:v>-1.5700528421156545E-2</c:v>
                </c:pt>
                <c:pt idx="32">
                  <c:v>-2.3314571311449095E-3</c:v>
                </c:pt>
                <c:pt idx="33">
                  <c:v>-5.9749616419470408E-2</c:v>
                </c:pt>
                <c:pt idx="34">
                  <c:v>-4.839560075260485E-2</c:v>
                </c:pt>
                <c:pt idx="35">
                  <c:v>6.7281251608803938E-3</c:v>
                </c:pt>
                <c:pt idx="36">
                  <c:v>3.7812842467277452E-3</c:v>
                </c:pt>
                <c:pt idx="37">
                  <c:v>5.5384935154294546E-3</c:v>
                </c:pt>
                <c:pt idx="38">
                  <c:v>-1.9737200328104554E-2</c:v>
                </c:pt>
                <c:pt idx="39">
                  <c:v>-3.3069570393192693E-3</c:v>
                </c:pt>
                <c:pt idx="40">
                  <c:v>-1.115698545004451E-2</c:v>
                </c:pt>
                <c:pt idx="41">
                  <c:v>1.5743198608773046E-3</c:v>
                </c:pt>
                <c:pt idx="42">
                  <c:v>1.7646041682840563E-2</c:v>
                </c:pt>
                <c:pt idx="43">
                  <c:v>8.2466726353502828E-4</c:v>
                </c:pt>
                <c:pt idx="44">
                  <c:v>-2.1849103746239829E-3</c:v>
                </c:pt>
                <c:pt idx="45">
                  <c:v>1.0798516740105457E-2</c:v>
                </c:pt>
                <c:pt idx="46">
                  <c:v>-1.0653519220738983E-2</c:v>
                </c:pt>
                <c:pt idx="47">
                  <c:v>6.4160994796895743E-3</c:v>
                </c:pt>
                <c:pt idx="48">
                  <c:v>2.1265883307494793E-2</c:v>
                </c:pt>
                <c:pt idx="49">
                  <c:v>-1.3891022092047178E-2</c:v>
                </c:pt>
                <c:pt idx="50">
                  <c:v>4.8868732804865367E-3</c:v>
                </c:pt>
                <c:pt idx="51">
                  <c:v>-7.5678236584880709E-3</c:v>
                </c:pt>
                <c:pt idx="52">
                  <c:v>-2.6973068524487775E-2</c:v>
                </c:pt>
                <c:pt idx="53">
                  <c:v>5.5205871897281433E-3</c:v>
                </c:pt>
                <c:pt idx="54">
                  <c:v>-1.7819030128555013E-2</c:v>
                </c:pt>
                <c:pt idx="55">
                  <c:v>1.1159281084776262E-2</c:v>
                </c:pt>
                <c:pt idx="56">
                  <c:v>-1.2234773630190987E-2</c:v>
                </c:pt>
                <c:pt idx="57">
                  <c:v>-1.7596775547904953E-2</c:v>
                </c:pt>
                <c:pt idx="58">
                  <c:v>1.5854114170776867E-2</c:v>
                </c:pt>
                <c:pt idx="59">
                  <c:v>-1.586451446090209E-2</c:v>
                </c:pt>
                <c:pt idx="60">
                  <c:v>1.3601444103938931E-4</c:v>
                </c:pt>
                <c:pt idx="61">
                  <c:v>-4.6797309154723576E-3</c:v>
                </c:pt>
                <c:pt idx="62">
                  <c:v>-4.9691258961639395E-3</c:v>
                </c:pt>
                <c:pt idx="63">
                  <c:v>-1.70641044083224E-2</c:v>
                </c:pt>
                <c:pt idx="64">
                  <c:v>-4.3342040803039383E-3</c:v>
                </c:pt>
                <c:pt idx="65">
                  <c:v>2.3769980977488281E-3</c:v>
                </c:pt>
                <c:pt idx="66">
                  <c:v>2.4449557863681637E-3</c:v>
                </c:pt>
                <c:pt idx="67">
                  <c:v>-7.195338728738232E-5</c:v>
                </c:pt>
                <c:pt idx="68">
                  <c:v>1.0426357037460532E-2</c:v>
                </c:pt>
                <c:pt idx="69">
                  <c:v>-2.7239021174919609E-3</c:v>
                </c:pt>
                <c:pt idx="70">
                  <c:v>3.3957312690802155E-4</c:v>
                </c:pt>
                <c:pt idx="71">
                  <c:v>6.712589964470439E-3</c:v>
                </c:pt>
                <c:pt idx="72">
                  <c:v>-9.464837258386094E-3</c:v>
                </c:pt>
                <c:pt idx="73">
                  <c:v>3.64432448840879E-3</c:v>
                </c:pt>
                <c:pt idx="74">
                  <c:v>3.9086566808217427E-3</c:v>
                </c:pt>
                <c:pt idx="75">
                  <c:v>7.2248718423506553E-3</c:v>
                </c:pt>
                <c:pt idx="76">
                  <c:v>-7.6086038807853251E-3</c:v>
                </c:pt>
                <c:pt idx="77">
                  <c:v>-5.0468031697350479E-3</c:v>
                </c:pt>
                <c:pt idx="78">
                  <c:v>5.2754370946348494E-3</c:v>
                </c:pt>
                <c:pt idx="79">
                  <c:v>-4.6788733787100911E-3</c:v>
                </c:pt>
                <c:pt idx="80">
                  <c:v>9.2178009008230255E-3</c:v>
                </c:pt>
                <c:pt idx="81">
                  <c:v>-1.45806426234667E-2</c:v>
                </c:pt>
                <c:pt idx="82">
                  <c:v>-2.8551769899211044E-3</c:v>
                </c:pt>
                <c:pt idx="83">
                  <c:v>5.31351199483443E-3</c:v>
                </c:pt>
                <c:pt idx="84">
                  <c:v>6.1379611323075789E-3</c:v>
                </c:pt>
                <c:pt idx="85">
                  <c:v>8.7682143059637507E-3</c:v>
                </c:pt>
                <c:pt idx="86">
                  <c:v>9.9910060734267336E-3</c:v>
                </c:pt>
                <c:pt idx="87">
                  <c:v>-2.112636997870454E-3</c:v>
                </c:pt>
                <c:pt idx="88">
                  <c:v>1.8312792769356268E-2</c:v>
                </c:pt>
                <c:pt idx="89">
                  <c:v>1.146289893115604E-3</c:v>
                </c:pt>
                <c:pt idx="90">
                  <c:v>1.5754139322881056E-3</c:v>
                </c:pt>
                <c:pt idx="91">
                  <c:v>-1.5411650403413191E-2</c:v>
                </c:pt>
                <c:pt idx="92">
                  <c:v>1.5603237756451893E-3</c:v>
                </c:pt>
                <c:pt idx="93">
                  <c:v>-1.1103896321238205E-2</c:v>
                </c:pt>
                <c:pt idx="94">
                  <c:v>5.5381011599553442E-3</c:v>
                </c:pt>
                <c:pt idx="95">
                  <c:v>1.2595956411720177E-2</c:v>
                </c:pt>
                <c:pt idx="96">
                  <c:v>-2.2238733140302891E-3</c:v>
                </c:pt>
                <c:pt idx="97">
                  <c:v>-4.2847904329482711E-3</c:v>
                </c:pt>
                <c:pt idx="98">
                  <c:v>-1.0702011777237508E-2</c:v>
                </c:pt>
                <c:pt idx="99">
                  <c:v>-1.1055735815118317E-2</c:v>
                </c:pt>
                <c:pt idx="100">
                  <c:v>-4.0562645280495246E-4</c:v>
                </c:pt>
                <c:pt idx="101">
                  <c:v>1.1042722967758989E-2</c:v>
                </c:pt>
                <c:pt idx="102">
                  <c:v>7.2873196927927264E-3</c:v>
                </c:pt>
                <c:pt idx="103">
                  <c:v>1.0869120584686254E-2</c:v>
                </c:pt>
                <c:pt idx="104">
                  <c:v>-8.6509904362275236E-4</c:v>
                </c:pt>
                <c:pt idx="105">
                  <c:v>-2.9492894104891865E-2</c:v>
                </c:pt>
                <c:pt idx="106">
                  <c:v>-3.8639596449174807E-3</c:v>
                </c:pt>
                <c:pt idx="107">
                  <c:v>3.7993154952247199E-3</c:v>
                </c:pt>
                <c:pt idx="108">
                  <c:v>-2.6440818012729572E-5</c:v>
                </c:pt>
                <c:pt idx="109">
                  <c:v>-5.4140321061636465E-3</c:v>
                </c:pt>
                <c:pt idx="110">
                  <c:v>8.1658218598121834E-3</c:v>
                </c:pt>
                <c:pt idx="111">
                  <c:v>-2.9638930421207466E-3</c:v>
                </c:pt>
                <c:pt idx="112">
                  <c:v>-6.1442267748391677E-3</c:v>
                </c:pt>
                <c:pt idx="113">
                  <c:v>2.4954280663231909E-3</c:v>
                </c:pt>
                <c:pt idx="114">
                  <c:v>-1.8697147288503357E-3</c:v>
                </c:pt>
                <c:pt idx="115">
                  <c:v>6.0513596963907013E-3</c:v>
                </c:pt>
                <c:pt idx="116">
                  <c:v>4.5145233705135013E-4</c:v>
                </c:pt>
                <c:pt idx="117">
                  <c:v>2.4484531809998433E-3</c:v>
                </c:pt>
                <c:pt idx="118">
                  <c:v>5.6078443139726541E-3</c:v>
                </c:pt>
                <c:pt idx="119">
                  <c:v>-3.8012963267421984E-3</c:v>
                </c:pt>
                <c:pt idx="120">
                  <c:v>5.722044904524104E-3</c:v>
                </c:pt>
                <c:pt idx="121">
                  <c:v>3.0204344198856425E-3</c:v>
                </c:pt>
                <c:pt idx="122">
                  <c:v>3.4679787718681077E-3</c:v>
                </c:pt>
                <c:pt idx="123">
                  <c:v>5.3404449131417842E-3</c:v>
                </c:pt>
                <c:pt idx="124">
                  <c:v>2.1970667468895755E-5</c:v>
                </c:pt>
                <c:pt idx="125">
                  <c:v>3.9636081050355987E-3</c:v>
                </c:pt>
                <c:pt idx="126">
                  <c:v>3.9178144727474162E-3</c:v>
                </c:pt>
                <c:pt idx="127">
                  <c:v>-1.3203522508181798E-2</c:v>
                </c:pt>
                <c:pt idx="128">
                  <c:v>-6.0497412027306074E-3</c:v>
                </c:pt>
                <c:pt idx="129">
                  <c:v>2.3228648443596178E-4</c:v>
                </c:pt>
                <c:pt idx="130">
                  <c:v>-2.8926824797754769E-3</c:v>
                </c:pt>
                <c:pt idx="131">
                  <c:v>9.6905366322297404E-4</c:v>
                </c:pt>
                <c:pt idx="132">
                  <c:v>3.7568431802581514E-3</c:v>
                </c:pt>
                <c:pt idx="133">
                  <c:v>7.4312198939459062E-3</c:v>
                </c:pt>
                <c:pt idx="134">
                  <c:v>2.5295879476236127E-2</c:v>
                </c:pt>
                <c:pt idx="135">
                  <c:v>1.2265675189796932E-2</c:v>
                </c:pt>
                <c:pt idx="136">
                  <c:v>-2.8121072475911779E-3</c:v>
                </c:pt>
                <c:pt idx="137">
                  <c:v>4.0925781489629109E-3</c:v>
                </c:pt>
                <c:pt idx="138">
                  <c:v>-1.8614747655095742E-2</c:v>
                </c:pt>
                <c:pt idx="139">
                  <c:v>-3.3002338451409985E-3</c:v>
                </c:pt>
                <c:pt idx="140">
                  <c:v>1.6141440228589765E-3</c:v>
                </c:pt>
                <c:pt idx="141">
                  <c:v>2.6514603692762151E-3</c:v>
                </c:pt>
                <c:pt idx="142">
                  <c:v>-2.994908655286066E-4</c:v>
                </c:pt>
                <c:pt idx="143">
                  <c:v>2.1457820892740731E-3</c:v>
                </c:pt>
                <c:pt idx="144">
                  <c:v>-9.1912770030079249E-3</c:v>
                </c:pt>
                <c:pt idx="145">
                  <c:v>-4.7489058725858069E-4</c:v>
                </c:pt>
                <c:pt idx="146">
                  <c:v>-1.8227794573267841E-3</c:v>
                </c:pt>
                <c:pt idx="147">
                  <c:v>3.9716030382763723E-3</c:v>
                </c:pt>
                <c:pt idx="148">
                  <c:v>-1.7116048520571248E-4</c:v>
                </c:pt>
                <c:pt idx="149">
                  <c:v>4.6790685197222182E-3</c:v>
                </c:pt>
                <c:pt idx="150">
                  <c:v>-7.6094097971791674E-3</c:v>
                </c:pt>
                <c:pt idx="151">
                  <c:v>7.7076128584032677E-3</c:v>
                </c:pt>
                <c:pt idx="152">
                  <c:v>6.0518507625366702E-3</c:v>
                </c:pt>
                <c:pt idx="153">
                  <c:v>-2.0700823889336917E-3</c:v>
                </c:pt>
                <c:pt idx="154">
                  <c:v>7.1133846739683815E-3</c:v>
                </c:pt>
                <c:pt idx="155">
                  <c:v>9.68935768284096E-3</c:v>
                </c:pt>
                <c:pt idx="156">
                  <c:v>-9.5860422495291919E-3</c:v>
                </c:pt>
                <c:pt idx="157">
                  <c:v>8.9702698624898325E-3</c:v>
                </c:pt>
                <c:pt idx="158">
                  <c:v>-1.681396399709989E-3</c:v>
                </c:pt>
                <c:pt idx="159">
                  <c:v>1.3838405955768351E-4</c:v>
                </c:pt>
                <c:pt idx="160">
                  <c:v>-9.3241104524439677E-3</c:v>
                </c:pt>
                <c:pt idx="161">
                  <c:v>4.2365423122701085E-3</c:v>
                </c:pt>
                <c:pt idx="162">
                  <c:v>-1.2531829977877607E-3</c:v>
                </c:pt>
                <c:pt idx="163">
                  <c:v>4.0386141140038578E-3</c:v>
                </c:pt>
                <c:pt idx="164">
                  <c:v>-1.8611774432969463E-3</c:v>
                </c:pt>
                <c:pt idx="165">
                  <c:v>2.5111172898120149E-3</c:v>
                </c:pt>
                <c:pt idx="166">
                  <c:v>2.8092695373120868E-3</c:v>
                </c:pt>
                <c:pt idx="167">
                  <c:v>-1.9409693295342478E-3</c:v>
                </c:pt>
                <c:pt idx="168">
                  <c:v>1.6976786407179478E-2</c:v>
                </c:pt>
                <c:pt idx="169">
                  <c:v>-2.8964004415590328E-3</c:v>
                </c:pt>
                <c:pt idx="170">
                  <c:v>2.6450846693371055E-4</c:v>
                </c:pt>
                <c:pt idx="171">
                  <c:v>1.2566610143582846E-3</c:v>
                </c:pt>
                <c:pt idx="172">
                  <c:v>5.4076658041088965E-3</c:v>
                </c:pt>
                <c:pt idx="173">
                  <c:v>7.4953232999588337E-3</c:v>
                </c:pt>
                <c:pt idx="174">
                  <c:v>1.0665050805019227E-2</c:v>
                </c:pt>
                <c:pt idx="175">
                  <c:v>4.4726332239699573E-3</c:v>
                </c:pt>
                <c:pt idx="176">
                  <c:v>1.1580091782812829E-2</c:v>
                </c:pt>
                <c:pt idx="177">
                  <c:v>-1.726020776209658E-2</c:v>
                </c:pt>
                <c:pt idx="178">
                  <c:v>-3.0180776693048417E-3</c:v>
                </c:pt>
                <c:pt idx="179">
                  <c:v>-1.6024800458679378E-3</c:v>
                </c:pt>
                <c:pt idx="180">
                  <c:v>-2.1151122441753323E-2</c:v>
                </c:pt>
                <c:pt idx="181">
                  <c:v>1.0093062182132906E-2</c:v>
                </c:pt>
                <c:pt idx="182">
                  <c:v>-3.9340650694441592E-5</c:v>
                </c:pt>
                <c:pt idx="183">
                  <c:v>-5.9760389633474187E-3</c:v>
                </c:pt>
                <c:pt idx="184">
                  <c:v>1.5952029967027936E-3</c:v>
                </c:pt>
                <c:pt idx="185">
                  <c:v>-3.1537231503155905E-3</c:v>
                </c:pt>
                <c:pt idx="186">
                  <c:v>1.1483420217425433E-2</c:v>
                </c:pt>
                <c:pt idx="187">
                  <c:v>-8.9328126528905871E-3</c:v>
                </c:pt>
                <c:pt idx="188">
                  <c:v>4.2396804070665706E-3</c:v>
                </c:pt>
                <c:pt idx="189">
                  <c:v>-1.9845762938528466E-3</c:v>
                </c:pt>
                <c:pt idx="190">
                  <c:v>9.7222847369131671E-3</c:v>
                </c:pt>
                <c:pt idx="191">
                  <c:v>1.9898181923141411E-3</c:v>
                </c:pt>
                <c:pt idx="192">
                  <c:v>1.6133201104998829E-2</c:v>
                </c:pt>
                <c:pt idx="193">
                  <c:v>3.8237680860733203E-3</c:v>
                </c:pt>
                <c:pt idx="194">
                  <c:v>1.6847572875482442E-2</c:v>
                </c:pt>
                <c:pt idx="195">
                  <c:v>4.3037633603804082E-5</c:v>
                </c:pt>
                <c:pt idx="196">
                  <c:v>4.6716585421793244E-3</c:v>
                </c:pt>
                <c:pt idx="197">
                  <c:v>2.3042600250024137E-2</c:v>
                </c:pt>
                <c:pt idx="198">
                  <c:v>-7.7346885418594358E-3</c:v>
                </c:pt>
                <c:pt idx="199">
                  <c:v>1.0354142524675369E-2</c:v>
                </c:pt>
                <c:pt idx="200">
                  <c:v>-2.9968802370122227E-2</c:v>
                </c:pt>
                <c:pt idx="201">
                  <c:v>-1.8381839946536194E-2</c:v>
                </c:pt>
                <c:pt idx="202">
                  <c:v>-1.3693569708273734E-2</c:v>
                </c:pt>
                <c:pt idx="203">
                  <c:v>1.579342363752767E-2</c:v>
                </c:pt>
                <c:pt idx="204">
                  <c:v>-4.9601540393225951E-3</c:v>
                </c:pt>
                <c:pt idx="205">
                  <c:v>8.1332087706753597E-4</c:v>
                </c:pt>
                <c:pt idx="206">
                  <c:v>1.1090490848678192E-2</c:v>
                </c:pt>
                <c:pt idx="207">
                  <c:v>-5.1426813066942634E-3</c:v>
                </c:pt>
                <c:pt idx="208">
                  <c:v>-2.3149031452155744E-2</c:v>
                </c:pt>
                <c:pt idx="209">
                  <c:v>-1.558116673645582E-3</c:v>
                </c:pt>
                <c:pt idx="210">
                  <c:v>1.0792007266121617E-2</c:v>
                </c:pt>
                <c:pt idx="211">
                  <c:v>-7.1402935113327182E-3</c:v>
                </c:pt>
                <c:pt idx="212">
                  <c:v>-7.8163725088444824E-3</c:v>
                </c:pt>
                <c:pt idx="213">
                  <c:v>-1.3927512704686507E-2</c:v>
                </c:pt>
                <c:pt idx="214">
                  <c:v>6.3893792108991043E-3</c:v>
                </c:pt>
                <c:pt idx="215">
                  <c:v>2.826181805230199E-3</c:v>
                </c:pt>
                <c:pt idx="216">
                  <c:v>5.5170166208855509E-3</c:v>
                </c:pt>
                <c:pt idx="217">
                  <c:v>-8.763008283767415E-3</c:v>
                </c:pt>
                <c:pt idx="218">
                  <c:v>1.0208033738690059E-2</c:v>
                </c:pt>
                <c:pt idx="219">
                  <c:v>7.410929775606423E-4</c:v>
                </c:pt>
                <c:pt idx="220">
                  <c:v>1.0166708878267539E-3</c:v>
                </c:pt>
                <c:pt idx="221">
                  <c:v>5.4487793072806046E-3</c:v>
                </c:pt>
                <c:pt idx="222">
                  <c:v>5.0843981041965858E-3</c:v>
                </c:pt>
                <c:pt idx="223">
                  <c:v>6.195331948881222E-3</c:v>
                </c:pt>
                <c:pt idx="224">
                  <c:v>2.6755889592124937E-3</c:v>
                </c:pt>
                <c:pt idx="225">
                  <c:v>-4.0836277351096184E-3</c:v>
                </c:pt>
                <c:pt idx="226">
                  <c:v>9.0728198762302092E-4</c:v>
                </c:pt>
                <c:pt idx="227">
                  <c:v>1.5724132887204867E-3</c:v>
                </c:pt>
                <c:pt idx="228">
                  <c:v>3.9336474622191364E-3</c:v>
                </c:pt>
                <c:pt idx="229">
                  <c:v>-3.0651719607218686E-3</c:v>
                </c:pt>
                <c:pt idx="230">
                  <c:v>-1.5621659842468549E-3</c:v>
                </c:pt>
                <c:pt idx="231">
                  <c:v>-2.5259566650810417E-3</c:v>
                </c:pt>
                <c:pt idx="232">
                  <c:v>2.5213630708009749E-3</c:v>
                </c:pt>
                <c:pt idx="233">
                  <c:v>7.6644082774870448E-3</c:v>
                </c:pt>
                <c:pt idx="234">
                  <c:v>-3.9383555341243603E-4</c:v>
                </c:pt>
                <c:pt idx="235">
                  <c:v>2.3445728948188194E-3</c:v>
                </c:pt>
                <c:pt idx="236">
                  <c:v>8.503679780924589E-3</c:v>
                </c:pt>
                <c:pt idx="237">
                  <c:v>2.7104214117694703E-3</c:v>
                </c:pt>
                <c:pt idx="238">
                  <c:v>2.5808913052016713E-3</c:v>
                </c:pt>
                <c:pt idx="239">
                  <c:v>-1.1152708034434244E-3</c:v>
                </c:pt>
                <c:pt idx="240">
                  <c:v>-1.9984945919238051E-4</c:v>
                </c:pt>
                <c:pt idx="241">
                  <c:v>1.1847660516995706E-2</c:v>
                </c:pt>
                <c:pt idx="242">
                  <c:v>1.5028201536890773E-3</c:v>
                </c:pt>
                <c:pt idx="243">
                  <c:v>1.116056625188655E-3</c:v>
                </c:pt>
                <c:pt idx="244">
                  <c:v>8.0279172110295782E-3</c:v>
                </c:pt>
                <c:pt idx="245">
                  <c:v>-5.9749950160910004E-3</c:v>
                </c:pt>
                <c:pt idx="246">
                  <c:v>-7.3670760114887823E-3</c:v>
                </c:pt>
                <c:pt idx="247">
                  <c:v>2.4883499977379486E-4</c:v>
                </c:pt>
                <c:pt idx="248">
                  <c:v>7.0009719353663069E-3</c:v>
                </c:pt>
                <c:pt idx="249">
                  <c:v>-7.3808038801509435E-3</c:v>
                </c:pt>
                <c:pt idx="250">
                  <c:v>-2.7060497123881921E-3</c:v>
                </c:pt>
                <c:pt idx="251">
                  <c:v>2.5018226757822504E-3</c:v>
                </c:pt>
                <c:pt idx="252">
                  <c:v>9.1641572086653689E-4</c:v>
                </c:pt>
                <c:pt idx="253">
                  <c:v>1.1647882803798026E-3</c:v>
                </c:pt>
                <c:pt idx="254">
                  <c:v>-2.0817045486656305E-3</c:v>
                </c:pt>
                <c:pt idx="255">
                  <c:v>1.1715980391409309E-2</c:v>
                </c:pt>
                <c:pt idx="256">
                  <c:v>4.8377644395585229E-3</c:v>
                </c:pt>
                <c:pt idx="257">
                  <c:v>-2.4125544739483917E-4</c:v>
                </c:pt>
                <c:pt idx="258">
                  <c:v>1.6493801399288799E-3</c:v>
                </c:pt>
                <c:pt idx="259">
                  <c:v>5.0909175024624886E-3</c:v>
                </c:pt>
                <c:pt idx="260">
                  <c:v>-5.7829095745365322E-6</c:v>
                </c:pt>
                <c:pt idx="261">
                  <c:v>1.3434374239973401E-3</c:v>
                </c:pt>
                <c:pt idx="262">
                  <c:v>1.0326085896653403E-2</c:v>
                </c:pt>
                <c:pt idx="263">
                  <c:v>1.2556771059594851E-2</c:v>
                </c:pt>
                <c:pt idx="264">
                  <c:v>9.1284256504575723E-3</c:v>
                </c:pt>
                <c:pt idx="265">
                  <c:v>-3.4354775611682431E-3</c:v>
                </c:pt>
                <c:pt idx="266">
                  <c:v>-1.5730517164206925E-2</c:v>
                </c:pt>
                <c:pt idx="267">
                  <c:v>3.178456301617949E-3</c:v>
                </c:pt>
                <c:pt idx="268">
                  <c:v>1.0209134739185721E-2</c:v>
                </c:pt>
                <c:pt idx="269">
                  <c:v>-4.5764379499293462E-3</c:v>
                </c:pt>
                <c:pt idx="270">
                  <c:v>2.129946455513565E-4</c:v>
                </c:pt>
                <c:pt idx="271">
                  <c:v>1.1964634973855359E-2</c:v>
                </c:pt>
                <c:pt idx="272">
                  <c:v>8.7312244450128418E-3</c:v>
                </c:pt>
                <c:pt idx="273">
                  <c:v>-8.7585210491867294E-3</c:v>
                </c:pt>
                <c:pt idx="274">
                  <c:v>-2.2081912146246774E-3</c:v>
                </c:pt>
                <c:pt idx="275">
                  <c:v>-5.780564238499708E-3</c:v>
                </c:pt>
                <c:pt idx="276">
                  <c:v>-2.056572537150636E-3</c:v>
                </c:pt>
                <c:pt idx="277">
                  <c:v>-1.2021290507689297E-2</c:v>
                </c:pt>
                <c:pt idx="278">
                  <c:v>-1.4550707243232486E-2</c:v>
                </c:pt>
                <c:pt idx="279">
                  <c:v>7.4448130464439544E-3</c:v>
                </c:pt>
                <c:pt idx="280">
                  <c:v>-9.4569771838668437E-3</c:v>
                </c:pt>
                <c:pt idx="281">
                  <c:v>1.4454894769517779E-3</c:v>
                </c:pt>
                <c:pt idx="282">
                  <c:v>-3.7468728023148934E-4</c:v>
                </c:pt>
                <c:pt idx="283">
                  <c:v>1.1099216857287653E-2</c:v>
                </c:pt>
                <c:pt idx="284">
                  <c:v>-1.2334284436888443E-2</c:v>
                </c:pt>
                <c:pt idx="285">
                  <c:v>1.0910886106099138E-3</c:v>
                </c:pt>
                <c:pt idx="286">
                  <c:v>-7.2390665494481699E-3</c:v>
                </c:pt>
                <c:pt idx="287">
                  <c:v>-2.0135697089078697E-3</c:v>
                </c:pt>
                <c:pt idx="288">
                  <c:v>1.1165116061955249E-3</c:v>
                </c:pt>
                <c:pt idx="289">
                  <c:v>8.6305966277062662E-3</c:v>
                </c:pt>
                <c:pt idx="290">
                  <c:v>-2.7998213940082506E-3</c:v>
                </c:pt>
                <c:pt idx="291">
                  <c:v>-3.0549197773100945E-3</c:v>
                </c:pt>
                <c:pt idx="292">
                  <c:v>-1.4022623165372838E-3</c:v>
                </c:pt>
                <c:pt idx="293">
                  <c:v>3.2365990253835353E-3</c:v>
                </c:pt>
                <c:pt idx="294">
                  <c:v>8.9041056211149883E-3</c:v>
                </c:pt>
                <c:pt idx="295">
                  <c:v>5.6491799076401339E-3</c:v>
                </c:pt>
                <c:pt idx="296">
                  <c:v>6.3180440445644859E-3</c:v>
                </c:pt>
                <c:pt idx="297">
                  <c:v>-6.4828909150214109E-3</c:v>
                </c:pt>
                <c:pt idx="298">
                  <c:v>-2.871076469757039E-3</c:v>
                </c:pt>
                <c:pt idx="299">
                  <c:v>-1.9245372705192221E-3</c:v>
                </c:pt>
                <c:pt idx="300">
                  <c:v>1.1201772588189884E-2</c:v>
                </c:pt>
                <c:pt idx="301">
                  <c:v>-1.1222380745127269E-3</c:v>
                </c:pt>
                <c:pt idx="302">
                  <c:v>-6.5285339786247398E-3</c:v>
                </c:pt>
                <c:pt idx="303">
                  <c:v>1.0304108322428451E-2</c:v>
                </c:pt>
                <c:pt idx="304">
                  <c:v>5.1411300247115044E-3</c:v>
                </c:pt>
                <c:pt idx="305">
                  <c:v>-1.0193044173106403E-2</c:v>
                </c:pt>
                <c:pt idx="306">
                  <c:v>-1.1932849011501157E-3</c:v>
                </c:pt>
                <c:pt idx="307">
                  <c:v>8.0078174821975878E-3</c:v>
                </c:pt>
                <c:pt idx="308">
                  <c:v>5.229044372909275E-3</c:v>
                </c:pt>
                <c:pt idx="309">
                  <c:v>-1.6580743494716277E-3</c:v>
                </c:pt>
                <c:pt idx="310">
                  <c:v>1.7062725735916828E-3</c:v>
                </c:pt>
                <c:pt idx="311">
                  <c:v>-3.7867473667663187E-3</c:v>
                </c:pt>
                <c:pt idx="312">
                  <c:v>3.4794369209545373E-4</c:v>
                </c:pt>
                <c:pt idx="313">
                  <c:v>2.1122887309807714E-2</c:v>
                </c:pt>
                <c:pt idx="314">
                  <c:v>1.2641920124771833E-3</c:v>
                </c:pt>
                <c:pt idx="315">
                  <c:v>-6.0053100845657292E-3</c:v>
                </c:pt>
                <c:pt idx="316">
                  <c:v>-4.8034387531735723E-3</c:v>
                </c:pt>
                <c:pt idx="317">
                  <c:v>5.8212781615079034E-3</c:v>
                </c:pt>
                <c:pt idx="318">
                  <c:v>9.5797236921002504E-3</c:v>
                </c:pt>
                <c:pt idx="319">
                  <c:v>-1.3674270785210219E-2</c:v>
                </c:pt>
                <c:pt idx="320">
                  <c:v>-9.4894968975101079E-4</c:v>
                </c:pt>
                <c:pt idx="321">
                  <c:v>5.7424003233350618E-3</c:v>
                </c:pt>
                <c:pt idx="322">
                  <c:v>5.7056371695218822E-4</c:v>
                </c:pt>
                <c:pt idx="323">
                  <c:v>8.2414421615468747E-3</c:v>
                </c:pt>
                <c:pt idx="324">
                  <c:v>2.310426660138587E-3</c:v>
                </c:pt>
                <c:pt idx="325">
                  <c:v>-3.18637682737688E-3</c:v>
                </c:pt>
                <c:pt idx="326">
                  <c:v>1.0684461873673889E-2</c:v>
                </c:pt>
                <c:pt idx="327">
                  <c:v>1.2493679898465615E-2</c:v>
                </c:pt>
                <c:pt idx="328">
                  <c:v>-1.6105681862021659E-2</c:v>
                </c:pt>
                <c:pt idx="329">
                  <c:v>-6.0065788272156695E-4</c:v>
                </c:pt>
                <c:pt idx="330">
                  <c:v>7.5567832147815928E-3</c:v>
                </c:pt>
                <c:pt idx="331">
                  <c:v>-6.517972440622799E-4</c:v>
                </c:pt>
                <c:pt idx="332">
                  <c:v>5.2602931057501578E-3</c:v>
                </c:pt>
                <c:pt idx="333">
                  <c:v>8.1198865271558951E-4</c:v>
                </c:pt>
                <c:pt idx="334">
                  <c:v>2.9213904746590025E-3</c:v>
                </c:pt>
                <c:pt idx="335">
                  <c:v>2.194301015948863E-3</c:v>
                </c:pt>
                <c:pt idx="336">
                  <c:v>1.2313478102632613E-2</c:v>
                </c:pt>
                <c:pt idx="337">
                  <c:v>8.8052650125229892E-3</c:v>
                </c:pt>
                <c:pt idx="338">
                  <c:v>-5.6168930629166836E-3</c:v>
                </c:pt>
                <c:pt idx="339">
                  <c:v>-3.7313198838587747E-3</c:v>
                </c:pt>
                <c:pt idx="340">
                  <c:v>7.5100831757413111E-4</c:v>
                </c:pt>
                <c:pt idx="341">
                  <c:v>-6.7106377196379796E-4</c:v>
                </c:pt>
                <c:pt idx="342">
                  <c:v>5.6659308314936929E-3</c:v>
                </c:pt>
                <c:pt idx="343">
                  <c:v>-1.4778924917183689E-3</c:v>
                </c:pt>
                <c:pt idx="344">
                  <c:v>1.4114671594383177E-2</c:v>
                </c:pt>
                <c:pt idx="345">
                  <c:v>1.8256737503945519E-3</c:v>
                </c:pt>
                <c:pt idx="346">
                  <c:v>-3.4284062480738342E-3</c:v>
                </c:pt>
                <c:pt idx="347">
                  <c:v>-8.0163109367190621E-3</c:v>
                </c:pt>
                <c:pt idx="348">
                  <c:v>-5.6605790982068305E-3</c:v>
                </c:pt>
                <c:pt idx="349">
                  <c:v>-2.8264709879060046E-3</c:v>
                </c:pt>
                <c:pt idx="350">
                  <c:v>3.7017052940679918E-4</c:v>
                </c:pt>
                <c:pt idx="351">
                  <c:v>1.430441384365766E-3</c:v>
                </c:pt>
                <c:pt idx="352">
                  <c:v>4.2316647141837915E-3</c:v>
                </c:pt>
                <c:pt idx="353">
                  <c:v>1.6600832148312428E-3</c:v>
                </c:pt>
                <c:pt idx="354">
                  <c:v>1.030148882054327E-2</c:v>
                </c:pt>
                <c:pt idx="355">
                  <c:v>-1.4684263175886003E-2</c:v>
                </c:pt>
                <c:pt idx="356">
                  <c:v>5.8663955313296157E-3</c:v>
                </c:pt>
                <c:pt idx="357">
                  <c:v>4.5283194785548098E-3</c:v>
                </c:pt>
                <c:pt idx="358">
                  <c:v>-7.6278458751466438E-5</c:v>
                </c:pt>
                <c:pt idx="359">
                  <c:v>2.6470706954828671E-3</c:v>
                </c:pt>
                <c:pt idx="360">
                  <c:v>1.3650752632599072E-2</c:v>
                </c:pt>
                <c:pt idx="361">
                  <c:v>4.599302532861449E-3</c:v>
                </c:pt>
                <c:pt idx="362">
                  <c:v>3.9245325636296791E-3</c:v>
                </c:pt>
                <c:pt idx="363">
                  <c:v>4.0954381006588214E-3</c:v>
                </c:pt>
                <c:pt idx="364">
                  <c:v>7.9681887922204986E-3</c:v>
                </c:pt>
                <c:pt idx="365">
                  <c:v>-3.9061302598102365E-3</c:v>
                </c:pt>
                <c:pt idx="366">
                  <c:v>-5.6895517946142782E-4</c:v>
                </c:pt>
                <c:pt idx="367">
                  <c:v>-5.4084877345945692E-3</c:v>
                </c:pt>
                <c:pt idx="368">
                  <c:v>5.873724769035471E-3</c:v>
                </c:pt>
                <c:pt idx="369">
                  <c:v>3.7841330116161753E-3</c:v>
                </c:pt>
                <c:pt idx="370">
                  <c:v>-9.4623580371877569E-4</c:v>
                </c:pt>
                <c:pt idx="371">
                  <c:v>9.801271528184774E-4</c:v>
                </c:pt>
                <c:pt idx="372">
                  <c:v>-1.9542302175314941E-3</c:v>
                </c:pt>
                <c:pt idx="373">
                  <c:v>5.9693369207880487E-4</c:v>
                </c:pt>
                <c:pt idx="374">
                  <c:v>4.0610904347329058E-3</c:v>
                </c:pt>
                <c:pt idx="375">
                  <c:v>-2.020943928152108E-3</c:v>
                </c:pt>
                <c:pt idx="376">
                  <c:v>7.3903084168878141E-3</c:v>
                </c:pt>
                <c:pt idx="377">
                  <c:v>1.2820967827800178E-3</c:v>
                </c:pt>
                <c:pt idx="378">
                  <c:v>1.1903492875668942E-3</c:v>
                </c:pt>
                <c:pt idx="379">
                  <c:v>1.597081655804411E-3</c:v>
                </c:pt>
                <c:pt idx="380">
                  <c:v>1.9074928313177919E-2</c:v>
                </c:pt>
                <c:pt idx="381">
                  <c:v>-8.3574165843747217E-4</c:v>
                </c:pt>
                <c:pt idx="382">
                  <c:v>1.5616409996894509E-2</c:v>
                </c:pt>
                <c:pt idx="383">
                  <c:v>-8.0839102122395312E-3</c:v>
                </c:pt>
                <c:pt idx="384">
                  <c:v>1.0049378994057001E-3</c:v>
                </c:pt>
                <c:pt idx="385">
                  <c:v>2.8401412741241305E-3</c:v>
                </c:pt>
                <c:pt idx="386">
                  <c:v>1.7529609897344312E-3</c:v>
                </c:pt>
                <c:pt idx="387">
                  <c:v>9.3937162152772924E-3</c:v>
                </c:pt>
                <c:pt idx="388">
                  <c:v>1.8858574846738696E-2</c:v>
                </c:pt>
                <c:pt idx="389">
                  <c:v>1.0505985025513809E-2</c:v>
                </c:pt>
                <c:pt idx="390">
                  <c:v>6.4749617214088229E-3</c:v>
                </c:pt>
                <c:pt idx="391">
                  <c:v>1.2010093822027113E-2</c:v>
                </c:pt>
                <c:pt idx="392">
                  <c:v>-4.8003132530701764E-3</c:v>
                </c:pt>
                <c:pt idx="393">
                  <c:v>-1.183251050332379E-2</c:v>
                </c:pt>
                <c:pt idx="394">
                  <c:v>-1.4339592436341642E-2</c:v>
                </c:pt>
                <c:pt idx="395">
                  <c:v>7.2657598694820802E-3</c:v>
                </c:pt>
                <c:pt idx="396">
                  <c:v>-1.685542214310054E-3</c:v>
                </c:pt>
                <c:pt idx="397">
                  <c:v>-1.2585320243104325E-2</c:v>
                </c:pt>
                <c:pt idx="398">
                  <c:v>-8.4828257544152796E-3</c:v>
                </c:pt>
                <c:pt idx="399">
                  <c:v>-1.3399798774352711E-2</c:v>
                </c:pt>
                <c:pt idx="400">
                  <c:v>-9.831650139591197E-5</c:v>
                </c:pt>
                <c:pt idx="401">
                  <c:v>1.0594346293018697E-2</c:v>
                </c:pt>
                <c:pt idx="402">
                  <c:v>-5.0188407696322157E-3</c:v>
                </c:pt>
                <c:pt idx="403">
                  <c:v>-6.2463587658072584E-3</c:v>
                </c:pt>
                <c:pt idx="404">
                  <c:v>4.2930173648079162E-3</c:v>
                </c:pt>
                <c:pt idx="405">
                  <c:v>5.2079729499083793E-3</c:v>
                </c:pt>
                <c:pt idx="406">
                  <c:v>6.3038180341186134E-3</c:v>
                </c:pt>
                <c:pt idx="407">
                  <c:v>1.1814879091820885E-2</c:v>
                </c:pt>
                <c:pt idx="408">
                  <c:v>-1.3040164174730196E-3</c:v>
                </c:pt>
                <c:pt idx="409">
                  <c:v>8.1098015108347354E-3</c:v>
                </c:pt>
                <c:pt idx="410">
                  <c:v>-1.374408577578079E-2</c:v>
                </c:pt>
                <c:pt idx="411">
                  <c:v>7.9290120217789806E-5</c:v>
                </c:pt>
                <c:pt idx="412">
                  <c:v>-2.7094913598622039E-3</c:v>
                </c:pt>
                <c:pt idx="413">
                  <c:v>5.8930731241708667E-3</c:v>
                </c:pt>
                <c:pt idx="414">
                  <c:v>2.2931861950192811E-4</c:v>
                </c:pt>
                <c:pt idx="415">
                  <c:v>-1.473449776826885E-2</c:v>
                </c:pt>
                <c:pt idx="416">
                  <c:v>4.0230922718664797E-3</c:v>
                </c:pt>
                <c:pt idx="417">
                  <c:v>-2.2956120092377796E-3</c:v>
                </c:pt>
                <c:pt idx="418">
                  <c:v>-1.6400890463858953E-2</c:v>
                </c:pt>
                <c:pt idx="419">
                  <c:v>-9.3947951709627553E-3</c:v>
                </c:pt>
                <c:pt idx="420">
                  <c:v>-2.1511026084926055E-3</c:v>
                </c:pt>
                <c:pt idx="421">
                  <c:v>7.2129644609830734E-4</c:v>
                </c:pt>
                <c:pt idx="422">
                  <c:v>-1.2159552507158722E-2</c:v>
                </c:pt>
                <c:pt idx="423">
                  <c:v>8.4298837813157057E-3</c:v>
                </c:pt>
                <c:pt idx="424">
                  <c:v>1.2416235236110129E-3</c:v>
                </c:pt>
                <c:pt idx="425">
                  <c:v>-5.6958724980279429E-3</c:v>
                </c:pt>
                <c:pt idx="426">
                  <c:v>6.7235148031741243E-3</c:v>
                </c:pt>
                <c:pt idx="427">
                  <c:v>1.4266008258556617E-3</c:v>
                </c:pt>
                <c:pt idx="428">
                  <c:v>-3.2113009127796577E-3</c:v>
                </c:pt>
                <c:pt idx="429">
                  <c:v>-6.9715777558858605E-3</c:v>
                </c:pt>
                <c:pt idx="430">
                  <c:v>-4.1941905810084501E-3</c:v>
                </c:pt>
                <c:pt idx="431">
                  <c:v>1.7991596526802933E-3</c:v>
                </c:pt>
                <c:pt idx="432">
                  <c:v>-1.5969452055097921E-3</c:v>
                </c:pt>
                <c:pt idx="433">
                  <c:v>3.8331298928546698E-3</c:v>
                </c:pt>
                <c:pt idx="434">
                  <c:v>1.4508347036412905E-2</c:v>
                </c:pt>
                <c:pt idx="435">
                  <c:v>6.2645975336552695E-3</c:v>
                </c:pt>
                <c:pt idx="436">
                  <c:v>6.7179884423178571E-3</c:v>
                </c:pt>
                <c:pt idx="437">
                  <c:v>-1.3458039995401183E-2</c:v>
                </c:pt>
                <c:pt idx="438">
                  <c:v>1.1044888377340412E-2</c:v>
                </c:pt>
                <c:pt idx="439">
                  <c:v>-2.7774179104816943E-3</c:v>
                </c:pt>
                <c:pt idx="440">
                  <c:v>6.8791750482297687E-3</c:v>
                </c:pt>
                <c:pt idx="441">
                  <c:v>-1.4872916647590273E-4</c:v>
                </c:pt>
                <c:pt idx="442">
                  <c:v>-7.7128643857296009E-3</c:v>
                </c:pt>
                <c:pt idx="443">
                  <c:v>-7.5554433893813E-3</c:v>
                </c:pt>
                <c:pt idx="444">
                  <c:v>-1.1550831677699436E-2</c:v>
                </c:pt>
                <c:pt idx="445">
                  <c:v>5.7503836202552616E-3</c:v>
                </c:pt>
                <c:pt idx="446">
                  <c:v>-1.0696312010077813E-3</c:v>
                </c:pt>
                <c:pt idx="447">
                  <c:v>2.5068771249703303E-4</c:v>
                </c:pt>
                <c:pt idx="448">
                  <c:v>-7.0387475607750494E-3</c:v>
                </c:pt>
                <c:pt idx="449">
                  <c:v>-4.2182700223970526E-3</c:v>
                </c:pt>
                <c:pt idx="450">
                  <c:v>9.02405745383561E-3</c:v>
                </c:pt>
                <c:pt idx="451">
                  <c:v>-5.2999962238083898E-3</c:v>
                </c:pt>
                <c:pt idx="452">
                  <c:v>-2.5479739176096361E-3</c:v>
                </c:pt>
                <c:pt idx="453">
                  <c:v>-1.383957541738301E-2</c:v>
                </c:pt>
                <c:pt idx="454">
                  <c:v>-2.6650918726683903E-3</c:v>
                </c:pt>
                <c:pt idx="455">
                  <c:v>1.4687171966489831E-3</c:v>
                </c:pt>
                <c:pt idx="456">
                  <c:v>9.8778818753428865E-3</c:v>
                </c:pt>
                <c:pt idx="457">
                  <c:v>-6.4247002791920638E-3</c:v>
                </c:pt>
                <c:pt idx="458">
                  <c:v>-1.5544744781559316E-4</c:v>
                </c:pt>
                <c:pt idx="459">
                  <c:v>2.8147120299297779E-3</c:v>
                </c:pt>
                <c:pt idx="460">
                  <c:v>4.0340891555747938E-3</c:v>
                </c:pt>
                <c:pt idx="461">
                  <c:v>3.2415482692993436E-4</c:v>
                </c:pt>
                <c:pt idx="462">
                  <c:v>-6.7568751478409572E-3</c:v>
                </c:pt>
                <c:pt idx="463">
                  <c:v>2.3578588709500803E-3</c:v>
                </c:pt>
                <c:pt idx="464">
                  <c:v>7.1172882225352119E-3</c:v>
                </c:pt>
                <c:pt idx="465">
                  <c:v>3.8553564373575711E-3</c:v>
                </c:pt>
                <c:pt idx="466">
                  <c:v>-1.0243811584819129E-3</c:v>
                </c:pt>
                <c:pt idx="467">
                  <c:v>8.4701799577833192E-3</c:v>
                </c:pt>
                <c:pt idx="468">
                  <c:v>7.4111451007599083E-3</c:v>
                </c:pt>
                <c:pt idx="469">
                  <c:v>6.7422151567175792E-3</c:v>
                </c:pt>
                <c:pt idx="470">
                  <c:v>2.4051194034939716E-3</c:v>
                </c:pt>
                <c:pt idx="471">
                  <c:v>-2.8651801277997935E-3</c:v>
                </c:pt>
                <c:pt idx="472">
                  <c:v>-7.9225154155103672E-3</c:v>
                </c:pt>
                <c:pt idx="473">
                  <c:v>-1.9683139606652134E-3</c:v>
                </c:pt>
                <c:pt idx="474">
                  <c:v>1.1706865481149187E-3</c:v>
                </c:pt>
                <c:pt idx="475">
                  <c:v>1.2269017659743087E-2</c:v>
                </c:pt>
                <c:pt idx="476">
                  <c:v>4.4735266835127518E-3</c:v>
                </c:pt>
                <c:pt idx="477">
                  <c:v>-3.5400978894173374E-4</c:v>
                </c:pt>
                <c:pt idx="478">
                  <c:v>1.1455777787018118E-2</c:v>
                </c:pt>
                <c:pt idx="479">
                  <c:v>-4.4867799822001508E-3</c:v>
                </c:pt>
                <c:pt idx="480">
                  <c:v>-7.6587956338476371E-3</c:v>
                </c:pt>
                <c:pt idx="481">
                  <c:v>3.7107536265745811E-3</c:v>
                </c:pt>
                <c:pt idx="482">
                  <c:v>-5.245277085977551E-3</c:v>
                </c:pt>
                <c:pt idx="483">
                  <c:v>-4.7351341054383544E-3</c:v>
                </c:pt>
                <c:pt idx="484">
                  <c:v>-3.6716193988033385E-3</c:v>
                </c:pt>
                <c:pt idx="485">
                  <c:v>1.2178136985173449E-2</c:v>
                </c:pt>
                <c:pt idx="486">
                  <c:v>8.1940760034870941E-4</c:v>
                </c:pt>
                <c:pt idx="487">
                  <c:v>6.9325847616807934E-3</c:v>
                </c:pt>
                <c:pt idx="488">
                  <c:v>9.3210758201012212E-3</c:v>
                </c:pt>
                <c:pt idx="489">
                  <c:v>1.1481323635922358E-3</c:v>
                </c:pt>
                <c:pt idx="490">
                  <c:v>6.1886060287941191E-3</c:v>
                </c:pt>
                <c:pt idx="491">
                  <c:v>-3.8119915496573897E-3</c:v>
                </c:pt>
                <c:pt idx="492">
                  <c:v>2.3538826194080542E-3</c:v>
                </c:pt>
                <c:pt idx="493">
                  <c:v>-2.0035634473434261E-3</c:v>
                </c:pt>
                <c:pt idx="494">
                  <c:v>1.4534401637518846E-2</c:v>
                </c:pt>
                <c:pt idx="495">
                  <c:v>9.8544677654355262E-3</c:v>
                </c:pt>
                <c:pt idx="496">
                  <c:v>-6.1086381707852189E-3</c:v>
                </c:pt>
                <c:pt idx="497">
                  <c:v>1.6645067709930572E-5</c:v>
                </c:pt>
                <c:pt idx="498">
                  <c:v>1.3048987300302572E-2</c:v>
                </c:pt>
                <c:pt idx="499">
                  <c:v>8.7576909244662104E-3</c:v>
                </c:pt>
                <c:pt idx="500">
                  <c:v>-7.3186381640205633E-3</c:v>
                </c:pt>
                <c:pt idx="501">
                  <c:v>-1.1222073018606449E-2</c:v>
                </c:pt>
                <c:pt idx="502">
                  <c:v>1.5505799168891166E-4</c:v>
                </c:pt>
                <c:pt idx="503">
                  <c:v>-1.445909410321633E-3</c:v>
                </c:pt>
                <c:pt idx="504">
                  <c:v>9.4451003541911049E-3</c:v>
                </c:pt>
                <c:pt idx="505">
                  <c:v>1.1890800262780221E-2</c:v>
                </c:pt>
                <c:pt idx="506">
                  <c:v>-6.3777113735047353E-3</c:v>
                </c:pt>
                <c:pt idx="507">
                  <c:v>2.958235533743192E-3</c:v>
                </c:pt>
                <c:pt idx="508">
                  <c:v>-1.5832974226629437E-3</c:v>
                </c:pt>
                <c:pt idx="509">
                  <c:v>-1.6966193288928677E-3</c:v>
                </c:pt>
                <c:pt idx="510">
                  <c:v>4.4839130213125689E-3</c:v>
                </c:pt>
                <c:pt idx="511">
                  <c:v>-4.5793742085777911E-3</c:v>
                </c:pt>
                <c:pt idx="512">
                  <c:v>4.5210033242670811E-4</c:v>
                </c:pt>
                <c:pt idx="513">
                  <c:v>1.8474744042430657E-2</c:v>
                </c:pt>
                <c:pt idx="514">
                  <c:v>-7.2187251726456569E-3</c:v>
                </c:pt>
                <c:pt idx="515">
                  <c:v>-6.9982862330625339E-3</c:v>
                </c:pt>
                <c:pt idx="516">
                  <c:v>-1.1586253889876552E-2</c:v>
                </c:pt>
                <c:pt idx="517">
                  <c:v>-3.861392787588569E-4</c:v>
                </c:pt>
                <c:pt idx="518">
                  <c:v>8.2532312863479174E-3</c:v>
                </c:pt>
                <c:pt idx="519">
                  <c:v>1.9566123190639217E-2</c:v>
                </c:pt>
                <c:pt idx="520">
                  <c:v>-3.8412134697898281E-3</c:v>
                </c:pt>
                <c:pt idx="521">
                  <c:v>-1.5810821263512076E-2</c:v>
                </c:pt>
                <c:pt idx="522">
                  <c:v>8.5157444502503843E-4</c:v>
                </c:pt>
                <c:pt idx="523">
                  <c:v>9.0319362485757893E-4</c:v>
                </c:pt>
                <c:pt idx="524">
                  <c:v>-5.952552882162232E-3</c:v>
                </c:pt>
                <c:pt idx="525">
                  <c:v>-8.4238496029787058E-5</c:v>
                </c:pt>
                <c:pt idx="526">
                  <c:v>8.5514968732836039E-4</c:v>
                </c:pt>
                <c:pt idx="527">
                  <c:v>3.3062325383550473E-3</c:v>
                </c:pt>
                <c:pt idx="528">
                  <c:v>-2.0693547375681964E-3</c:v>
                </c:pt>
                <c:pt idx="529">
                  <c:v>1.3262625398648753E-2</c:v>
                </c:pt>
                <c:pt idx="530">
                  <c:v>-4.1348863697205918E-3</c:v>
                </c:pt>
                <c:pt idx="531">
                  <c:v>-4.1371489203245737E-5</c:v>
                </c:pt>
                <c:pt idx="532">
                  <c:v>9.9634106532953126E-4</c:v>
                </c:pt>
                <c:pt idx="533">
                  <c:v>3.5791295674241219E-3</c:v>
                </c:pt>
                <c:pt idx="534">
                  <c:v>-2.4923181973370845E-3</c:v>
                </c:pt>
                <c:pt idx="535">
                  <c:v>-5.7970522559043225E-3</c:v>
                </c:pt>
                <c:pt idx="536">
                  <c:v>3.6989178231867648E-3</c:v>
                </c:pt>
                <c:pt idx="537">
                  <c:v>1.4436547571732294E-2</c:v>
                </c:pt>
                <c:pt idx="538">
                  <c:v>5.7152646227105475E-3</c:v>
                </c:pt>
                <c:pt idx="539">
                  <c:v>1.4237259113583312E-2</c:v>
                </c:pt>
                <c:pt idx="540">
                  <c:v>-1.5738410521103363E-3</c:v>
                </c:pt>
                <c:pt idx="541">
                  <c:v>1.6469444647304599E-3</c:v>
                </c:pt>
                <c:pt idx="542">
                  <c:v>5.6398022650376856E-3</c:v>
                </c:pt>
                <c:pt idx="543">
                  <c:v>2.9845287111662788E-3</c:v>
                </c:pt>
                <c:pt idx="544">
                  <c:v>-1.646318766285193E-2</c:v>
                </c:pt>
                <c:pt idx="545">
                  <c:v>1.2982181765728518E-2</c:v>
                </c:pt>
                <c:pt idx="546">
                  <c:v>8.9183585930798781E-3</c:v>
                </c:pt>
                <c:pt idx="547">
                  <c:v>-1.101942286909019E-2</c:v>
                </c:pt>
                <c:pt idx="548">
                  <c:v>1.7561980816715783E-2</c:v>
                </c:pt>
                <c:pt idx="549">
                  <c:v>-6.9808562265104568E-3</c:v>
                </c:pt>
                <c:pt idx="550">
                  <c:v>1.6476647924144494E-2</c:v>
                </c:pt>
                <c:pt idx="551">
                  <c:v>-1.5097408062482165E-3</c:v>
                </c:pt>
                <c:pt idx="552">
                  <c:v>-1.4478143694236278E-2</c:v>
                </c:pt>
                <c:pt idx="553">
                  <c:v>-1.8459372596762003E-2</c:v>
                </c:pt>
                <c:pt idx="554">
                  <c:v>1.4148210025664021E-3</c:v>
                </c:pt>
                <c:pt idx="555">
                  <c:v>-1.5326967063694075E-2</c:v>
                </c:pt>
                <c:pt idx="556">
                  <c:v>6.8715950999109765E-4</c:v>
                </c:pt>
                <c:pt idx="557">
                  <c:v>1.61477890665227E-2</c:v>
                </c:pt>
                <c:pt idx="558">
                  <c:v>7.5821419804169565E-3</c:v>
                </c:pt>
                <c:pt idx="559">
                  <c:v>-4.7252622696876134E-3</c:v>
                </c:pt>
                <c:pt idx="560">
                  <c:v>-3.0359797500902896E-3</c:v>
                </c:pt>
                <c:pt idx="561">
                  <c:v>3.0730168965551474E-3</c:v>
                </c:pt>
                <c:pt idx="562">
                  <c:v>-1.0537544363360851E-2</c:v>
                </c:pt>
                <c:pt idx="563">
                  <c:v>5.3294245875146196E-3</c:v>
                </c:pt>
                <c:pt idx="564">
                  <c:v>-1.5735464083616035E-3</c:v>
                </c:pt>
                <c:pt idx="565">
                  <c:v>-2.0041234687148357E-2</c:v>
                </c:pt>
                <c:pt idx="566">
                  <c:v>-2.7674487398573477E-3</c:v>
                </c:pt>
                <c:pt idx="567">
                  <c:v>-1.378869707782826E-2</c:v>
                </c:pt>
                <c:pt idx="568">
                  <c:v>2.7731236687436045E-3</c:v>
                </c:pt>
                <c:pt idx="569">
                  <c:v>-2.8037676836767389E-4</c:v>
                </c:pt>
                <c:pt idx="570">
                  <c:v>1.1448590134117032E-2</c:v>
                </c:pt>
                <c:pt idx="571">
                  <c:v>2.1952713463186946E-3</c:v>
                </c:pt>
                <c:pt idx="572">
                  <c:v>-8.8298290859815109E-3</c:v>
                </c:pt>
                <c:pt idx="573">
                  <c:v>-1.1080691642651352E-2</c:v>
                </c:pt>
                <c:pt idx="574">
                  <c:v>1.2872529846171821E-2</c:v>
                </c:pt>
                <c:pt idx="575">
                  <c:v>-6.1404865973000433E-3</c:v>
                </c:pt>
                <c:pt idx="576">
                  <c:v>-1.0354661511665864E-2</c:v>
                </c:pt>
                <c:pt idx="577">
                  <c:v>1.4699420519954209E-2</c:v>
                </c:pt>
                <c:pt idx="578">
                  <c:v>1.0452337732424155E-2</c:v>
                </c:pt>
                <c:pt idx="579">
                  <c:v>1.4642450911824145E-2</c:v>
                </c:pt>
                <c:pt idx="580">
                  <c:v>-1.2968731575016657E-2</c:v>
                </c:pt>
                <c:pt idx="581">
                  <c:v>2.4948096630159622E-3</c:v>
                </c:pt>
                <c:pt idx="582">
                  <c:v>1.1007863115068517E-2</c:v>
                </c:pt>
                <c:pt idx="583">
                  <c:v>-1.8172991946630024E-4</c:v>
                </c:pt>
                <c:pt idx="584">
                  <c:v>-7.1147641306434917E-4</c:v>
                </c:pt>
                <c:pt idx="585">
                  <c:v>1.1881357596139619E-2</c:v>
                </c:pt>
                <c:pt idx="586">
                  <c:v>1.8918399015094289E-2</c:v>
                </c:pt>
                <c:pt idx="587">
                  <c:v>-7.6383480195273412E-3</c:v>
                </c:pt>
                <c:pt idx="588">
                  <c:v>-1.5562632643191909E-2</c:v>
                </c:pt>
                <c:pt idx="589">
                  <c:v>-2.0304619300891558E-3</c:v>
                </c:pt>
                <c:pt idx="590">
                  <c:v>3.9968166058692578E-3</c:v>
                </c:pt>
                <c:pt idx="591">
                  <c:v>3.41595270064321E-3</c:v>
                </c:pt>
                <c:pt idx="592">
                  <c:v>1.2849397206098123E-2</c:v>
                </c:pt>
                <c:pt idx="593">
                  <c:v>6.9782558985018728E-3</c:v>
                </c:pt>
                <c:pt idx="594">
                  <c:v>-7.6763506782906443E-4</c:v>
                </c:pt>
                <c:pt idx="595">
                  <c:v>2.284078674404566E-2</c:v>
                </c:pt>
                <c:pt idx="596">
                  <c:v>-1.164556173549236E-2</c:v>
                </c:pt>
                <c:pt idx="597">
                  <c:v>7.5389499338414101E-3</c:v>
                </c:pt>
                <c:pt idx="598">
                  <c:v>-4.0005209011589882E-3</c:v>
                </c:pt>
                <c:pt idx="599">
                  <c:v>-2.5407348906808513E-3</c:v>
                </c:pt>
                <c:pt idx="600">
                  <c:v>1.7461316021801565E-2</c:v>
                </c:pt>
                <c:pt idx="601">
                  <c:v>-1.202063067180259E-2</c:v>
                </c:pt>
                <c:pt idx="602">
                  <c:v>-4.0496044028068834E-3</c:v>
                </c:pt>
                <c:pt idx="603">
                  <c:v>5.8680563731070556E-3</c:v>
                </c:pt>
                <c:pt idx="604">
                  <c:v>-1.4451686760656446E-2</c:v>
                </c:pt>
                <c:pt idx="605">
                  <c:v>1.4868040255179737E-2</c:v>
                </c:pt>
                <c:pt idx="606">
                  <c:v>1.0372846193742458E-3</c:v>
                </c:pt>
                <c:pt idx="607">
                  <c:v>-9.007465553582783E-3</c:v>
                </c:pt>
                <c:pt idx="608">
                  <c:v>-1.1137778348199956E-2</c:v>
                </c:pt>
                <c:pt idx="609">
                  <c:v>-2.4921658340258168E-2</c:v>
                </c:pt>
                <c:pt idx="610">
                  <c:v>-6.0527657880661279E-3</c:v>
                </c:pt>
                <c:pt idx="611">
                  <c:v>7.289703700733785E-3</c:v>
                </c:pt>
                <c:pt idx="612">
                  <c:v>1.4279251114533986E-2</c:v>
                </c:pt>
                <c:pt idx="613">
                  <c:v>-7.3495462355336327E-3</c:v>
                </c:pt>
                <c:pt idx="614">
                  <c:v>7.5217594663847809E-3</c:v>
                </c:pt>
                <c:pt idx="615">
                  <c:v>-1.8623485890298941E-3</c:v>
                </c:pt>
                <c:pt idx="616">
                  <c:v>-1.4399175760970717E-2</c:v>
                </c:pt>
                <c:pt idx="617">
                  <c:v>-1.7894245646781326E-2</c:v>
                </c:pt>
                <c:pt idx="618">
                  <c:v>-1.1946317615054713E-3</c:v>
                </c:pt>
                <c:pt idx="619">
                  <c:v>-8.6762366700898763E-4</c:v>
                </c:pt>
                <c:pt idx="620">
                  <c:v>3.0947814727501077E-2</c:v>
                </c:pt>
                <c:pt idx="621">
                  <c:v>-1.5918505325509535E-3</c:v>
                </c:pt>
                <c:pt idx="622">
                  <c:v>-1.5444149702443011E-2</c:v>
                </c:pt>
                <c:pt idx="623">
                  <c:v>-2.830708720074071E-4</c:v>
                </c:pt>
                <c:pt idx="624">
                  <c:v>5.9147063378277576E-3</c:v>
                </c:pt>
                <c:pt idx="625">
                  <c:v>1.3579953113211918E-2</c:v>
                </c:pt>
                <c:pt idx="626">
                  <c:v>-3.8836518432215916E-3</c:v>
                </c:pt>
                <c:pt idx="627">
                  <c:v>4.7585745560692061E-3</c:v>
                </c:pt>
                <c:pt idx="628">
                  <c:v>-3.0893277996559831E-3</c:v>
                </c:pt>
                <c:pt idx="629">
                  <c:v>-8.2520611363995355E-3</c:v>
                </c:pt>
                <c:pt idx="630">
                  <c:v>8.7131214858804373E-3</c:v>
                </c:pt>
                <c:pt idx="631">
                  <c:v>-8.9357940159231486E-3</c:v>
                </c:pt>
                <c:pt idx="632">
                  <c:v>9.2407939601200084E-3</c:v>
                </c:pt>
                <c:pt idx="633">
                  <c:v>5.5434472345454289E-2</c:v>
                </c:pt>
                <c:pt idx="634">
                  <c:v>-2.0777877333723382E-2</c:v>
                </c:pt>
                <c:pt idx="635">
                  <c:v>5.5978774823999267E-3</c:v>
                </c:pt>
                <c:pt idx="636">
                  <c:v>9.6139820450598101E-3</c:v>
                </c:pt>
                <c:pt idx="637">
                  <c:v>1.3618682272863003E-2</c:v>
                </c:pt>
                <c:pt idx="638">
                  <c:v>-1.0585979163175718E-2</c:v>
                </c:pt>
                <c:pt idx="639">
                  <c:v>-2.5001944970306722E-2</c:v>
                </c:pt>
                <c:pt idx="640">
                  <c:v>-4.10126085362017E-3</c:v>
                </c:pt>
                <c:pt idx="641">
                  <c:v>-7.4543841930141408E-3</c:v>
                </c:pt>
                <c:pt idx="642">
                  <c:v>2.4626375646783716E-2</c:v>
                </c:pt>
                <c:pt idx="643">
                  <c:v>-6.0825980264187507E-3</c:v>
                </c:pt>
                <c:pt idx="644">
                  <c:v>-7.3877137474703813E-3</c:v>
                </c:pt>
                <c:pt idx="645">
                  <c:v>1.6266649812763712E-2</c:v>
                </c:pt>
                <c:pt idx="646">
                  <c:v>1.1881953234294862E-2</c:v>
                </c:pt>
                <c:pt idx="647">
                  <c:v>2.3724828003862664E-2</c:v>
                </c:pt>
                <c:pt idx="648">
                  <c:v>-7.9509412312320782E-3</c:v>
                </c:pt>
                <c:pt idx="649">
                  <c:v>-6.6720788821446053E-3</c:v>
                </c:pt>
                <c:pt idx="650">
                  <c:v>1.1427561549232745E-2</c:v>
                </c:pt>
                <c:pt idx="651">
                  <c:v>2.6480085513260976E-2</c:v>
                </c:pt>
                <c:pt idx="652">
                  <c:v>-2.3662705624933444E-2</c:v>
                </c:pt>
                <c:pt idx="653">
                  <c:v>2.5965675434648228E-2</c:v>
                </c:pt>
                <c:pt idx="654">
                  <c:v>-3.2907569019515748E-3</c:v>
                </c:pt>
                <c:pt idx="655">
                  <c:v>-6.5192296512833758E-3</c:v>
                </c:pt>
                <c:pt idx="656">
                  <c:v>-7.4924580867443691E-3</c:v>
                </c:pt>
                <c:pt idx="657">
                  <c:v>-2.8003589245083504E-2</c:v>
                </c:pt>
                <c:pt idx="658">
                  <c:v>-1.0245078344716774E-2</c:v>
                </c:pt>
                <c:pt idx="659">
                  <c:v>-2.0179744811957834E-3</c:v>
                </c:pt>
                <c:pt idx="660">
                  <c:v>3.0583700111188827E-2</c:v>
                </c:pt>
                <c:pt idx="661">
                  <c:v>2.5883947546031072E-2</c:v>
                </c:pt>
                <c:pt idx="662">
                  <c:v>-1.506673588849794E-2</c:v>
                </c:pt>
                <c:pt idx="663">
                  <c:v>-2.1126419721218426E-2</c:v>
                </c:pt>
                <c:pt idx="664">
                  <c:v>1.9672140136923533E-2</c:v>
                </c:pt>
                <c:pt idx="665">
                  <c:v>-2.1203598319033956E-3</c:v>
                </c:pt>
                <c:pt idx="666">
                  <c:v>-1.0340542018774879E-2</c:v>
                </c:pt>
                <c:pt idx="667">
                  <c:v>-1.7232616372049869E-2</c:v>
                </c:pt>
                <c:pt idx="668">
                  <c:v>-8.4275962880581146E-3</c:v>
                </c:pt>
                <c:pt idx="669">
                  <c:v>-1.7116493297336777E-2</c:v>
                </c:pt>
                <c:pt idx="670">
                  <c:v>-1.1272112803181633E-2</c:v>
                </c:pt>
                <c:pt idx="671">
                  <c:v>6.8571487583035662E-3</c:v>
                </c:pt>
                <c:pt idx="672">
                  <c:v>-7.1821292629474787E-3</c:v>
                </c:pt>
                <c:pt idx="673">
                  <c:v>-1.1317761485652666E-2</c:v>
                </c:pt>
                <c:pt idx="674">
                  <c:v>3.3869946525153516E-3</c:v>
                </c:pt>
                <c:pt idx="675">
                  <c:v>-4.3236562775976095E-2</c:v>
                </c:pt>
                <c:pt idx="676">
                  <c:v>1.058426104401855E-2</c:v>
                </c:pt>
                <c:pt idx="677">
                  <c:v>1.5271405678227268E-2</c:v>
                </c:pt>
                <c:pt idx="678">
                  <c:v>6.6107686934497867E-3</c:v>
                </c:pt>
                <c:pt idx="679">
                  <c:v>1.8340971140093032E-2</c:v>
                </c:pt>
                <c:pt idx="680">
                  <c:v>-4.095039574340209E-3</c:v>
                </c:pt>
                <c:pt idx="681">
                  <c:v>-1.0736478566116592E-2</c:v>
                </c:pt>
                <c:pt idx="682">
                  <c:v>2.9962073324905081E-3</c:v>
                </c:pt>
                <c:pt idx="683">
                  <c:v>-7.8170469825595834E-3</c:v>
                </c:pt>
                <c:pt idx="684">
                  <c:v>-1.1028107408059928E-2</c:v>
                </c:pt>
                <c:pt idx="685">
                  <c:v>-6.6664037893761074E-3</c:v>
                </c:pt>
                <c:pt idx="686">
                  <c:v>-3.3688010821315006E-2</c:v>
                </c:pt>
                <c:pt idx="687">
                  <c:v>1.4091582000449021E-2</c:v>
                </c:pt>
                <c:pt idx="688">
                  <c:v>2.9161509713642175E-3</c:v>
                </c:pt>
                <c:pt idx="689">
                  <c:v>-2.2378014446627903E-3</c:v>
                </c:pt>
                <c:pt idx="690">
                  <c:v>-2.1400124867564707E-2</c:v>
                </c:pt>
                <c:pt idx="691">
                  <c:v>-1.2899942573545653E-2</c:v>
                </c:pt>
                <c:pt idx="692">
                  <c:v>2.2695154935377104E-3</c:v>
                </c:pt>
                <c:pt idx="693">
                  <c:v>-7.2377589891293725E-3</c:v>
                </c:pt>
                <c:pt idx="694">
                  <c:v>1.8756661407353103E-3</c:v>
                </c:pt>
                <c:pt idx="695">
                  <c:v>3.96948705068767E-3</c:v>
                </c:pt>
                <c:pt idx="696">
                  <c:v>1.7322396708554288E-2</c:v>
                </c:pt>
                <c:pt idx="697">
                  <c:v>-7.0542296876174859E-4</c:v>
                </c:pt>
                <c:pt idx="698">
                  <c:v>2.1290634013103604E-2</c:v>
                </c:pt>
                <c:pt idx="699">
                  <c:v>-4.248730694724312E-3</c:v>
                </c:pt>
                <c:pt idx="700">
                  <c:v>-1.2375789770792123E-3</c:v>
                </c:pt>
                <c:pt idx="701">
                  <c:v>-1.6257460367924415E-3</c:v>
                </c:pt>
                <c:pt idx="702">
                  <c:v>-7.7734484990998887E-4</c:v>
                </c:pt>
                <c:pt idx="703">
                  <c:v>1.5638481713144525E-2</c:v>
                </c:pt>
                <c:pt idx="704">
                  <c:v>-6.6624095876541833E-3</c:v>
                </c:pt>
                <c:pt idx="705">
                  <c:v>-2.8230463236237346E-3</c:v>
                </c:pt>
                <c:pt idx="706">
                  <c:v>1.4207733466259809E-2</c:v>
                </c:pt>
                <c:pt idx="707">
                  <c:v>1.2133382708562568E-2</c:v>
                </c:pt>
                <c:pt idx="708">
                  <c:v>2.6156259165274642E-2</c:v>
                </c:pt>
                <c:pt idx="709">
                  <c:v>-1.1543193070554847E-2</c:v>
                </c:pt>
                <c:pt idx="710">
                  <c:v>1.3151152429682345E-3</c:v>
                </c:pt>
                <c:pt idx="711">
                  <c:v>-9.3324497680640217E-3</c:v>
                </c:pt>
                <c:pt idx="712">
                  <c:v>9.8613601353569891E-3</c:v>
                </c:pt>
                <c:pt idx="713">
                  <c:v>5.8958160281861183E-3</c:v>
                </c:pt>
                <c:pt idx="714">
                  <c:v>2.7628333137554417E-2</c:v>
                </c:pt>
                <c:pt idx="715">
                  <c:v>-8.3636194203708936E-3</c:v>
                </c:pt>
                <c:pt idx="716">
                  <c:v>1.9201241036518768E-2</c:v>
                </c:pt>
                <c:pt idx="717">
                  <c:v>-2.99859539478875E-3</c:v>
                </c:pt>
                <c:pt idx="718">
                  <c:v>-4.4568974546977946E-3</c:v>
                </c:pt>
                <c:pt idx="719">
                  <c:v>-9.2439089567069033E-3</c:v>
                </c:pt>
                <c:pt idx="720">
                  <c:v>-1.1527473598367033E-2</c:v>
                </c:pt>
                <c:pt idx="721">
                  <c:v>-8.3021149894169088E-4</c:v>
                </c:pt>
                <c:pt idx="722">
                  <c:v>1.4964578110208349E-2</c:v>
                </c:pt>
                <c:pt idx="723">
                  <c:v>3.5731157621645693E-3</c:v>
                </c:pt>
                <c:pt idx="724">
                  <c:v>1.5841770513915776E-3</c:v>
                </c:pt>
                <c:pt idx="725">
                  <c:v>1.0553762105785847E-2</c:v>
                </c:pt>
                <c:pt idx="726">
                  <c:v>-8.7592273026031453E-3</c:v>
                </c:pt>
                <c:pt idx="727">
                  <c:v>-7.1175308448145902E-4</c:v>
                </c:pt>
                <c:pt idx="728">
                  <c:v>-2.0143021607082812E-2</c:v>
                </c:pt>
                <c:pt idx="729">
                  <c:v>-2.973101484249896E-3</c:v>
                </c:pt>
                <c:pt idx="730">
                  <c:v>3.0563290855777359E-2</c:v>
                </c:pt>
                <c:pt idx="731">
                  <c:v>9.5321937609877949E-3</c:v>
                </c:pt>
                <c:pt idx="732">
                  <c:v>-1.3015334188627437E-3</c:v>
                </c:pt>
                <c:pt idx="733">
                  <c:v>2.447725615264873E-2</c:v>
                </c:pt>
                <c:pt idx="734">
                  <c:v>2.2008470670371594E-3</c:v>
                </c:pt>
                <c:pt idx="735">
                  <c:v>-3.2511959134456814E-2</c:v>
                </c:pt>
                <c:pt idx="736">
                  <c:v>1.4592502168395916E-2</c:v>
                </c:pt>
                <c:pt idx="737">
                  <c:v>-3.7737056722930706E-3</c:v>
                </c:pt>
                <c:pt idx="738">
                  <c:v>-3.8768374153391849E-2</c:v>
                </c:pt>
                <c:pt idx="739">
                  <c:v>-2.9110313553120881E-2</c:v>
                </c:pt>
                <c:pt idx="740">
                  <c:v>-2.3798705952956634E-2</c:v>
                </c:pt>
                <c:pt idx="741">
                  <c:v>-1.0793908688002896E-2</c:v>
                </c:pt>
                <c:pt idx="742">
                  <c:v>9.5233935794130087E-3</c:v>
                </c:pt>
                <c:pt idx="743">
                  <c:v>3.1373675320187644E-3</c:v>
                </c:pt>
                <c:pt idx="744">
                  <c:v>-1.6347364741597592E-2</c:v>
                </c:pt>
                <c:pt idx="745">
                  <c:v>1.8431056049039052E-2</c:v>
                </c:pt>
                <c:pt idx="746">
                  <c:v>-7.4827874109120174E-3</c:v>
                </c:pt>
                <c:pt idx="747">
                  <c:v>-6.2742891223209751E-3</c:v>
                </c:pt>
                <c:pt idx="748">
                  <c:v>2.4742227391912897E-2</c:v>
                </c:pt>
                <c:pt idx="749">
                  <c:v>1.988322907058282E-2</c:v>
                </c:pt>
                <c:pt idx="750">
                  <c:v>9.4507646873762674E-3</c:v>
                </c:pt>
                <c:pt idx="751">
                  <c:v>-8.1207927021075266E-3</c:v>
                </c:pt>
                <c:pt idx="752">
                  <c:v>1.8555067976295359E-2</c:v>
                </c:pt>
                <c:pt idx="753">
                  <c:v>1.4612424662696633E-4</c:v>
                </c:pt>
                <c:pt idx="754">
                  <c:v>-5.8338090771927753E-3</c:v>
                </c:pt>
                <c:pt idx="755">
                  <c:v>-4.0395221150201222E-2</c:v>
                </c:pt>
                <c:pt idx="756">
                  <c:v>2.0169610355263545E-2</c:v>
                </c:pt>
                <c:pt idx="757">
                  <c:v>-3.9464299471405617E-3</c:v>
                </c:pt>
                <c:pt idx="758">
                  <c:v>2.386974310955492E-2</c:v>
                </c:pt>
                <c:pt idx="759">
                  <c:v>-1.2960017076728558E-3</c:v>
                </c:pt>
                <c:pt idx="760">
                  <c:v>-1.6463178415666024E-2</c:v>
                </c:pt>
                <c:pt idx="761">
                  <c:v>2.4578827632515399E-3</c:v>
                </c:pt>
                <c:pt idx="762">
                  <c:v>-3.2037134944001844E-2</c:v>
                </c:pt>
                <c:pt idx="763">
                  <c:v>-5.6741590645473794E-3</c:v>
                </c:pt>
                <c:pt idx="764">
                  <c:v>-3.5649753381843063E-2</c:v>
                </c:pt>
                <c:pt idx="765">
                  <c:v>2.9862434977535601E-2</c:v>
                </c:pt>
                <c:pt idx="766">
                  <c:v>4.8371027439124692E-3</c:v>
                </c:pt>
                <c:pt idx="767">
                  <c:v>5.6753139573999523E-3</c:v>
                </c:pt>
                <c:pt idx="768">
                  <c:v>-3.6284548104956182E-2</c:v>
                </c:pt>
                <c:pt idx="769">
                  <c:v>2.474689050564538E-2</c:v>
                </c:pt>
                <c:pt idx="770">
                  <c:v>2.0981030848821192E-3</c:v>
                </c:pt>
                <c:pt idx="771">
                  <c:v>-2.8146327383778869E-2</c:v>
                </c:pt>
                <c:pt idx="772">
                  <c:v>5.6978589721381478E-3</c:v>
                </c:pt>
                <c:pt idx="773">
                  <c:v>-2.773997077607282E-2</c:v>
                </c:pt>
                <c:pt idx="774">
                  <c:v>-1.475294038502506E-2</c:v>
                </c:pt>
                <c:pt idx="775">
                  <c:v>-6.1852759058855789E-4</c:v>
                </c:pt>
                <c:pt idx="776">
                  <c:v>1.6057599693967584E-2</c:v>
                </c:pt>
                <c:pt idx="777">
                  <c:v>-2.0489050878880199E-4</c:v>
                </c:pt>
                <c:pt idx="778">
                  <c:v>-1.2144137417661627E-2</c:v>
                </c:pt>
                <c:pt idx="779">
                  <c:v>1.1174658040455254E-2</c:v>
                </c:pt>
                <c:pt idx="780">
                  <c:v>-3.4175405039739148E-3</c:v>
                </c:pt>
                <c:pt idx="781">
                  <c:v>-1.6877289295676778E-2</c:v>
                </c:pt>
                <c:pt idx="782">
                  <c:v>-2.6509873983658894E-3</c:v>
                </c:pt>
                <c:pt idx="783">
                  <c:v>4.2533724601945266E-3</c:v>
                </c:pt>
                <c:pt idx="784">
                  <c:v>-9.7168693868892042E-3</c:v>
                </c:pt>
                <c:pt idx="785">
                  <c:v>-1.2551716914267819E-2</c:v>
                </c:pt>
                <c:pt idx="786">
                  <c:v>8.0908782936564005E-3</c:v>
                </c:pt>
                <c:pt idx="787">
                  <c:v>3.4102873691344016E-3</c:v>
                </c:pt>
                <c:pt idx="788">
                  <c:v>-1.5652532890091164E-2</c:v>
                </c:pt>
                <c:pt idx="789">
                  <c:v>-6.2937213921756552E-3</c:v>
                </c:pt>
                <c:pt idx="790">
                  <c:v>1.2256530405287291E-2</c:v>
                </c:pt>
                <c:pt idx="791">
                  <c:v>7.1449639670178033E-3</c:v>
                </c:pt>
                <c:pt idx="792">
                  <c:v>5.0661923471737591E-3</c:v>
                </c:pt>
                <c:pt idx="793">
                  <c:v>1.4343931206577842E-2</c:v>
                </c:pt>
                <c:pt idx="794">
                  <c:v>-1.2272780670315009E-2</c:v>
                </c:pt>
                <c:pt idx="795">
                  <c:v>1.1304184094790948E-2</c:v>
                </c:pt>
                <c:pt idx="796">
                  <c:v>-4.3467350194470455E-4</c:v>
                </c:pt>
                <c:pt idx="797">
                  <c:v>1.1662250349640857E-2</c:v>
                </c:pt>
                <c:pt idx="798">
                  <c:v>1.2347803738532281E-2</c:v>
                </c:pt>
                <c:pt idx="799">
                  <c:v>2.2383840279651235E-2</c:v>
                </c:pt>
                <c:pt idx="800">
                  <c:v>2.1408493905025416E-2</c:v>
                </c:pt>
                <c:pt idx="801">
                  <c:v>-7.4209561140831104E-3</c:v>
                </c:pt>
                <c:pt idx="802">
                  <c:v>-1.2961554353542182E-2</c:v>
                </c:pt>
                <c:pt idx="803">
                  <c:v>-4.2918454935622075E-3</c:v>
                </c:pt>
                <c:pt idx="804">
                  <c:v>2.5698324022346508E-2</c:v>
                </c:pt>
                <c:pt idx="805">
                  <c:v>-7.2338369327961116E-3</c:v>
                </c:pt>
                <c:pt idx="806">
                  <c:v>-2.9518095946517109E-2</c:v>
                </c:pt>
                <c:pt idx="807">
                  <c:v>-7.93401612012401E-3</c:v>
                </c:pt>
                <c:pt idx="808">
                  <c:v>-5.2547110022934662E-3</c:v>
                </c:pt>
                <c:pt idx="809">
                  <c:v>1.8642627244987553E-2</c:v>
                </c:pt>
                <c:pt idx="810">
                  <c:v>-1.5473463284818578E-2</c:v>
                </c:pt>
                <c:pt idx="811">
                  <c:v>-2.4426122951660689E-3</c:v>
                </c:pt>
                <c:pt idx="812">
                  <c:v>2.2372746986266234E-2</c:v>
                </c:pt>
                <c:pt idx="813">
                  <c:v>1.4956809844988816E-2</c:v>
                </c:pt>
                <c:pt idx="814">
                  <c:v>-1.8412176288573612E-2</c:v>
                </c:pt>
                <c:pt idx="815">
                  <c:v>-1.0142864698185927E-2</c:v>
                </c:pt>
                <c:pt idx="816">
                  <c:v>-7.1662412733491943E-3</c:v>
                </c:pt>
                <c:pt idx="817">
                  <c:v>-2.1173137043269175E-2</c:v>
                </c:pt>
                <c:pt idx="818">
                  <c:v>8.8122082633468324E-4</c:v>
                </c:pt>
                <c:pt idx="819">
                  <c:v>1.5766743077059386E-2</c:v>
                </c:pt>
                <c:pt idx="820">
                  <c:v>-3.8405482229827426E-3</c:v>
                </c:pt>
                <c:pt idx="821">
                  <c:v>-1.89694676826343E-2</c:v>
                </c:pt>
                <c:pt idx="822">
                  <c:v>-1.8115705073705524E-2</c:v>
                </c:pt>
                <c:pt idx="823">
                  <c:v>1.4517177775713597E-2</c:v>
                </c:pt>
                <c:pt idx="824">
                  <c:v>8.4012248347966612E-3</c:v>
                </c:pt>
                <c:pt idx="825">
                  <c:v>-3.701786234065696E-3</c:v>
                </c:pt>
                <c:pt idx="826">
                  <c:v>5.156964694110977E-3</c:v>
                </c:pt>
                <c:pt idx="827">
                  <c:v>-2.4391094221877574E-2</c:v>
                </c:pt>
                <c:pt idx="828">
                  <c:v>9.4225498950850639E-3</c:v>
                </c:pt>
                <c:pt idx="829">
                  <c:v>6.8629513569775646E-3</c:v>
                </c:pt>
                <c:pt idx="830">
                  <c:v>1.8886018254227865E-2</c:v>
                </c:pt>
                <c:pt idx="831">
                  <c:v>2.4347568825681787E-2</c:v>
                </c:pt>
                <c:pt idx="832">
                  <c:v>-5.3839946849719711E-3</c:v>
                </c:pt>
                <c:pt idx="833">
                  <c:v>-1.4966314315554285E-3</c:v>
                </c:pt>
                <c:pt idx="834">
                  <c:v>-1.2171976789799865E-2</c:v>
                </c:pt>
                <c:pt idx="835">
                  <c:v>2.7717522294530283E-3</c:v>
                </c:pt>
                <c:pt idx="836">
                  <c:v>-1.8914813071498782E-2</c:v>
                </c:pt>
                <c:pt idx="837">
                  <c:v>-1.103742532143781E-2</c:v>
                </c:pt>
                <c:pt idx="838">
                  <c:v>-9.6895202431227512E-3</c:v>
                </c:pt>
                <c:pt idx="839">
                  <c:v>-1.8387895814791499E-2</c:v>
                </c:pt>
                <c:pt idx="840">
                  <c:v>8.1991315788920716E-4</c:v>
                </c:pt>
                <c:pt idx="841">
                  <c:v>-1.4243549462058636E-2</c:v>
                </c:pt>
                <c:pt idx="842">
                  <c:v>2.8176963210817529E-3</c:v>
                </c:pt>
                <c:pt idx="843">
                  <c:v>9.1600307475552256E-3</c:v>
                </c:pt>
                <c:pt idx="844">
                  <c:v>-1.4410854751839564E-3</c:v>
                </c:pt>
                <c:pt idx="845">
                  <c:v>-4.0502124125595396E-3</c:v>
                </c:pt>
                <c:pt idx="846">
                  <c:v>-9.6371086121282978E-4</c:v>
                </c:pt>
                <c:pt idx="847">
                  <c:v>-1.939276609770646E-2</c:v>
                </c:pt>
                <c:pt idx="848">
                  <c:v>-6.29617892823231E-4</c:v>
                </c:pt>
                <c:pt idx="849">
                  <c:v>6.3740773533522699E-3</c:v>
                </c:pt>
                <c:pt idx="850">
                  <c:v>-2.6262207741385435E-3</c:v>
                </c:pt>
                <c:pt idx="851">
                  <c:v>-2.9897393314501919E-3</c:v>
                </c:pt>
                <c:pt idx="852">
                  <c:v>1.4019033292591576E-3</c:v>
                </c:pt>
                <c:pt idx="853">
                  <c:v>-1.0101874482121298E-3</c:v>
                </c:pt>
                <c:pt idx="854">
                  <c:v>1.383895602639984E-2</c:v>
                </c:pt>
                <c:pt idx="855">
                  <c:v>6.2237041579367158E-3</c:v>
                </c:pt>
                <c:pt idx="856">
                  <c:v>1.0180180373954517E-2</c:v>
                </c:pt>
                <c:pt idx="857">
                  <c:v>1.7777943178882483E-2</c:v>
                </c:pt>
                <c:pt idx="858">
                  <c:v>-1.1388032826621375E-2</c:v>
                </c:pt>
                <c:pt idx="859">
                  <c:v>-1.0287726483131143E-2</c:v>
                </c:pt>
                <c:pt idx="860">
                  <c:v>-8.7433782392221104E-3</c:v>
                </c:pt>
                <c:pt idx="861">
                  <c:v>1.6348409288555077E-2</c:v>
                </c:pt>
                <c:pt idx="862">
                  <c:v>-7.4705984403412584E-3</c:v>
                </c:pt>
                <c:pt idx="863">
                  <c:v>-9.1362090992822553E-3</c:v>
                </c:pt>
                <c:pt idx="864">
                  <c:v>9.54911139915815E-3</c:v>
                </c:pt>
                <c:pt idx="865">
                  <c:v>-7.1811299644134463E-3</c:v>
                </c:pt>
                <c:pt idx="866">
                  <c:v>3.0852936469836223E-3</c:v>
                </c:pt>
                <c:pt idx="867">
                  <c:v>2.0707063007576743E-2</c:v>
                </c:pt>
                <c:pt idx="868">
                  <c:v>1.1730928977641941E-2</c:v>
                </c:pt>
                <c:pt idx="869">
                  <c:v>-8.4485809792226307E-3</c:v>
                </c:pt>
                <c:pt idx="870">
                  <c:v>1.4194423271231882E-2</c:v>
                </c:pt>
                <c:pt idx="871">
                  <c:v>-1.1815195971097037E-2</c:v>
                </c:pt>
                <c:pt idx="872">
                  <c:v>-1.8961306218543861E-2</c:v>
                </c:pt>
                <c:pt idx="873">
                  <c:v>1.3200221128189193E-2</c:v>
                </c:pt>
                <c:pt idx="874">
                  <c:v>-2.2724855683128209E-2</c:v>
                </c:pt>
                <c:pt idx="875">
                  <c:v>2.2939006971240961E-3</c:v>
                </c:pt>
                <c:pt idx="876">
                  <c:v>1.6570786727996278E-3</c:v>
                </c:pt>
                <c:pt idx="877">
                  <c:v>-3.1971323723489764E-3</c:v>
                </c:pt>
                <c:pt idx="878">
                  <c:v>-1.3986489646171663E-3</c:v>
                </c:pt>
                <c:pt idx="879">
                  <c:v>3.3847551651107199E-3</c:v>
                </c:pt>
                <c:pt idx="880">
                  <c:v>-2.6016294752068125E-3</c:v>
                </c:pt>
                <c:pt idx="881">
                  <c:v>3.8652088494062209E-3</c:v>
                </c:pt>
                <c:pt idx="882">
                  <c:v>-1.0677258507119092E-5</c:v>
                </c:pt>
                <c:pt idx="883">
                  <c:v>7.2226392530441164E-3</c:v>
                </c:pt>
                <c:pt idx="884">
                  <c:v>5.5092743037565839E-4</c:v>
                </c:pt>
                <c:pt idx="885">
                  <c:v>-8.2258150578944367E-3</c:v>
                </c:pt>
                <c:pt idx="886">
                  <c:v>-3.4987345002870374E-3</c:v>
                </c:pt>
                <c:pt idx="887">
                  <c:v>8.8770055752696031E-4</c:v>
                </c:pt>
                <c:pt idx="888">
                  <c:v>3.7328581257503046E-3</c:v>
                </c:pt>
                <c:pt idx="889">
                  <c:v>4.1818919145084621E-3</c:v>
                </c:pt>
                <c:pt idx="890">
                  <c:v>6.4612959303769202E-3</c:v>
                </c:pt>
                <c:pt idx="891">
                  <c:v>3.6803672564356127E-3</c:v>
                </c:pt>
                <c:pt idx="892">
                  <c:v>1.8000686154020507E-3</c:v>
                </c:pt>
                <c:pt idx="893">
                  <c:v>1.9493431844783693E-3</c:v>
                </c:pt>
                <c:pt idx="894">
                  <c:v>9.8293377390326064E-3</c:v>
                </c:pt>
                <c:pt idx="895">
                  <c:v>-5.0515979968478453E-3</c:v>
                </c:pt>
                <c:pt idx="896">
                  <c:v>1.8197824144636776E-3</c:v>
                </c:pt>
                <c:pt idx="897">
                  <c:v>4.7481792778718557E-3</c:v>
                </c:pt>
                <c:pt idx="898">
                  <c:v>-1.0725793335062406E-3</c:v>
                </c:pt>
                <c:pt idx="899">
                  <c:v>2.995906256131331E-3</c:v>
                </c:pt>
                <c:pt idx="900">
                  <c:v>3.6640167447334893E-3</c:v>
                </c:pt>
                <c:pt idx="901">
                  <c:v>7.3933569005406596E-3</c:v>
                </c:pt>
                <c:pt idx="902">
                  <c:v>3.3748045900920953E-3</c:v>
                </c:pt>
                <c:pt idx="903">
                  <c:v>7.4601307719690535E-3</c:v>
                </c:pt>
                <c:pt idx="904">
                  <c:v>1.706311013337003E-2</c:v>
                </c:pt>
                <c:pt idx="905">
                  <c:v>3.0225368623080229E-3</c:v>
                </c:pt>
                <c:pt idx="906">
                  <c:v>-2.4167715692277048E-3</c:v>
                </c:pt>
                <c:pt idx="907">
                  <c:v>-6.8657858421348195E-3</c:v>
                </c:pt>
                <c:pt idx="908">
                  <c:v>-1.9137407494954628E-3</c:v>
                </c:pt>
                <c:pt idx="909">
                  <c:v>8.2982892369745098E-3</c:v>
                </c:pt>
                <c:pt idx="910">
                  <c:v>4.1028874386752623E-3</c:v>
                </c:pt>
                <c:pt idx="911">
                  <c:v>1.0524455523362564E-2</c:v>
                </c:pt>
                <c:pt idx="912">
                  <c:v>-1.2985880322420762E-2</c:v>
                </c:pt>
                <c:pt idx="913">
                  <c:v>1.1491477734391298E-2</c:v>
                </c:pt>
                <c:pt idx="914">
                  <c:v>-1.1909731939276913E-2</c:v>
                </c:pt>
                <c:pt idx="915">
                  <c:v>1.5691662282344421E-3</c:v>
                </c:pt>
                <c:pt idx="916">
                  <c:v>-2.0364114325326033E-2</c:v>
                </c:pt>
                <c:pt idx="917">
                  <c:v>-2.7763563072890074E-3</c:v>
                </c:pt>
                <c:pt idx="918">
                  <c:v>1.4610090402744635E-3</c:v>
                </c:pt>
                <c:pt idx="919">
                  <c:v>1.2134751708511082E-2</c:v>
                </c:pt>
                <c:pt idx="920">
                  <c:v>9.5195662109373025E-3</c:v>
                </c:pt>
                <c:pt idx="921">
                  <c:v>-8.1234954896236555E-4</c:v>
                </c:pt>
                <c:pt idx="922">
                  <c:v>-1.6977254629493954E-2</c:v>
                </c:pt>
                <c:pt idx="923">
                  <c:v>-9.1109248393406173E-3</c:v>
                </c:pt>
                <c:pt idx="924">
                  <c:v>-1.5510969268194286E-3</c:v>
                </c:pt>
                <c:pt idx="925">
                  <c:v>8.4739086888510062E-3</c:v>
                </c:pt>
                <c:pt idx="926">
                  <c:v>-5.7465991456183696E-3</c:v>
                </c:pt>
                <c:pt idx="927">
                  <c:v>2.2765095613401787E-3</c:v>
                </c:pt>
                <c:pt idx="928">
                  <c:v>-7.7226435922087555E-3</c:v>
                </c:pt>
                <c:pt idx="929">
                  <c:v>-4.6055998245485563E-3</c:v>
                </c:pt>
                <c:pt idx="930">
                  <c:v>-1.3185753191903293E-3</c:v>
                </c:pt>
                <c:pt idx="931">
                  <c:v>-3.3954884101398131E-3</c:v>
                </c:pt>
                <c:pt idx="932">
                  <c:v>-3.3502683520858501E-4</c:v>
                </c:pt>
                <c:pt idx="933">
                  <c:v>2.8425606033477546E-3</c:v>
                </c:pt>
                <c:pt idx="934">
                  <c:v>3.117620525883158E-4</c:v>
                </c:pt>
                <c:pt idx="935">
                  <c:v>-1.349146239944865E-3</c:v>
                </c:pt>
                <c:pt idx="936">
                  <c:v>4.30658828173347E-3</c:v>
                </c:pt>
                <c:pt idx="937">
                  <c:v>8.8076062639821373E-3</c:v>
                </c:pt>
                <c:pt idx="938">
                  <c:v>-5.8249317755698637E-3</c:v>
                </c:pt>
                <c:pt idx="939">
                  <c:v>2.2201269217136943E-3</c:v>
                </c:pt>
                <c:pt idx="940">
                  <c:v>1.4956926284677152E-3</c:v>
                </c:pt>
                <c:pt idx="941">
                  <c:v>8.5238209952562816E-3</c:v>
                </c:pt>
                <c:pt idx="942">
                  <c:v>8.1415406963547543E-3</c:v>
                </c:pt>
                <c:pt idx="943">
                  <c:v>1.2567410636163956E-3</c:v>
                </c:pt>
                <c:pt idx="944">
                  <c:v>-1.0748457761550978E-2</c:v>
                </c:pt>
                <c:pt idx="945">
                  <c:v>-7.0607249129965854E-3</c:v>
                </c:pt>
                <c:pt idx="946">
                  <c:v>2.6208594449417255E-3</c:v>
                </c:pt>
                <c:pt idx="947">
                  <c:v>1.6073241975147479E-3</c:v>
                </c:pt>
                <c:pt idx="948">
                  <c:v>4.1463980136908773E-3</c:v>
                </c:pt>
                <c:pt idx="949">
                  <c:v>1.2757085704626636E-3</c:v>
                </c:pt>
                <c:pt idx="950">
                  <c:v>9.9270138865370505E-4</c:v>
                </c:pt>
                <c:pt idx="951">
                  <c:v>-9.3992588785807296E-4</c:v>
                </c:pt>
                <c:pt idx="952">
                  <c:v>1.6752839177258672E-3</c:v>
                </c:pt>
                <c:pt idx="953">
                  <c:v>6.0054603353427716E-3</c:v>
                </c:pt>
                <c:pt idx="954">
                  <c:v>-4.6324452030791496E-3</c:v>
                </c:pt>
                <c:pt idx="955">
                  <c:v>8.2034847144849543E-3</c:v>
                </c:pt>
                <c:pt idx="956">
                  <c:v>-1.8428943907755624E-3</c:v>
                </c:pt>
                <c:pt idx="957">
                  <c:v>-5.4060169942181657E-3</c:v>
                </c:pt>
                <c:pt idx="958">
                  <c:v>4.2062063699823682E-3</c:v>
                </c:pt>
                <c:pt idx="959">
                  <c:v>-1.8630181803303003E-4</c:v>
                </c:pt>
                <c:pt idx="960">
                  <c:v>-4.7124799312575627E-3</c:v>
                </c:pt>
                <c:pt idx="961">
                  <c:v>2.382253008416102E-3</c:v>
                </c:pt>
                <c:pt idx="962">
                  <c:v>1.0145438559535647E-2</c:v>
                </c:pt>
                <c:pt idx="963">
                  <c:v>2.0166609692362503E-3</c:v>
                </c:pt>
                <c:pt idx="964">
                  <c:v>8.2418472100778128E-3</c:v>
                </c:pt>
                <c:pt idx="965">
                  <c:v>1.516265155019747E-2</c:v>
                </c:pt>
                <c:pt idx="966">
                  <c:v>-1.5869531055010655E-2</c:v>
                </c:pt>
                <c:pt idx="967">
                  <c:v>-7.5389389522548811E-3</c:v>
                </c:pt>
                <c:pt idx="968">
                  <c:v>-3.2622362435132946E-3</c:v>
                </c:pt>
                <c:pt idx="969">
                  <c:v>1.1649703264435818E-3</c:v>
                </c:pt>
                <c:pt idx="970">
                  <c:v>-3.516830382495284E-3</c:v>
                </c:pt>
                <c:pt idx="971">
                  <c:v>3.4511562975592103E-3</c:v>
                </c:pt>
                <c:pt idx="972">
                  <c:v>1.1277951870247049E-2</c:v>
                </c:pt>
                <c:pt idx="973">
                  <c:v>-8.56101125941644E-3</c:v>
                </c:pt>
                <c:pt idx="974">
                  <c:v>3.359011313352811E-3</c:v>
                </c:pt>
                <c:pt idx="975">
                  <c:v>-2.0219008625245172E-3</c:v>
                </c:pt>
                <c:pt idx="976">
                  <c:v>7.5001041681135305E-3</c:v>
                </c:pt>
                <c:pt idx="977">
                  <c:v>5.2216404886560319E-3</c:v>
                </c:pt>
                <c:pt idx="978">
                  <c:v>1.3281140780092571E-3</c:v>
                </c:pt>
                <c:pt idx="979">
                  <c:v>2.7734984069871516E-4</c:v>
                </c:pt>
                <c:pt idx="980">
                  <c:v>2.3150419323942906E-3</c:v>
                </c:pt>
                <c:pt idx="981">
                  <c:v>3.3306066579319449E-3</c:v>
                </c:pt>
                <c:pt idx="982">
                  <c:v>5.8111574222505791E-3</c:v>
                </c:pt>
                <c:pt idx="983">
                  <c:v>-1.0832603310065858E-3</c:v>
                </c:pt>
                <c:pt idx="984">
                  <c:v>5.124515064653945E-3</c:v>
                </c:pt>
                <c:pt idx="985">
                  <c:v>1.4002328121062391E-2</c:v>
                </c:pt>
                <c:pt idx="986">
                  <c:v>-1.3124547000611053E-2</c:v>
                </c:pt>
                <c:pt idx="987">
                  <c:v>-4.3563700073401268E-4</c:v>
                </c:pt>
                <c:pt idx="988">
                  <c:v>-5.3902072015429292E-3</c:v>
                </c:pt>
                <c:pt idx="989">
                  <c:v>-2.0116799642784233E-3</c:v>
                </c:pt>
                <c:pt idx="990">
                  <c:v>1.8152110447704484E-3</c:v>
                </c:pt>
                <c:pt idx="991">
                  <c:v>1.9484900381676606E-3</c:v>
                </c:pt>
                <c:pt idx="992">
                  <c:v>4.652154850635748E-3</c:v>
                </c:pt>
                <c:pt idx="993">
                  <c:v>-1.8238764589828538E-3</c:v>
                </c:pt>
                <c:pt idx="994">
                  <c:v>1.7508493985585183E-4</c:v>
                </c:pt>
                <c:pt idx="995">
                  <c:v>-7.9671102558220852E-4</c:v>
                </c:pt>
                <c:pt idx="996">
                  <c:v>8.8340865998068896E-3</c:v>
                </c:pt>
                <c:pt idx="997">
                  <c:v>-3.6286988013648491E-3</c:v>
                </c:pt>
                <c:pt idx="998">
                  <c:v>1.4469162597214869E-3</c:v>
                </c:pt>
                <c:pt idx="999">
                  <c:v>-4.923753184382651E-4</c:v>
                </c:pt>
                <c:pt idx="1000">
                  <c:v>7.688865190149663E-4</c:v>
                </c:pt>
                <c:pt idx="1001">
                  <c:v>1.1653983922745859E-3</c:v>
                </c:pt>
                <c:pt idx="1002">
                  <c:v>1.876732575158746E-3</c:v>
                </c:pt>
                <c:pt idx="1003">
                  <c:v>-2.1253022956601031E-3</c:v>
                </c:pt>
                <c:pt idx="1004">
                  <c:v>9.9113059631461553E-3</c:v>
                </c:pt>
                <c:pt idx="1005">
                  <c:v>-7.8381965415763588E-4</c:v>
                </c:pt>
                <c:pt idx="1006">
                  <c:v>1.0554756443649449E-2</c:v>
                </c:pt>
                <c:pt idx="1007">
                  <c:v>-2.9434351705374118E-3</c:v>
                </c:pt>
                <c:pt idx="1008">
                  <c:v>-8.5173024218827553E-3</c:v>
                </c:pt>
                <c:pt idx="1009">
                  <c:v>-2.5300382141189015E-3</c:v>
                </c:pt>
                <c:pt idx="1010">
                  <c:v>1.4917933130699224E-2</c:v>
                </c:pt>
                <c:pt idx="1011">
                  <c:v>1.2173151138064053E-2</c:v>
                </c:pt>
                <c:pt idx="1012">
                  <c:v>-2.1449387057151936E-2</c:v>
                </c:pt>
                <c:pt idx="1013">
                  <c:v>-8.6738945141735524E-3</c:v>
                </c:pt>
                <c:pt idx="1014">
                  <c:v>-1.0435666020885526E-2</c:v>
                </c:pt>
                <c:pt idx="1015">
                  <c:v>7.3733464711231989E-3</c:v>
                </c:pt>
                <c:pt idx="1016">
                  <c:v>8.1653905494540879E-3</c:v>
                </c:pt>
                <c:pt idx="1017">
                  <c:v>7.0353882429774472E-4</c:v>
                </c:pt>
                <c:pt idx="1018">
                  <c:v>-6.6783378571121377E-3</c:v>
                </c:pt>
                <c:pt idx="1019">
                  <c:v>2.7480346410215795E-3</c:v>
                </c:pt>
                <c:pt idx="1020">
                  <c:v>-7.1946375018698827E-3</c:v>
                </c:pt>
                <c:pt idx="1021">
                  <c:v>6.7627976802335787E-3</c:v>
                </c:pt>
                <c:pt idx="1022">
                  <c:v>-8.4553063018300012E-4</c:v>
                </c:pt>
                <c:pt idx="1023">
                  <c:v>-2.1491921425531579E-4</c:v>
                </c:pt>
                <c:pt idx="1024">
                  <c:v>1.782224167916624E-3</c:v>
                </c:pt>
                <c:pt idx="1025">
                  <c:v>1.0928710658818286E-2</c:v>
                </c:pt>
                <c:pt idx="1026">
                  <c:v>-9.2106713438859789E-3</c:v>
                </c:pt>
                <c:pt idx="1027">
                  <c:v>9.3060600637495661E-3</c:v>
                </c:pt>
                <c:pt idx="1028">
                  <c:v>-6.8023616108532359E-3</c:v>
                </c:pt>
                <c:pt idx="1029">
                  <c:v>-5.3064530387267883E-3</c:v>
                </c:pt>
                <c:pt idx="1030">
                  <c:v>3.6087492386858155E-3</c:v>
                </c:pt>
                <c:pt idx="1031">
                  <c:v>1.1094247768300924E-2</c:v>
                </c:pt>
                <c:pt idx="1032">
                  <c:v>-4.0878020277237415E-3</c:v>
                </c:pt>
                <c:pt idx="1033">
                  <c:v>3.2945816244711601E-3</c:v>
                </c:pt>
                <c:pt idx="1034">
                  <c:v>-1.9618291028877799E-4</c:v>
                </c:pt>
                <c:pt idx="1035">
                  <c:v>7.7199628035937717E-3</c:v>
                </c:pt>
                <c:pt idx="1036">
                  <c:v>4.220639958823158E-3</c:v>
                </c:pt>
                <c:pt idx="1037">
                  <c:v>1.4752303666720756E-3</c:v>
                </c:pt>
                <c:pt idx="1038">
                  <c:v>-9.7353791525556233E-4</c:v>
                </c:pt>
                <c:pt idx="1039">
                  <c:v>1.4438277854756487E-2</c:v>
                </c:pt>
                <c:pt idx="1040">
                  <c:v>1.1825144919693331E-2</c:v>
                </c:pt>
                <c:pt idx="1041">
                  <c:v>3.6225385557842049E-3</c:v>
                </c:pt>
                <c:pt idx="1042">
                  <c:v>-3.1578231669390222E-3</c:v>
                </c:pt>
                <c:pt idx="1043">
                  <c:v>-8.6802497899118869E-4</c:v>
                </c:pt>
                <c:pt idx="1044">
                  <c:v>1.6631197691788335E-2</c:v>
                </c:pt>
                <c:pt idx="1045">
                  <c:v>5.2402330592367097E-3</c:v>
                </c:pt>
                <c:pt idx="1046">
                  <c:v>-5.4673035811094728E-3</c:v>
                </c:pt>
                <c:pt idx="1047">
                  <c:v>-7.6308370066411335E-3</c:v>
                </c:pt>
                <c:pt idx="1048">
                  <c:v>7.0251207482558975E-3</c:v>
                </c:pt>
                <c:pt idx="1049">
                  <c:v>-6.0273888636330764E-4</c:v>
                </c:pt>
                <c:pt idx="1050">
                  <c:v>-1.4760500437832724E-2</c:v>
                </c:pt>
                <c:pt idx="1051">
                  <c:v>2.8793426720601367E-3</c:v>
                </c:pt>
                <c:pt idx="1052">
                  <c:v>-1.5696886322292825E-3</c:v>
                </c:pt>
                <c:pt idx="1053">
                  <c:v>6.4919585934766211E-3</c:v>
                </c:pt>
                <c:pt idx="1054">
                  <c:v>1.0153985185334946E-3</c:v>
                </c:pt>
                <c:pt idx="1055">
                  <c:v>1.0395479646353678E-2</c:v>
                </c:pt>
                <c:pt idx="1056">
                  <c:v>6.0302830130256613E-3</c:v>
                </c:pt>
                <c:pt idx="1057">
                  <c:v>1.4154683554241432E-2</c:v>
                </c:pt>
                <c:pt idx="1058">
                  <c:v>-5.3592716179846622E-3</c:v>
                </c:pt>
                <c:pt idx="1059">
                  <c:v>1.9495975820425837E-2</c:v>
                </c:pt>
                <c:pt idx="1060">
                  <c:v>-1.3417213827191521E-2</c:v>
                </c:pt>
                <c:pt idx="1061">
                  <c:v>-1.306620434127681E-2</c:v>
                </c:pt>
                <c:pt idx="1062">
                  <c:v>-8.0808443239309691E-3</c:v>
                </c:pt>
                <c:pt idx="1063">
                  <c:v>2.3790719336683086E-2</c:v>
                </c:pt>
                <c:pt idx="1064">
                  <c:v>-4.7501658249202716E-3</c:v>
                </c:pt>
                <c:pt idx="1065">
                  <c:v>-2.4478846903396523E-2</c:v>
                </c:pt>
                <c:pt idx="1066">
                  <c:v>1.135166191319037E-2</c:v>
                </c:pt>
                <c:pt idx="1067">
                  <c:v>1.2562878885591378E-3</c:v>
                </c:pt>
                <c:pt idx="1068">
                  <c:v>-7.7328493796570141E-3</c:v>
                </c:pt>
                <c:pt idx="1069">
                  <c:v>-1.8548941356217874E-3</c:v>
                </c:pt>
                <c:pt idx="1070">
                  <c:v>-4.4158083905446732E-3</c:v>
                </c:pt>
                <c:pt idx="1071">
                  <c:v>-3.2039953313212077E-4</c:v>
                </c:pt>
                <c:pt idx="1072">
                  <c:v>-5.6927491149549869E-4</c:v>
                </c:pt>
                <c:pt idx="1073">
                  <c:v>4.7109831017417836E-3</c:v>
                </c:pt>
                <c:pt idx="1074">
                  <c:v>1.6624551137118804E-3</c:v>
                </c:pt>
                <c:pt idx="1075">
                  <c:v>-3.4515996246697878E-4</c:v>
                </c:pt>
                <c:pt idx="1076">
                  <c:v>-1.1134975827398197E-3</c:v>
                </c:pt>
                <c:pt idx="1077">
                  <c:v>7.3993459966090747E-3</c:v>
                </c:pt>
                <c:pt idx="1078">
                  <c:v>3.897472454245321E-3</c:v>
                </c:pt>
                <c:pt idx="1079">
                  <c:v>1.0853304161434041E-2</c:v>
                </c:pt>
                <c:pt idx="1080">
                  <c:v>1.0088048276277739E-3</c:v>
                </c:pt>
                <c:pt idx="1081">
                  <c:v>1.3898236818535858E-2</c:v>
                </c:pt>
                <c:pt idx="1082">
                  <c:v>1.6051736021366558E-2</c:v>
                </c:pt>
                <c:pt idx="1083">
                  <c:v>-1.9311502938707092E-2</c:v>
                </c:pt>
                <c:pt idx="1084">
                  <c:v>9.7606624773047823E-3</c:v>
                </c:pt>
                <c:pt idx="1085">
                  <c:v>-2.5677859113367063E-2</c:v>
                </c:pt>
                <c:pt idx="1086">
                  <c:v>-1.4888363213811928E-3</c:v>
                </c:pt>
                <c:pt idx="1087">
                  <c:v>3.6158033252895461E-3</c:v>
                </c:pt>
                <c:pt idx="1088">
                  <c:v>-3.0105863636010755E-3</c:v>
                </c:pt>
                <c:pt idx="1089">
                  <c:v>3.167309215053038E-4</c:v>
                </c:pt>
                <c:pt idx="1090">
                  <c:v>1.3935576257400273E-2</c:v>
                </c:pt>
                <c:pt idx="1091">
                  <c:v>8.136402839514334E-3</c:v>
                </c:pt>
                <c:pt idx="1092">
                  <c:v>-7.1900177576840196E-3</c:v>
                </c:pt>
                <c:pt idx="1093">
                  <c:v>-3.753438464607517E-3</c:v>
                </c:pt>
                <c:pt idx="1094">
                  <c:v>2.2756031663768717E-3</c:v>
                </c:pt>
                <c:pt idx="1095">
                  <c:v>4.1583215119445072E-4</c:v>
                </c:pt>
                <c:pt idx="1096">
                  <c:v>-6.5547967411652142E-3</c:v>
                </c:pt>
                <c:pt idx="1097">
                  <c:v>5.4918909824148709E-3</c:v>
                </c:pt>
                <c:pt idx="1098">
                  <c:v>1.484736429268918E-2</c:v>
                </c:pt>
                <c:pt idx="1099">
                  <c:v>5.7099005597205377E-3</c:v>
                </c:pt>
                <c:pt idx="1100">
                  <c:v>7.0825395538620661E-3</c:v>
                </c:pt>
                <c:pt idx="1101">
                  <c:v>-1.475478359029514E-2</c:v>
                </c:pt>
                <c:pt idx="1102">
                  <c:v>6.4388377402171404E-3</c:v>
                </c:pt>
                <c:pt idx="1103">
                  <c:v>1.3415471795312772E-3</c:v>
                </c:pt>
                <c:pt idx="1104">
                  <c:v>-2.2273622890431888E-3</c:v>
                </c:pt>
                <c:pt idx="1105">
                  <c:v>8.7225159732762236E-3</c:v>
                </c:pt>
                <c:pt idx="1106">
                  <c:v>3.5365757816374632E-3</c:v>
                </c:pt>
                <c:pt idx="1107">
                  <c:v>7.4581125280026583E-4</c:v>
                </c:pt>
                <c:pt idx="1108">
                  <c:v>-2.0731166033364223E-3</c:v>
                </c:pt>
                <c:pt idx="1109">
                  <c:v>-3.9062815919512772E-3</c:v>
                </c:pt>
                <c:pt idx="1110">
                  <c:v>-3.5111001267972286E-3</c:v>
                </c:pt>
                <c:pt idx="1111">
                  <c:v>5.7576388007034573E-3</c:v>
                </c:pt>
                <c:pt idx="1112">
                  <c:v>1.7728480872187813E-3</c:v>
                </c:pt>
                <c:pt idx="1113">
                  <c:v>1.2921214314501217E-2</c:v>
                </c:pt>
                <c:pt idx="1114">
                  <c:v>-4.359266922526861E-3</c:v>
                </c:pt>
                <c:pt idx="1115">
                  <c:v>-1.264960061067022E-3</c:v>
                </c:pt>
                <c:pt idx="1116">
                  <c:v>-1.2851160688518437E-3</c:v>
                </c:pt>
                <c:pt idx="1117">
                  <c:v>-7.9492200688769943E-3</c:v>
                </c:pt>
                <c:pt idx="1118">
                  <c:v>2.7871374554437889E-3</c:v>
                </c:pt>
                <c:pt idx="1119">
                  <c:v>-1.9355954929820562E-3</c:v>
                </c:pt>
                <c:pt idx="1120">
                  <c:v>8.8362351093074221E-3</c:v>
                </c:pt>
                <c:pt idx="1121">
                  <c:v>-6.241465681479097E-4</c:v>
                </c:pt>
                <c:pt idx="1122">
                  <c:v>1.7911507324332998E-3</c:v>
                </c:pt>
                <c:pt idx="1123">
                  <c:v>1.1271167954760575E-2</c:v>
                </c:pt>
                <c:pt idx="1124">
                  <c:v>-4.5954897137437944E-3</c:v>
                </c:pt>
                <c:pt idx="1125">
                  <c:v>2.3969253233782073E-3</c:v>
                </c:pt>
                <c:pt idx="1126">
                  <c:v>-1.5844155129681736E-3</c:v>
                </c:pt>
                <c:pt idx="1127">
                  <c:v>1.6161717804443754E-2</c:v>
                </c:pt>
                <c:pt idx="1128">
                  <c:v>5.6359169538502396E-3</c:v>
                </c:pt>
                <c:pt idx="1129">
                  <c:v>-6.7925413261787915E-3</c:v>
                </c:pt>
                <c:pt idx="1130">
                  <c:v>3.9464206133208446E-3</c:v>
                </c:pt>
                <c:pt idx="1131">
                  <c:v>-1.156383241031389E-2</c:v>
                </c:pt>
                <c:pt idx="1132">
                  <c:v>-4.7919578925310624E-3</c:v>
                </c:pt>
                <c:pt idx="1133">
                  <c:v>1.1648048198820149E-2</c:v>
                </c:pt>
                <c:pt idx="1134">
                  <c:v>1.3610365817456005E-2</c:v>
                </c:pt>
                <c:pt idx="1135">
                  <c:v>-9.9785593927212979E-3</c:v>
                </c:pt>
                <c:pt idx="1136">
                  <c:v>7.6518884341691962E-3</c:v>
                </c:pt>
                <c:pt idx="1137">
                  <c:v>-1.3998028446696731E-3</c:v>
                </c:pt>
                <c:pt idx="1138">
                  <c:v>1.1699872344305584E-2</c:v>
                </c:pt>
                <c:pt idx="1139">
                  <c:v>-2.8771240154390476E-4</c:v>
                </c:pt>
                <c:pt idx="1140">
                  <c:v>1.9460190971818836E-2</c:v>
                </c:pt>
                <c:pt idx="1141">
                  <c:v>2.2047038430944355E-2</c:v>
                </c:pt>
                <c:pt idx="1142">
                  <c:v>1.7799313644932147E-2</c:v>
                </c:pt>
                <c:pt idx="1143">
                  <c:v>1.231819349472163E-2</c:v>
                </c:pt>
                <c:pt idx="1144">
                  <c:v>-1.2129506270184387E-2</c:v>
                </c:pt>
                <c:pt idx="1145">
                  <c:v>1.1947307117329942E-2</c:v>
                </c:pt>
                <c:pt idx="1146">
                  <c:v>-3.5287906850543171E-2</c:v>
                </c:pt>
                <c:pt idx="1147">
                  <c:v>-3.0256074002417144E-3</c:v>
                </c:pt>
                <c:pt idx="1148">
                  <c:v>-1.8589538262648642E-2</c:v>
                </c:pt>
                <c:pt idx="1149">
                  <c:v>3.4457896215134287E-3</c:v>
                </c:pt>
                <c:pt idx="1150">
                  <c:v>5.2189453829942778E-3</c:v>
                </c:pt>
                <c:pt idx="1151">
                  <c:v>-2.1956829851994542E-3</c:v>
                </c:pt>
                <c:pt idx="1152">
                  <c:v>4.7272769717412455E-3</c:v>
                </c:pt>
                <c:pt idx="1153">
                  <c:v>-1.6329822808936134E-2</c:v>
                </c:pt>
                <c:pt idx="1154">
                  <c:v>1.3492797142955482E-4</c:v>
                </c:pt>
                <c:pt idx="1155">
                  <c:v>-1.5278028589691406E-3</c:v>
                </c:pt>
                <c:pt idx="1156">
                  <c:v>-6.623138843883547E-3</c:v>
                </c:pt>
                <c:pt idx="1157">
                  <c:v>-6.3069078891523356E-3</c:v>
                </c:pt>
                <c:pt idx="1158">
                  <c:v>1.6415789988323715E-2</c:v>
                </c:pt>
                <c:pt idx="1159">
                  <c:v>8.7935871510924635E-3</c:v>
                </c:pt>
                <c:pt idx="1160">
                  <c:v>8.0100835224481415E-3</c:v>
                </c:pt>
                <c:pt idx="1161">
                  <c:v>1.7396763434365692E-2</c:v>
                </c:pt>
                <c:pt idx="1162">
                  <c:v>-1.3973478847620791E-2</c:v>
                </c:pt>
                <c:pt idx="1163">
                  <c:v>1.7972655760030154E-2</c:v>
                </c:pt>
                <c:pt idx="1164">
                  <c:v>-9.5776147657359312E-3</c:v>
                </c:pt>
                <c:pt idx="1165">
                  <c:v>5.2928932500744263E-3</c:v>
                </c:pt>
                <c:pt idx="1166">
                  <c:v>8.2537093722925281E-3</c:v>
                </c:pt>
                <c:pt idx="1167">
                  <c:v>-4.8126268051080778E-3</c:v>
                </c:pt>
                <c:pt idx="1168">
                  <c:v>1.6110548559024496E-2</c:v>
                </c:pt>
                <c:pt idx="1169">
                  <c:v>1.5976763311659203E-2</c:v>
                </c:pt>
                <c:pt idx="1170">
                  <c:v>2.9874077827070078E-3</c:v>
                </c:pt>
                <c:pt idx="1171">
                  <c:v>-2.3721411401357861E-2</c:v>
                </c:pt>
                <c:pt idx="1172">
                  <c:v>1.0517942372282096E-2</c:v>
                </c:pt>
                <c:pt idx="1173">
                  <c:v>-1.1571124305988612E-2</c:v>
                </c:pt>
                <c:pt idx="1174">
                  <c:v>-1.1182570203842279E-2</c:v>
                </c:pt>
                <c:pt idx="1175">
                  <c:v>-8.4123716212423094E-3</c:v>
                </c:pt>
                <c:pt idx="1176">
                  <c:v>-4.6189580148182641E-3</c:v>
                </c:pt>
                <c:pt idx="1177">
                  <c:v>5.2193856138835759E-3</c:v>
                </c:pt>
                <c:pt idx="1178">
                  <c:v>1.274180851668838E-2</c:v>
                </c:pt>
                <c:pt idx="1179">
                  <c:v>5.3306340759284865E-4</c:v>
                </c:pt>
                <c:pt idx="1180">
                  <c:v>-1.7584790641843373E-2</c:v>
                </c:pt>
                <c:pt idx="1181">
                  <c:v>2.0145024971186976E-2</c:v>
                </c:pt>
                <c:pt idx="1182">
                  <c:v>-2.7756378831384043E-2</c:v>
                </c:pt>
                <c:pt idx="1183">
                  <c:v>-8.1329991374968769E-3</c:v>
                </c:pt>
                <c:pt idx="1184">
                  <c:v>-3.5125836395929477E-2</c:v>
                </c:pt>
                <c:pt idx="1185">
                  <c:v>1.5365857116526938E-2</c:v>
                </c:pt>
                <c:pt idx="1186">
                  <c:v>7.5250477814823302E-3</c:v>
                </c:pt>
                <c:pt idx="1187">
                  <c:v>-2.1949766391772263E-3</c:v>
                </c:pt>
                <c:pt idx="1188">
                  <c:v>6.732576659826961E-3</c:v>
                </c:pt>
                <c:pt idx="1189">
                  <c:v>1.6730243508407128E-3</c:v>
                </c:pt>
                <c:pt idx="1190">
                  <c:v>1.0195666188487662E-2</c:v>
                </c:pt>
                <c:pt idx="1191">
                  <c:v>3.5963255694666518E-3</c:v>
                </c:pt>
                <c:pt idx="1192">
                  <c:v>1.004368354743379E-2</c:v>
                </c:pt>
                <c:pt idx="1193">
                  <c:v>3.4411358997610275E-3</c:v>
                </c:pt>
                <c:pt idx="1194">
                  <c:v>3.1586589033587575E-3</c:v>
                </c:pt>
                <c:pt idx="1195">
                  <c:v>-4.4044156257928568E-3</c:v>
                </c:pt>
                <c:pt idx="1196">
                  <c:v>2.3033775972136628E-3</c:v>
                </c:pt>
                <c:pt idx="1197">
                  <c:v>2.7098744385312123E-3</c:v>
                </c:pt>
                <c:pt idx="1198">
                  <c:v>-1.7193183199293305E-4</c:v>
                </c:pt>
                <c:pt idx="1199">
                  <c:v>-2.0471252976762555E-3</c:v>
                </c:pt>
                <c:pt idx="1200">
                  <c:v>1.3996502374245878E-2</c:v>
                </c:pt>
                <c:pt idx="1201">
                  <c:v>-7.9691233666718819E-3</c:v>
                </c:pt>
                <c:pt idx="1202">
                  <c:v>2.7422358024395965E-3</c:v>
                </c:pt>
                <c:pt idx="1203">
                  <c:v>6.329945419150107E-4</c:v>
                </c:pt>
                <c:pt idx="1204">
                  <c:v>6.4277278778279712E-3</c:v>
                </c:pt>
                <c:pt idx="1205">
                  <c:v>6.4297401187354275E-3</c:v>
                </c:pt>
                <c:pt idx="1206">
                  <c:v>3.6119601409574376E-3</c:v>
                </c:pt>
                <c:pt idx="1207">
                  <c:v>7.1810266819927193E-3</c:v>
                </c:pt>
                <c:pt idx="1208">
                  <c:v>7.6704597963170862E-3</c:v>
                </c:pt>
                <c:pt idx="1209">
                  <c:v>-3.7502608610255894E-3</c:v>
                </c:pt>
                <c:pt idx="1210">
                  <c:v>1.2428381451883519E-2</c:v>
                </c:pt>
                <c:pt idx="1211">
                  <c:v>-6.4734010205561576E-3</c:v>
                </c:pt>
                <c:pt idx="1212">
                  <c:v>7.3951294147647229E-3</c:v>
                </c:pt>
                <c:pt idx="1213">
                  <c:v>-6.1903908321639944E-3</c:v>
                </c:pt>
                <c:pt idx="1214">
                  <c:v>-1.2319827107282633E-2</c:v>
                </c:pt>
                <c:pt idx="1215">
                  <c:v>5.7470911491110943E-3</c:v>
                </c:pt>
                <c:pt idx="1216">
                  <c:v>1.6790493997245193E-3</c:v>
                </c:pt>
                <c:pt idx="1217">
                  <c:v>8.4069053843267572E-3</c:v>
                </c:pt>
                <c:pt idx="1218">
                  <c:v>2.8486395880045201E-3</c:v>
                </c:pt>
                <c:pt idx="1219">
                  <c:v>-3.4061043340275488E-3</c:v>
                </c:pt>
                <c:pt idx="1220">
                  <c:v>9.0820385798993097E-3</c:v>
                </c:pt>
                <c:pt idx="1221">
                  <c:v>1.3406355182839835E-2</c:v>
                </c:pt>
                <c:pt idx="1222">
                  <c:v>-9.3625197799713789E-3</c:v>
                </c:pt>
                <c:pt idx="1223">
                  <c:v>1.046620453355751E-2</c:v>
                </c:pt>
                <c:pt idx="1224">
                  <c:v>-5.6436399427117756E-3</c:v>
                </c:pt>
                <c:pt idx="1225">
                  <c:v>7.8275024480816136E-3</c:v>
                </c:pt>
                <c:pt idx="1226">
                  <c:v>-1.0818562640735552E-2</c:v>
                </c:pt>
                <c:pt idx="1227">
                  <c:v>1.5881738397001799E-2</c:v>
                </c:pt>
                <c:pt idx="1228">
                  <c:v>4.5412823425956539E-3</c:v>
                </c:pt>
                <c:pt idx="1229">
                  <c:v>5.022110834792981E-3</c:v>
                </c:pt>
                <c:pt idx="1230">
                  <c:v>1.5409859690034278E-2</c:v>
                </c:pt>
                <c:pt idx="1231">
                  <c:v>1.468569814393228E-2</c:v>
                </c:pt>
                <c:pt idx="1232">
                  <c:v>-2.4226917788673585E-2</c:v>
                </c:pt>
                <c:pt idx="1233">
                  <c:v>1.0959469958988111E-2</c:v>
                </c:pt>
                <c:pt idx="1234">
                  <c:v>-2.5855158736495243E-2</c:v>
                </c:pt>
                <c:pt idx="1235">
                  <c:v>4.3074416426651663E-3</c:v>
                </c:pt>
                <c:pt idx="1236">
                  <c:v>6.4950576872171428E-3</c:v>
                </c:pt>
                <c:pt idx="1237">
                  <c:v>-5.6494636219482919E-3</c:v>
                </c:pt>
                <c:pt idx="1238">
                  <c:v>5.9418851513903803E-4</c:v>
                </c:pt>
                <c:pt idx="1239">
                  <c:v>-3.6002995449221364E-3</c:v>
                </c:pt>
                <c:pt idx="1240">
                  <c:v>1.8962430582503575E-2</c:v>
                </c:pt>
                <c:pt idx="1241">
                  <c:v>8.3122075684491925E-3</c:v>
                </c:pt>
                <c:pt idx="1242">
                  <c:v>1.3060857399820103E-2</c:v>
                </c:pt>
                <c:pt idx="1243">
                  <c:v>-5.8944121574601716E-2</c:v>
                </c:pt>
                <c:pt idx="1244">
                  <c:v>-5.3130787794885004E-3</c:v>
                </c:pt>
                <c:pt idx="1245">
                  <c:v>-7.7991826481333959E-3</c:v>
                </c:pt>
                <c:pt idx="1246">
                  <c:v>1.2041591393674889E-2</c:v>
                </c:pt>
                <c:pt idx="1247">
                  <c:v>2.621170498176606E-2</c:v>
                </c:pt>
                <c:pt idx="1248">
                  <c:v>-3.3686961032639573E-3</c:v>
                </c:pt>
                <c:pt idx="1249">
                  <c:v>1.3648963587616247E-2</c:v>
                </c:pt>
                <c:pt idx="1250">
                  <c:v>8.2108039650099496E-3</c:v>
                </c:pt>
                <c:pt idx="1251">
                  <c:v>3.7512605483673855E-3</c:v>
                </c:pt>
                <c:pt idx="1252">
                  <c:v>4.8123100078225622E-3</c:v>
                </c:pt>
                <c:pt idx="1253">
                  <c:v>-2.1079466294262605E-3</c:v>
                </c:pt>
                <c:pt idx="1254">
                  <c:v>1.4827343010993532E-2</c:v>
                </c:pt>
                <c:pt idx="1255">
                  <c:v>1.2289160703107926E-2</c:v>
                </c:pt>
              </c:numCache>
            </c:numRef>
          </c:xVal>
          <c:yVal>
            <c:numRef>
              <c:f>Beta_AAPL_dia!$H$8:$H$1263</c:f>
              <c:numCache>
                <c:formatCode>0.000%</c:formatCode>
                <c:ptCount val="1256"/>
                <c:pt idx="0">
                  <c:v>-4.5524271364244528E-3</c:v>
                </c:pt>
                <c:pt idx="1">
                  <c:v>-2.3059073769699401E-2</c:v>
                </c:pt>
                <c:pt idx="2">
                  <c:v>-9.196283168885877E-3</c:v>
                </c:pt>
                <c:pt idx="3">
                  <c:v>-1.1739089273880454E-2</c:v>
                </c:pt>
                <c:pt idx="4">
                  <c:v>-8.9855757862378205E-4</c:v>
                </c:pt>
                <c:pt idx="5">
                  <c:v>-4.1444920642397243E-3</c:v>
                </c:pt>
                <c:pt idx="6">
                  <c:v>-2.8178274550321181E-3</c:v>
                </c:pt>
                <c:pt idx="7">
                  <c:v>1.0152284263959421E-2</c:v>
                </c:pt>
                <c:pt idx="8">
                  <c:v>6.3146214757653585E-2</c:v>
                </c:pt>
                <c:pt idx="9">
                  <c:v>5.2730314860822691E-3</c:v>
                </c:pt>
                <c:pt idx="10">
                  <c:v>6.3268534108882335E-3</c:v>
                </c:pt>
                <c:pt idx="11">
                  <c:v>-1.1399747793190418E-2</c:v>
                </c:pt>
                <c:pt idx="12">
                  <c:v>-1.9131047676584911E-3</c:v>
                </c:pt>
                <c:pt idx="13">
                  <c:v>-3.1451141018139395E-2</c:v>
                </c:pt>
                <c:pt idx="14">
                  <c:v>-3.7363875328576657E-2</c:v>
                </c:pt>
                <c:pt idx="15">
                  <c:v>3.8639148053905004E-3</c:v>
                </c:pt>
                <c:pt idx="16">
                  <c:v>6.1157730052623371E-3</c:v>
                </c:pt>
                <c:pt idx="17">
                  <c:v>5.0986371866958979E-3</c:v>
                </c:pt>
                <c:pt idx="18">
                  <c:v>4.0667910626286385E-3</c:v>
                </c:pt>
                <c:pt idx="19">
                  <c:v>4.3728976453627499E-3</c:v>
                </c:pt>
                <c:pt idx="20">
                  <c:v>1.8450545685900099E-2</c:v>
                </c:pt>
                <c:pt idx="21">
                  <c:v>2.4313214357329249E-2</c:v>
                </c:pt>
                <c:pt idx="22">
                  <c:v>3.4057332434814125E-2</c:v>
                </c:pt>
                <c:pt idx="23">
                  <c:v>-1.936762911752743E-2</c:v>
                </c:pt>
                <c:pt idx="24">
                  <c:v>1.3916091124626329E-2</c:v>
                </c:pt>
                <c:pt idx="25">
                  <c:v>-3.8934020210025677E-2</c:v>
                </c:pt>
                <c:pt idx="26">
                  <c:v>-1.8294190358467688E-3</c:v>
                </c:pt>
                <c:pt idx="27">
                  <c:v>2.2032442265905283E-2</c:v>
                </c:pt>
                <c:pt idx="28">
                  <c:v>4.059525687542731E-2</c:v>
                </c:pt>
                <c:pt idx="29">
                  <c:v>-4.2398912331940264E-2</c:v>
                </c:pt>
                <c:pt idx="30">
                  <c:v>0.153319008072478</c:v>
                </c:pt>
                <c:pt idx="31">
                  <c:v>-4.9828937203399204E-2</c:v>
                </c:pt>
                <c:pt idx="32">
                  <c:v>-3.6729920799447147E-2</c:v>
                </c:pt>
                <c:pt idx="33">
                  <c:v>-7.2885866351271367E-2</c:v>
                </c:pt>
                <c:pt idx="34">
                  <c:v>-9.248658318425762E-2</c:v>
                </c:pt>
                <c:pt idx="35">
                  <c:v>3.140421713772934E-3</c:v>
                </c:pt>
                <c:pt idx="36">
                  <c:v>4.7782185358817841E-3</c:v>
                </c:pt>
                <c:pt idx="37">
                  <c:v>1.9438444924406051E-2</c:v>
                </c:pt>
                <c:pt idx="38">
                  <c:v>-2.6614779030237901E-2</c:v>
                </c:pt>
                <c:pt idx="39">
                  <c:v>1.0486349665521644E-2</c:v>
                </c:pt>
                <c:pt idx="40">
                  <c:v>-9.934663921954745E-3</c:v>
                </c:pt>
                <c:pt idx="41">
                  <c:v>1.3699872981310257E-2</c:v>
                </c:pt>
                <c:pt idx="42">
                  <c:v>1.1285439031103905E-2</c:v>
                </c:pt>
                <c:pt idx="43">
                  <c:v>1.9455616874006099E-2</c:v>
                </c:pt>
                <c:pt idx="44">
                  <c:v>-5.3033122441384917E-3</c:v>
                </c:pt>
                <c:pt idx="45">
                  <c:v>1.2005084506379271E-2</c:v>
                </c:pt>
                <c:pt idx="46">
                  <c:v>-6.1295152536028352E-3</c:v>
                </c:pt>
                <c:pt idx="47">
                  <c:v>2.3920078795554023E-3</c:v>
                </c:pt>
                <c:pt idx="48">
                  <c:v>1.8146220333317364E-2</c:v>
                </c:pt>
                <c:pt idx="49">
                  <c:v>-3.3640978311029079E-2</c:v>
                </c:pt>
                <c:pt idx="50">
                  <c:v>-1.7456359102244523E-2</c:v>
                </c:pt>
                <c:pt idx="51">
                  <c:v>-2.9183907034069922E-2</c:v>
                </c:pt>
                <c:pt idx="52">
                  <c:v>-4.8500586362874798E-2</c:v>
                </c:pt>
                <c:pt idx="53">
                  <c:v>1.591353927325323E-2</c:v>
                </c:pt>
                <c:pt idx="54">
                  <c:v>-1.7414942870491723E-3</c:v>
                </c:pt>
                <c:pt idx="55">
                  <c:v>-8.0638315932435312E-4</c:v>
                </c:pt>
                <c:pt idx="56">
                  <c:v>-8.8339222614840507E-3</c:v>
                </c:pt>
                <c:pt idx="57">
                  <c:v>-1.5733686651209111E-2</c:v>
                </c:pt>
                <c:pt idx="58">
                  <c:v>1.9114730579349315E-2</c:v>
                </c:pt>
                <c:pt idx="59">
                  <c:v>-1.2747344303270181E-2</c:v>
                </c:pt>
                <c:pt idx="60">
                  <c:v>-2.7034695201037517E-2</c:v>
                </c:pt>
                <c:pt idx="61">
                  <c:v>-2.4313153416000155E-4</c:v>
                </c:pt>
                <c:pt idx="62">
                  <c:v>6.3205969905804071E-3</c:v>
                </c:pt>
                <c:pt idx="63">
                  <c:v>-1.1404830760457507E-3</c:v>
                </c:pt>
                <c:pt idx="64">
                  <c:v>3.925577591494589E-3</c:v>
                </c:pt>
                <c:pt idx="65">
                  <c:v>1.6383370878558789E-3</c:v>
                </c:pt>
                <c:pt idx="66">
                  <c:v>-5.3217619125589533E-4</c:v>
                </c:pt>
                <c:pt idx="67">
                  <c:v>1.2727498859914643E-2</c:v>
                </c:pt>
                <c:pt idx="68">
                  <c:v>1.9656746702739314E-2</c:v>
                </c:pt>
                <c:pt idx="69">
                  <c:v>1.8250688705234275E-2</c:v>
                </c:pt>
                <c:pt idx="70">
                  <c:v>2.1860567407081533E-2</c:v>
                </c:pt>
                <c:pt idx="71">
                  <c:v>1.1890082790204648E-3</c:v>
                </c:pt>
                <c:pt idx="72">
                  <c:v>-2.3983495229089602E-2</c:v>
                </c:pt>
                <c:pt idx="73">
                  <c:v>3.2340131947738993E-3</c:v>
                </c:pt>
                <c:pt idx="74">
                  <c:v>-1.4209438511885164E-3</c:v>
                </c:pt>
                <c:pt idx="75">
                  <c:v>2.1014683900466125E-2</c:v>
                </c:pt>
                <c:pt idx="76">
                  <c:v>-3.3852949921420405E-2</c:v>
                </c:pt>
                <c:pt idx="77">
                  <c:v>-6.7082946586786152E-3</c:v>
                </c:pt>
                <c:pt idx="78">
                  <c:v>-7.3708015746711819E-3</c:v>
                </c:pt>
                <c:pt idx="79">
                  <c:v>4.585805040178359E-3</c:v>
                </c:pt>
                <c:pt idx="80">
                  <c:v>3.6544415856264445E-2</c:v>
                </c:pt>
                <c:pt idx="81">
                  <c:v>3.1812455003599638E-2</c:v>
                </c:pt>
                <c:pt idx="82">
                  <c:v>-3.9440659734671923E-3</c:v>
                </c:pt>
                <c:pt idx="83">
                  <c:v>-7.6134175287734251E-4</c:v>
                </c:pt>
                <c:pt idx="84">
                  <c:v>5.3579468707789513E-3</c:v>
                </c:pt>
                <c:pt idx="85">
                  <c:v>-3.1948742535849783E-2</c:v>
                </c:pt>
                <c:pt idx="86">
                  <c:v>7.5534671292434297E-3</c:v>
                </c:pt>
                <c:pt idx="87">
                  <c:v>-4.0412979351032496E-2</c:v>
                </c:pt>
                <c:pt idx="88">
                  <c:v>1.9680302509453407E-2</c:v>
                </c:pt>
                <c:pt idx="89">
                  <c:v>-4.7895997263086576E-3</c:v>
                </c:pt>
                <c:pt idx="90">
                  <c:v>-1.0326730997122002E-2</c:v>
                </c:pt>
                <c:pt idx="91">
                  <c:v>-2.4120270940029775E-2</c:v>
                </c:pt>
                <c:pt idx="92">
                  <c:v>2.0278938873483643E-3</c:v>
                </c:pt>
                <c:pt idx="93">
                  <c:v>-1.1374330019229939E-2</c:v>
                </c:pt>
                <c:pt idx="94">
                  <c:v>6.7553651604399523E-3</c:v>
                </c:pt>
                <c:pt idx="95">
                  <c:v>-2.0143056811641191E-3</c:v>
                </c:pt>
                <c:pt idx="96">
                  <c:v>-2.6258906412617078E-2</c:v>
                </c:pt>
                <c:pt idx="97">
                  <c:v>-7.035255773282012E-3</c:v>
                </c:pt>
                <c:pt idx="98">
                  <c:v>-1.3256461544495446E-2</c:v>
                </c:pt>
                <c:pt idx="99">
                  <c:v>-1.32739938080495E-2</c:v>
                </c:pt>
                <c:pt idx="100">
                  <c:v>3.1834769780261229E-3</c:v>
                </c:pt>
                <c:pt idx="101">
                  <c:v>1.1466268750490727E-2</c:v>
                </c:pt>
                <c:pt idx="102">
                  <c:v>3.0723176303766309E-3</c:v>
                </c:pt>
                <c:pt idx="103">
                  <c:v>1.8820979975119334E-2</c:v>
                </c:pt>
                <c:pt idx="104">
                  <c:v>7.0317235805212874E-3</c:v>
                </c:pt>
                <c:pt idx="105">
                  <c:v>-2.1433938387313667E-2</c:v>
                </c:pt>
                <c:pt idx="106">
                  <c:v>9.7029228557738989E-3</c:v>
                </c:pt>
                <c:pt idx="107">
                  <c:v>1.1756150769603568E-2</c:v>
                </c:pt>
                <c:pt idx="108">
                  <c:v>6.872574385510255E-4</c:v>
                </c:pt>
                <c:pt idx="109">
                  <c:v>5.9373729158194166E-3</c:v>
                </c:pt>
                <c:pt idx="110">
                  <c:v>-5.1381640166686671E-3</c:v>
                </c:pt>
                <c:pt idx="111">
                  <c:v>4.1030224244393843E-3</c:v>
                </c:pt>
                <c:pt idx="112">
                  <c:v>1.6098406670519205E-2</c:v>
                </c:pt>
                <c:pt idx="113">
                  <c:v>-8.2487833044631031E-4</c:v>
                </c:pt>
                <c:pt idx="114">
                  <c:v>1.237470610073732E-4</c:v>
                </c:pt>
                <c:pt idx="115">
                  <c:v>1.4871731317387393E-3</c:v>
                </c:pt>
                <c:pt idx="116">
                  <c:v>1.2802811597841135E-2</c:v>
                </c:pt>
                <c:pt idx="117">
                  <c:v>9.5032944754180892E-3</c:v>
                </c:pt>
                <c:pt idx="118">
                  <c:v>1.0240655401945631E-2</c:v>
                </c:pt>
                <c:pt idx="119">
                  <c:v>-5.5439464369477776E-4</c:v>
                </c:pt>
                <c:pt idx="120">
                  <c:v>9.3840127415953933E-3</c:v>
                </c:pt>
                <c:pt idx="121">
                  <c:v>1.3038548752834611E-2</c:v>
                </c:pt>
                <c:pt idx="122">
                  <c:v>5.9218318199762976E-3</c:v>
                </c:pt>
                <c:pt idx="123">
                  <c:v>-2.1011162179908061E-3</c:v>
                </c:pt>
                <c:pt idx="124">
                  <c:v>3.1616387827690939E-3</c:v>
                </c:pt>
                <c:pt idx="125">
                  <c:v>1.1430078691694323E-3</c:v>
                </c:pt>
                <c:pt idx="126">
                  <c:v>1.3409961685823646E-2</c:v>
                </c:pt>
                <c:pt idx="127">
                  <c:v>-1.4099354328633407E-2</c:v>
                </c:pt>
                <c:pt idx="128">
                  <c:v>1.3759016831418558E-2</c:v>
                </c:pt>
                <c:pt idx="129">
                  <c:v>3.9787205507622048E-3</c:v>
                </c:pt>
                <c:pt idx="130">
                  <c:v>0</c:v>
                </c:pt>
                <c:pt idx="131">
                  <c:v>-1.2013603639415171E-2</c:v>
                </c:pt>
                <c:pt idx="132">
                  <c:v>-1.1911064055055709E-3</c:v>
                </c:pt>
                <c:pt idx="133">
                  <c:v>2.1357123546904555E-2</c:v>
                </c:pt>
                <c:pt idx="134">
                  <c:v>-3.2783940360173736E-3</c:v>
                </c:pt>
                <c:pt idx="135">
                  <c:v>6.5090629661437305E-3</c:v>
                </c:pt>
                <c:pt idx="136">
                  <c:v>-4.0516814478008811E-3</c:v>
                </c:pt>
                <c:pt idx="137">
                  <c:v>-1.3281805259417245E-2</c:v>
                </c:pt>
                <c:pt idx="138">
                  <c:v>-1.8186575951851358E-2</c:v>
                </c:pt>
                <c:pt idx="139">
                  <c:v>-1.5288812540261931E-2</c:v>
                </c:pt>
                <c:pt idx="140">
                  <c:v>1.160890876257481E-3</c:v>
                </c:pt>
                <c:pt idx="141">
                  <c:v>8.5862966175196398E-3</c:v>
                </c:pt>
                <c:pt idx="142">
                  <c:v>3.65598885793883E-3</c:v>
                </c:pt>
                <c:pt idx="143">
                  <c:v>-8.2626657969120387E-4</c:v>
                </c:pt>
                <c:pt idx="144">
                  <c:v>-2.1614262009105323E-2</c:v>
                </c:pt>
                <c:pt idx="145">
                  <c:v>-2.6310205813706578E-3</c:v>
                </c:pt>
                <c:pt idx="146">
                  <c:v>6.2772226492442407E-3</c:v>
                </c:pt>
                <c:pt idx="147">
                  <c:v>1.2276303276562706E-2</c:v>
                </c:pt>
                <c:pt idx="148">
                  <c:v>1.6019396458415436E-3</c:v>
                </c:pt>
                <c:pt idx="149">
                  <c:v>-8.840063511135865E-3</c:v>
                </c:pt>
                <c:pt idx="150">
                  <c:v>1.1020000867716595E-2</c:v>
                </c:pt>
                <c:pt idx="151">
                  <c:v>1.6493936052921709E-2</c:v>
                </c:pt>
                <c:pt idx="152">
                  <c:v>-6.5282159130739537E-3</c:v>
                </c:pt>
                <c:pt idx="153">
                  <c:v>-2.1858879076680493E-3</c:v>
                </c:pt>
                <c:pt idx="154">
                  <c:v>1.671259667526015E-2</c:v>
                </c:pt>
                <c:pt idx="155">
                  <c:v>1.8423792494681068E-2</c:v>
                </c:pt>
                <c:pt idx="156">
                  <c:v>-2.2565373213574547E-2</c:v>
                </c:pt>
                <c:pt idx="157">
                  <c:v>5.0249021700461416E-3</c:v>
                </c:pt>
                <c:pt idx="158">
                  <c:v>-4.9117217575999073E-3</c:v>
                </c:pt>
                <c:pt idx="159">
                  <c:v>2.5286132552568841E-3</c:v>
                </c:pt>
                <c:pt idx="160">
                  <c:v>-2.911534154535278E-2</c:v>
                </c:pt>
                <c:pt idx="161">
                  <c:v>2.2864443367549114E-2</c:v>
                </c:pt>
                <c:pt idx="162">
                  <c:v>1.1908962597035888E-3</c:v>
                </c:pt>
                <c:pt idx="163">
                  <c:v>5.0536395070484019E-3</c:v>
                </c:pt>
                <c:pt idx="164">
                  <c:v>-4.3695105265479928E-3</c:v>
                </c:pt>
                <c:pt idx="165">
                  <c:v>3.9436370081531447E-3</c:v>
                </c:pt>
                <c:pt idx="166">
                  <c:v>-7.5637642919964554E-3</c:v>
                </c:pt>
                <c:pt idx="167">
                  <c:v>-2.9376945674572941E-3</c:v>
                </c:pt>
                <c:pt idx="168">
                  <c:v>3.7058930520189159E-2</c:v>
                </c:pt>
                <c:pt idx="169">
                  <c:v>1.8006758320603611E-2</c:v>
                </c:pt>
                <c:pt idx="170">
                  <c:v>2.1803674151048558E-3</c:v>
                </c:pt>
                <c:pt idx="171">
                  <c:v>-2.7782789103373617E-2</c:v>
                </c:pt>
                <c:pt idx="172">
                  <c:v>-1.2162710031984325E-3</c:v>
                </c:pt>
                <c:pt idx="173">
                  <c:v>4.9576347575275292E-4</c:v>
                </c:pt>
                <c:pt idx="174">
                  <c:v>1.158019513084696E-2</c:v>
                </c:pt>
                <c:pt idx="175">
                  <c:v>-3.634051058417298E-3</c:v>
                </c:pt>
                <c:pt idx="176">
                  <c:v>4.0899795501014857E-4</c:v>
                </c:pt>
                <c:pt idx="177">
                  <c:v>-6.9945848375450037E-3</c:v>
                </c:pt>
                <c:pt idx="178">
                  <c:v>6.9065794256633062E-3</c:v>
                </c:pt>
                <c:pt idx="179">
                  <c:v>-8.603991170773484E-3</c:v>
                </c:pt>
                <c:pt idx="180">
                  <c:v>-2.7212971078001691E-2</c:v>
                </c:pt>
                <c:pt idx="181">
                  <c:v>-3.4499323114547398E-3</c:v>
                </c:pt>
                <c:pt idx="182">
                  <c:v>1.4576871953921211E-2</c:v>
                </c:pt>
                <c:pt idx="183">
                  <c:v>-6.7332658539805967E-3</c:v>
                </c:pt>
                <c:pt idx="184">
                  <c:v>3.7547486527078622E-3</c:v>
                </c:pt>
                <c:pt idx="185">
                  <c:v>1.4598540145984717E-3</c:v>
                </c:pt>
                <c:pt idx="186">
                  <c:v>1.0324483775811188E-2</c:v>
                </c:pt>
                <c:pt idx="187">
                  <c:v>-8.2886396879571222E-3</c:v>
                </c:pt>
                <c:pt idx="188">
                  <c:v>-4.8732943469775858E-4</c:v>
                </c:pt>
                <c:pt idx="189">
                  <c:v>2.7543314082629777E-3</c:v>
                </c:pt>
                <c:pt idx="190">
                  <c:v>-7.1029033117286922E-4</c:v>
                </c:pt>
                <c:pt idx="191">
                  <c:v>5.9393560487652763E-3</c:v>
                </c:pt>
                <c:pt idx="192">
                  <c:v>1.3533085905675701E-2</c:v>
                </c:pt>
                <c:pt idx="193">
                  <c:v>2.0409088847566093E-3</c:v>
                </c:pt>
                <c:pt idx="194">
                  <c:v>1.7161046270240288E-2</c:v>
                </c:pt>
                <c:pt idx="195">
                  <c:v>7.1551363657482714E-3</c:v>
                </c:pt>
                <c:pt idx="196">
                  <c:v>1.3705727204220031E-2</c:v>
                </c:pt>
                <c:pt idx="197">
                  <c:v>1.6663474430185676E-2</c:v>
                </c:pt>
                <c:pt idx="198">
                  <c:v>1.2459397876569467E-2</c:v>
                </c:pt>
                <c:pt idx="199">
                  <c:v>-9.745559289486283E-3</c:v>
                </c:pt>
                <c:pt idx="200">
                  <c:v>-4.8163041491500636E-2</c:v>
                </c:pt>
                <c:pt idx="201">
                  <c:v>6.9016287843930435E-3</c:v>
                </c:pt>
                <c:pt idx="202">
                  <c:v>-1.67835331372993E-2</c:v>
                </c:pt>
                <c:pt idx="203">
                  <c:v>1.5015152906602935E-2</c:v>
                </c:pt>
                <c:pt idx="204">
                  <c:v>2.5780314888133038E-3</c:v>
                </c:pt>
                <c:pt idx="205">
                  <c:v>1.2445263885687563E-3</c:v>
                </c:pt>
                <c:pt idx="206">
                  <c:v>2.1711012564671339E-3</c:v>
                </c:pt>
                <c:pt idx="207">
                  <c:v>-4.7811695476278615E-3</c:v>
                </c:pt>
                <c:pt idx="208">
                  <c:v>-2.8755134845508068E-2</c:v>
                </c:pt>
                <c:pt idx="209">
                  <c:v>4.66535079849284E-3</c:v>
                </c:pt>
                <c:pt idx="210">
                  <c:v>-1.5676087248623904E-3</c:v>
                </c:pt>
                <c:pt idx="211">
                  <c:v>5.8259388724568595E-4</c:v>
                </c:pt>
                <c:pt idx="212">
                  <c:v>-2.0499539089592234E-2</c:v>
                </c:pt>
                <c:pt idx="213">
                  <c:v>-2.5328370341847428E-2</c:v>
                </c:pt>
                <c:pt idx="214">
                  <c:v>1.8001800180016403E-3</c:v>
                </c:pt>
                <c:pt idx="215">
                  <c:v>1.6734213622695782E-2</c:v>
                </c:pt>
                <c:pt idx="216">
                  <c:v>1.3067855723809085E-2</c:v>
                </c:pt>
                <c:pt idx="217">
                  <c:v>-2.3242777059077291E-2</c:v>
                </c:pt>
                <c:pt idx="218">
                  <c:v>1.88032686055708E-2</c:v>
                </c:pt>
                <c:pt idx="219">
                  <c:v>3.7925560063503116E-3</c:v>
                </c:pt>
                <c:pt idx="220">
                  <c:v>6.5249234320210459E-3</c:v>
                </c:pt>
                <c:pt idx="221">
                  <c:v>2.1630691093778243E-2</c:v>
                </c:pt>
                <c:pt idx="222">
                  <c:v>5.8383506659369644E-3</c:v>
                </c:pt>
                <c:pt idx="223">
                  <c:v>1.6223231667748195E-2</c:v>
                </c:pt>
                <c:pt idx="224">
                  <c:v>2.9097500477008209E-2</c:v>
                </c:pt>
                <c:pt idx="225">
                  <c:v>-1.6236508681370276E-2</c:v>
                </c:pt>
                <c:pt idx="226">
                  <c:v>3.9574107226985067E-3</c:v>
                </c:pt>
                <c:pt idx="227">
                  <c:v>1.9990389235944317E-2</c:v>
                </c:pt>
                <c:pt idx="228">
                  <c:v>4.4890669498480751E-3</c:v>
                </c:pt>
                <c:pt idx="229">
                  <c:v>3.1473949254308131E-3</c:v>
                </c:pt>
                <c:pt idx="230">
                  <c:v>-1.0445615716339174E-2</c:v>
                </c:pt>
                <c:pt idx="231">
                  <c:v>-2.1519996249238171E-2</c:v>
                </c:pt>
                <c:pt idx="232">
                  <c:v>-1.0989520541593301E-2</c:v>
                </c:pt>
                <c:pt idx="233">
                  <c:v>1.9669030732860415E-2</c:v>
                </c:pt>
                <c:pt idx="234">
                  <c:v>-8.1598199212156164E-3</c:v>
                </c:pt>
                <c:pt idx="235">
                  <c:v>5.4696341003395155E-3</c:v>
                </c:pt>
                <c:pt idx="236">
                  <c:v>2.8565885833454763E-2</c:v>
                </c:pt>
                <c:pt idx="237">
                  <c:v>7.2677140776193916E-2</c:v>
                </c:pt>
                <c:pt idx="238">
                  <c:v>-1.9135581976833183E-2</c:v>
                </c:pt>
                <c:pt idx="239">
                  <c:v>1.2398615487937192E-2</c:v>
                </c:pt>
                <c:pt idx="240">
                  <c:v>-7.1296676241281443E-3</c:v>
                </c:pt>
                <c:pt idx="241">
                  <c:v>7.8056345308865627E-3</c:v>
                </c:pt>
                <c:pt idx="242">
                  <c:v>1.6569150313259229E-3</c:v>
                </c:pt>
                <c:pt idx="243">
                  <c:v>9.2495819397993007E-3</c:v>
                </c:pt>
                <c:pt idx="244">
                  <c:v>5.0420168067226712E-3</c:v>
                </c:pt>
                <c:pt idx="245">
                  <c:v>5.2798310454065245E-3</c:v>
                </c:pt>
                <c:pt idx="246">
                  <c:v>1.5334990217332756E-3</c:v>
                </c:pt>
                <c:pt idx="247">
                  <c:v>5.2882072977267214E-5</c:v>
                </c:pt>
                <c:pt idx="248">
                  <c:v>1.6612010106983544E-2</c:v>
                </c:pt>
                <c:pt idx="249">
                  <c:v>-2.105152360402085E-2</c:v>
                </c:pt>
                <c:pt idx="250">
                  <c:v>-7.5215460955863067E-3</c:v>
                </c:pt>
                <c:pt idx="251">
                  <c:v>6.8367078622140198E-3</c:v>
                </c:pt>
                <c:pt idx="252">
                  <c:v>6.1378908936979837E-3</c:v>
                </c:pt>
                <c:pt idx="253">
                  <c:v>1.587637595257263E-4</c:v>
                </c:pt>
                <c:pt idx="254">
                  <c:v>6.3545858928204524E-4</c:v>
                </c:pt>
                <c:pt idx="255">
                  <c:v>1.2221269296740944E-2</c:v>
                </c:pt>
                <c:pt idx="256">
                  <c:v>6.2024702011758137E-3</c:v>
                </c:pt>
                <c:pt idx="257">
                  <c:v>1.7618002195389781E-2</c:v>
                </c:pt>
                <c:pt idx="258">
                  <c:v>-6.8679821214434611E-3</c:v>
                </c:pt>
                <c:pt idx="259">
                  <c:v>1.0019819423034759E-2</c:v>
                </c:pt>
                <c:pt idx="260">
                  <c:v>1.8200871435660737E-3</c:v>
                </c:pt>
                <c:pt idx="261">
                  <c:v>3.8201749529398477E-3</c:v>
                </c:pt>
                <c:pt idx="262">
                  <c:v>-9.1068685538731042E-3</c:v>
                </c:pt>
                <c:pt idx="263">
                  <c:v>5.9829059829059839E-2</c:v>
                </c:pt>
                <c:pt idx="264">
                  <c:v>2.2046589018302809E-2</c:v>
                </c:pt>
                <c:pt idx="265">
                  <c:v>-6.0835154450415985E-3</c:v>
                </c:pt>
                <c:pt idx="266">
                  <c:v>-1.8265104951872946E-2</c:v>
                </c:pt>
                <c:pt idx="267">
                  <c:v>2.4839553125742819E-2</c:v>
                </c:pt>
                <c:pt idx="268">
                  <c:v>-3.4938118078995384E-3</c:v>
                </c:pt>
                <c:pt idx="269">
                  <c:v>5.1187429319683453E-3</c:v>
                </c:pt>
                <c:pt idx="270">
                  <c:v>1.2718505123568313E-2</c:v>
                </c:pt>
                <c:pt idx="271">
                  <c:v>6.4304780393109606E-3</c:v>
                </c:pt>
                <c:pt idx="272">
                  <c:v>5.0606670324981895E-3</c:v>
                </c:pt>
                <c:pt idx="273">
                  <c:v>-1.2225969645868418E-2</c:v>
                </c:pt>
                <c:pt idx="274">
                  <c:v>-5.6889634109827947E-3</c:v>
                </c:pt>
                <c:pt idx="275">
                  <c:v>-8.1373247802328796E-3</c:v>
                </c:pt>
                <c:pt idx="276">
                  <c:v>-1.9166909408680377E-2</c:v>
                </c:pt>
                <c:pt idx="277">
                  <c:v>-2.188158869451251E-2</c:v>
                </c:pt>
                <c:pt idx="278">
                  <c:v>8.6211851255819649E-3</c:v>
                </c:pt>
                <c:pt idx="279">
                  <c:v>4.3293158241890062E-2</c:v>
                </c:pt>
                <c:pt idx="280">
                  <c:v>-1.1147346575748562E-2</c:v>
                </c:pt>
                <c:pt idx="281">
                  <c:v>7.2264691829910799E-3</c:v>
                </c:pt>
                <c:pt idx="282">
                  <c:v>-6.6445182724252927E-3</c:v>
                </c:pt>
                <c:pt idx="283">
                  <c:v>4.4693403253679431E-3</c:v>
                </c:pt>
                <c:pt idx="284">
                  <c:v>-4.8627171914842338E-3</c:v>
                </c:pt>
                <c:pt idx="285">
                  <c:v>4.7667282369063813E-3</c:v>
                </c:pt>
                <c:pt idx="286">
                  <c:v>-6.9818353943552625E-3</c:v>
                </c:pt>
                <c:pt idx="287">
                  <c:v>-8.4482252860076379E-3</c:v>
                </c:pt>
                <c:pt idx="288">
                  <c:v>-1.05648110524178E-2</c:v>
                </c:pt>
                <c:pt idx="289">
                  <c:v>2.1222360543007968E-2</c:v>
                </c:pt>
                <c:pt idx="290">
                  <c:v>-6.6541043457778448E-3</c:v>
                </c:pt>
                <c:pt idx="291">
                  <c:v>-8.3503649635037203E-3</c:v>
                </c:pt>
                <c:pt idx="292">
                  <c:v>5.3422566631442514E-3</c:v>
                </c:pt>
                <c:pt idx="293">
                  <c:v>-4.0878378378378377E-2</c:v>
                </c:pt>
                <c:pt idx="294">
                  <c:v>1.4741172437435557E-2</c:v>
                </c:pt>
                <c:pt idx="295">
                  <c:v>1.3551077136900735E-2</c:v>
                </c:pt>
                <c:pt idx="296">
                  <c:v>6.4110036134747972E-3</c:v>
                </c:pt>
                <c:pt idx="297">
                  <c:v>-2.2098162363339835E-3</c:v>
                </c:pt>
                <c:pt idx="298">
                  <c:v>1.0934744268077612E-2</c:v>
                </c:pt>
                <c:pt idx="299">
                  <c:v>-1.2137754805737866E-2</c:v>
                </c:pt>
                <c:pt idx="300">
                  <c:v>2.7954108671597311E-3</c:v>
                </c:pt>
                <c:pt idx="301">
                  <c:v>1.178480938070825E-2</c:v>
                </c:pt>
                <c:pt idx="302">
                  <c:v>1.0238704684802702E-2</c:v>
                </c:pt>
                <c:pt idx="303">
                  <c:v>-6.5437239738241892E-4</c:v>
                </c:pt>
                <c:pt idx="304">
                  <c:v>-5.9136605558840483E-3</c:v>
                </c:pt>
                <c:pt idx="305">
                  <c:v>-2.844010341855796E-2</c:v>
                </c:pt>
                <c:pt idx="306">
                  <c:v>-2.536678239444512E-2</c:v>
                </c:pt>
                <c:pt idx="307">
                  <c:v>-6.0113547812533641E-3</c:v>
                </c:pt>
                <c:pt idx="308">
                  <c:v>-3.7154106360561823E-3</c:v>
                </c:pt>
                <c:pt idx="309">
                  <c:v>-6.6104776070070592E-3</c:v>
                </c:pt>
                <c:pt idx="310">
                  <c:v>8.1079580163270215E-3</c:v>
                </c:pt>
                <c:pt idx="311">
                  <c:v>-7.4412964392017722E-3</c:v>
                </c:pt>
                <c:pt idx="312">
                  <c:v>-1.0040379788278986E-2</c:v>
                </c:pt>
                <c:pt idx="313">
                  <c:v>1.1201235998455017E-2</c:v>
                </c:pt>
                <c:pt idx="314">
                  <c:v>4.2112262425888503E-3</c:v>
                </c:pt>
                <c:pt idx="315">
                  <c:v>-4.138616046793997E-3</c:v>
                </c:pt>
                <c:pt idx="316">
                  <c:v>-8.4263514992338751E-3</c:v>
                </c:pt>
                <c:pt idx="317">
                  <c:v>-1.5297202797203147E-3</c:v>
                </c:pt>
                <c:pt idx="318">
                  <c:v>-4.838797368564185E-3</c:v>
                </c:pt>
                <c:pt idx="319">
                  <c:v>-1.1288501854539557E-2</c:v>
                </c:pt>
                <c:pt idx="320">
                  <c:v>-9.0027700831024626E-3</c:v>
                </c:pt>
                <c:pt idx="321">
                  <c:v>4.1187483284301774E-3</c:v>
                </c:pt>
                <c:pt idx="322">
                  <c:v>-5.7437642929319965E-3</c:v>
                </c:pt>
                <c:pt idx="323">
                  <c:v>5.8535547041294045E-4</c:v>
                </c:pt>
                <c:pt idx="324">
                  <c:v>8.587376556461912E-3</c:v>
                </c:pt>
                <c:pt idx="325">
                  <c:v>9.864498644986508E-3</c:v>
                </c:pt>
                <c:pt idx="326">
                  <c:v>-5.3908355795148077E-3</c:v>
                </c:pt>
                <c:pt idx="327">
                  <c:v>1.3328963181470588E-2</c:v>
                </c:pt>
                <c:pt idx="328">
                  <c:v>-1.9338940376064651E-2</c:v>
                </c:pt>
                <c:pt idx="329">
                  <c:v>-1.928128611957558E-2</c:v>
                </c:pt>
                <c:pt idx="330">
                  <c:v>-3.5598366663176506E-3</c:v>
                </c:pt>
                <c:pt idx="331">
                  <c:v>-9.0267690392196176E-3</c:v>
                </c:pt>
                <c:pt idx="332">
                  <c:v>-1.7090475943860595E-3</c:v>
                </c:pt>
                <c:pt idx="333">
                  <c:v>-3.4578860445911852E-3</c:v>
                </c:pt>
                <c:pt idx="334">
                  <c:v>6.6500415627597231E-3</c:v>
                </c:pt>
                <c:pt idx="335">
                  <c:v>1.2147026344849321E-2</c:v>
                </c:pt>
                <c:pt idx="336">
                  <c:v>1.5539891060557531E-2</c:v>
                </c:pt>
                <c:pt idx="337">
                  <c:v>3.2588916459884265E-2</c:v>
                </c:pt>
                <c:pt idx="338">
                  <c:v>-5.2111903455842601E-3</c:v>
                </c:pt>
                <c:pt idx="339">
                  <c:v>-1.2298856802297142E-2</c:v>
                </c:pt>
                <c:pt idx="340">
                  <c:v>1.7911419887102209E-3</c:v>
                </c:pt>
                <c:pt idx="341">
                  <c:v>-3.2460506383898968E-3</c:v>
                </c:pt>
                <c:pt idx="342">
                  <c:v>5.7130420588715758E-3</c:v>
                </c:pt>
                <c:pt idx="343">
                  <c:v>-2.280006514304378E-3</c:v>
                </c:pt>
                <c:pt idx="344">
                  <c:v>2.4185477593683835E-2</c:v>
                </c:pt>
                <c:pt idx="345">
                  <c:v>-4.0423057755135661E-3</c:v>
                </c:pt>
                <c:pt idx="346">
                  <c:v>-1.2683833579355985E-2</c:v>
                </c:pt>
                <c:pt idx="347">
                  <c:v>-7.4881979488848893E-3</c:v>
                </c:pt>
                <c:pt idx="348">
                  <c:v>-3.5787160571338905E-2</c:v>
                </c:pt>
                <c:pt idx="349">
                  <c:v>-5.4118749024301138E-3</c:v>
                </c:pt>
                <c:pt idx="350">
                  <c:v>2.1903520208603755E-3</c:v>
                </c:pt>
                <c:pt idx="351">
                  <c:v>5.2178450300033319E-4</c:v>
                </c:pt>
                <c:pt idx="352">
                  <c:v>-2.8097195483635096E-3</c:v>
                </c:pt>
                <c:pt idx="353">
                  <c:v>-5.5365828417675012E-3</c:v>
                </c:pt>
                <c:pt idx="354">
                  <c:v>-7.7555452148292403E-4</c:v>
                </c:pt>
                <c:pt idx="355">
                  <c:v>-1.0741138560687369E-2</c:v>
                </c:pt>
                <c:pt idx="356">
                  <c:v>5.3478685658456815E-3</c:v>
                </c:pt>
                <c:pt idx="357">
                  <c:v>-8.4637740274308149E-3</c:v>
                </c:pt>
                <c:pt idx="358">
                  <c:v>-2.7457161743020819E-3</c:v>
                </c:pt>
                <c:pt idx="359">
                  <c:v>7.6328109098300345E-4</c:v>
                </c:pt>
                <c:pt idx="360">
                  <c:v>1.6710642040457468E-2</c:v>
                </c:pt>
                <c:pt idx="361">
                  <c:v>7.8736051725936118E-3</c:v>
                </c:pt>
                <c:pt idx="362">
                  <c:v>-1.2918832672808689E-2</c:v>
                </c:pt>
                <c:pt idx="363">
                  <c:v>7.4147049673336518E-3</c:v>
                </c:pt>
                <c:pt idx="364">
                  <c:v>1.0161324114812631E-2</c:v>
                </c:pt>
                <c:pt idx="365">
                  <c:v>-5.6767876673090578E-3</c:v>
                </c:pt>
                <c:pt idx="366">
                  <c:v>2.1058229194363065E-2</c:v>
                </c:pt>
                <c:pt idx="367">
                  <c:v>-9.4811693442190537E-3</c:v>
                </c:pt>
                <c:pt idx="368">
                  <c:v>6.7879302115925189E-3</c:v>
                </c:pt>
                <c:pt idx="369">
                  <c:v>3.0852704931112473E-3</c:v>
                </c:pt>
                <c:pt idx="370">
                  <c:v>-5.4491588191726281E-3</c:v>
                </c:pt>
                <c:pt idx="371">
                  <c:v>3.2376200838597491E-3</c:v>
                </c:pt>
                <c:pt idx="372">
                  <c:v>-9.5445145553851862E-4</c:v>
                </c:pt>
                <c:pt idx="373">
                  <c:v>-7.0029486099409954E-3</c:v>
                </c:pt>
                <c:pt idx="374">
                  <c:v>3.5402906208716889E-3</c:v>
                </c:pt>
                <c:pt idx="375">
                  <c:v>-4.2618120593497233E-3</c:v>
                </c:pt>
                <c:pt idx="376">
                  <c:v>9.2931867665020373E-3</c:v>
                </c:pt>
                <c:pt idx="377">
                  <c:v>-1.0619656985089154E-4</c:v>
                </c:pt>
                <c:pt idx="378">
                  <c:v>9.0548649807116188E-3</c:v>
                </c:pt>
                <c:pt idx="379">
                  <c:v>3.0094582975062067E-3</c:v>
                </c:pt>
                <c:pt idx="380">
                  <c:v>1.4281042189033144E-2</c:v>
                </c:pt>
                <c:pt idx="381">
                  <c:v>-8.5386943363596757E-3</c:v>
                </c:pt>
                <c:pt idx="382">
                  <c:v>2.3168371578656366E-2</c:v>
                </c:pt>
                <c:pt idx="383">
                  <c:v>-2.5921023604676963E-3</c:v>
                </c:pt>
                <c:pt idx="384">
                  <c:v>5.8803949850216863E-3</c:v>
                </c:pt>
                <c:pt idx="385">
                  <c:v>1.4463391299454065E-2</c:v>
                </c:pt>
                <c:pt idx="386">
                  <c:v>1.4559780746831175E-2</c:v>
                </c:pt>
                <c:pt idx="387">
                  <c:v>-5.1689860834991386E-3</c:v>
                </c:pt>
                <c:pt idx="388">
                  <c:v>2.0698051948051965E-2</c:v>
                </c:pt>
                <c:pt idx="389">
                  <c:v>1.8723052389108652E-2</c:v>
                </c:pt>
                <c:pt idx="390">
                  <c:v>2.8430966060533081E-3</c:v>
                </c:pt>
                <c:pt idx="391">
                  <c:v>1.2291641683655152E-2</c:v>
                </c:pt>
                <c:pt idx="392">
                  <c:v>7.9777589749787658E-3</c:v>
                </c:pt>
                <c:pt idx="393">
                  <c:v>-2.4582915757825785E-2</c:v>
                </c:pt>
                <c:pt idx="394">
                  <c:v>-1.3492294271590488E-2</c:v>
                </c:pt>
                <c:pt idx="395">
                  <c:v>2.5069962686565805E-3</c:v>
                </c:pt>
                <c:pt idx="396">
                  <c:v>7.0011668611447142E-4</c:v>
                </c:pt>
                <c:pt idx="397">
                  <c:v>-1.4716026672798366E-2</c:v>
                </c:pt>
                <c:pt idx="398">
                  <c:v>-2.1224115183846592E-3</c:v>
                </c:pt>
                <c:pt idx="399">
                  <c:v>-7.4019245003700274E-3</c:v>
                </c:pt>
                <c:pt idx="400">
                  <c:v>-8.8041085840059319E-3</c:v>
                </c:pt>
                <c:pt idx="401">
                  <c:v>-7.3313782991202281E-4</c:v>
                </c:pt>
                <c:pt idx="402">
                  <c:v>-1.0270149586961375E-2</c:v>
                </c:pt>
                <c:pt idx="403">
                  <c:v>5.0488051161226011E-3</c:v>
                </c:pt>
                <c:pt idx="404">
                  <c:v>7.9158656564513041E-3</c:v>
                </c:pt>
                <c:pt idx="405">
                  <c:v>-3.3248802479570738E-3</c:v>
                </c:pt>
                <c:pt idx="406">
                  <c:v>8.4105245212251489E-3</c:v>
                </c:pt>
                <c:pt idx="407">
                  <c:v>1.4762701112969179E-2</c:v>
                </c:pt>
                <c:pt idx="408">
                  <c:v>7.2021838880176325E-3</c:v>
                </c:pt>
                <c:pt idx="409">
                  <c:v>7.3133629768311614E-3</c:v>
                </c:pt>
                <c:pt idx="410">
                  <c:v>-7.7789388134216209E-3</c:v>
                </c:pt>
                <c:pt idx="411">
                  <c:v>1.4846235418875864E-2</c:v>
                </c:pt>
                <c:pt idx="412">
                  <c:v>3.0136500620459028E-3</c:v>
                </c:pt>
                <c:pt idx="413">
                  <c:v>1.5387346866306828E-3</c:v>
                </c:pt>
                <c:pt idx="414">
                  <c:v>-8.9154789137193546E-3</c:v>
                </c:pt>
                <c:pt idx="415">
                  <c:v>-2.3371713352809631E-2</c:v>
                </c:pt>
                <c:pt idx="416">
                  <c:v>7.3864620001153902E-3</c:v>
                </c:pt>
                <c:pt idx="417">
                  <c:v>4.9292507538853947E-3</c:v>
                </c:pt>
                <c:pt idx="418">
                  <c:v>-8.8515921370272421E-3</c:v>
                </c:pt>
                <c:pt idx="419">
                  <c:v>-1.9996620289528644E-2</c:v>
                </c:pt>
                <c:pt idx="420">
                  <c:v>6.1777374744955704E-3</c:v>
                </c:pt>
                <c:pt idx="421">
                  <c:v>1.6886634776093645E-2</c:v>
                </c:pt>
                <c:pt idx="422">
                  <c:v>-4.1324685760202318E-3</c:v>
                </c:pt>
                <c:pt idx="423">
                  <c:v>8.742473367299608E-3</c:v>
                </c:pt>
                <c:pt idx="424">
                  <c:v>-1.1842782767892857E-2</c:v>
                </c:pt>
                <c:pt idx="425">
                  <c:v>-1.7039703070520718E-2</c:v>
                </c:pt>
                <c:pt idx="426">
                  <c:v>6.6232663458816177E-3</c:v>
                </c:pt>
                <c:pt idx="427">
                  <c:v>3.4651215632810484E-3</c:v>
                </c:pt>
                <c:pt idx="428">
                  <c:v>-2.9226866659314066E-2</c:v>
                </c:pt>
                <c:pt idx="429">
                  <c:v>-3.5784548306481589E-2</c:v>
                </c:pt>
                <c:pt idx="430">
                  <c:v>1.2244463373083381E-3</c:v>
                </c:pt>
                <c:pt idx="431">
                  <c:v>8.4827660259851889E-3</c:v>
                </c:pt>
                <c:pt idx="432">
                  <c:v>1.182541388948577E-3</c:v>
                </c:pt>
                <c:pt idx="433">
                  <c:v>1.9173879697600427E-2</c:v>
                </c:pt>
                <c:pt idx="434">
                  <c:v>2.1831616659202968E-2</c:v>
                </c:pt>
                <c:pt idx="435">
                  <c:v>8.8095775920487007E-3</c:v>
                </c:pt>
                <c:pt idx="436">
                  <c:v>1.2637959627151751E-2</c:v>
                </c:pt>
                <c:pt idx="437">
                  <c:v>-2.6173637021774221E-2</c:v>
                </c:pt>
                <c:pt idx="438">
                  <c:v>2.1968015480052339E-2</c:v>
                </c:pt>
                <c:pt idx="439">
                  <c:v>7.9160213388400624E-3</c:v>
                </c:pt>
                <c:pt idx="440">
                  <c:v>7.7461124920514823E-3</c:v>
                </c:pt>
                <c:pt idx="441">
                  <c:v>2.7824473943540706E-3</c:v>
                </c:pt>
                <c:pt idx="442">
                  <c:v>-1.4566434365360537E-2</c:v>
                </c:pt>
                <c:pt idx="443">
                  <c:v>-4.9451486386631327E-3</c:v>
                </c:pt>
                <c:pt idx="444">
                  <c:v>-1.1184802158273222E-2</c:v>
                </c:pt>
                <c:pt idx="445">
                  <c:v>9.3606399273840069E-3</c:v>
                </c:pt>
                <c:pt idx="446">
                  <c:v>3.4050280914810216E-4</c:v>
                </c:pt>
                <c:pt idx="447">
                  <c:v>-1.1903412311528028E-3</c:v>
                </c:pt>
                <c:pt idx="448">
                  <c:v>-8.9877541849231468E-3</c:v>
                </c:pt>
                <c:pt idx="449">
                  <c:v>5.3083352157217156E-3</c:v>
                </c:pt>
                <c:pt idx="450">
                  <c:v>-1.725955935401513E-2</c:v>
                </c:pt>
                <c:pt idx="451">
                  <c:v>-4.7973794050826912E-2</c:v>
                </c:pt>
                <c:pt idx="452">
                  <c:v>-7.3425289767660162E-3</c:v>
                </c:pt>
                <c:pt idx="453">
                  <c:v>-1.549026694893374E-2</c:v>
                </c:pt>
                <c:pt idx="454">
                  <c:v>-4.2673521850900009E-3</c:v>
                </c:pt>
                <c:pt idx="455">
                  <c:v>3.1461137758523883E-3</c:v>
                </c:pt>
                <c:pt idx="456">
                  <c:v>1.3538944066910474E-2</c:v>
                </c:pt>
                <c:pt idx="457">
                  <c:v>-6.5950044139791997E-3</c:v>
                </c:pt>
                <c:pt idx="458">
                  <c:v>4.5383411580595112E-3</c:v>
                </c:pt>
                <c:pt idx="459">
                  <c:v>4.5063927897714962E-3</c:v>
                </c:pt>
                <c:pt idx="460">
                  <c:v>4.2096400757736241E-3</c:v>
                </c:pt>
                <c:pt idx="461">
                  <c:v>-6.1709026252484422E-3</c:v>
                </c:pt>
                <c:pt idx="462">
                  <c:v>-1.0094735207330285E-2</c:v>
                </c:pt>
                <c:pt idx="463">
                  <c:v>7.0903498253478414E-3</c:v>
                </c:pt>
                <c:pt idx="464">
                  <c:v>-1.3536731400010105E-3</c:v>
                </c:pt>
                <c:pt idx="465">
                  <c:v>1.731991525423715E-2</c:v>
                </c:pt>
                <c:pt idx="466">
                  <c:v>7.9512324410280222E-4</c:v>
                </c:pt>
                <c:pt idx="467">
                  <c:v>4.0449198999414904E-3</c:v>
                </c:pt>
                <c:pt idx="468">
                  <c:v>8.9678874449574675E-3</c:v>
                </c:pt>
                <c:pt idx="469">
                  <c:v>-2.7846203277284154E-3</c:v>
                </c:pt>
                <c:pt idx="470">
                  <c:v>-1.0858625986545856E-2</c:v>
                </c:pt>
                <c:pt idx="471">
                  <c:v>-5.8975304091412051E-3</c:v>
                </c:pt>
                <c:pt idx="472">
                  <c:v>2.5339175420999727E-3</c:v>
                </c:pt>
                <c:pt idx="473">
                  <c:v>-5.8777223825767777E-3</c:v>
                </c:pt>
                <c:pt idx="474">
                  <c:v>-7.8104660244727731E-3</c:v>
                </c:pt>
                <c:pt idx="475">
                  <c:v>2.312077140269575E-2</c:v>
                </c:pt>
                <c:pt idx="476">
                  <c:v>1.8145914500720117E-3</c:v>
                </c:pt>
                <c:pt idx="477">
                  <c:v>6.2835660580022878E-3</c:v>
                </c:pt>
                <c:pt idx="478">
                  <c:v>1.5101128495883964E-2</c:v>
                </c:pt>
                <c:pt idx="479">
                  <c:v>-7.5745279445977864E-3</c:v>
                </c:pt>
                <c:pt idx="480">
                  <c:v>-1.7283283823925633E-3</c:v>
                </c:pt>
                <c:pt idx="481">
                  <c:v>1.6525749423520475E-2</c:v>
                </c:pt>
                <c:pt idx="482">
                  <c:v>-5.6774757069549819E-3</c:v>
                </c:pt>
                <c:pt idx="483">
                  <c:v>4.9156152711793411E-4</c:v>
                </c:pt>
                <c:pt idx="484">
                  <c:v>-5.8641472552531937E-3</c:v>
                </c:pt>
                <c:pt idx="485">
                  <c:v>1.1200790644045444E-2</c:v>
                </c:pt>
                <c:pt idx="486">
                  <c:v>3.5263650889856279E-3</c:v>
                </c:pt>
                <c:pt idx="487">
                  <c:v>-2.6377974391382786E-3</c:v>
                </c:pt>
                <c:pt idx="488">
                  <c:v>1.562761623039588E-2</c:v>
                </c:pt>
                <c:pt idx="489">
                  <c:v>2.1814520639891199E-3</c:v>
                </c:pt>
                <c:pt idx="490">
                  <c:v>1.5449278655004006E-2</c:v>
                </c:pt>
                <c:pt idx="491">
                  <c:v>-7.7213549005241688E-3</c:v>
                </c:pt>
                <c:pt idx="492">
                  <c:v>-2.0809898762654822E-3</c:v>
                </c:pt>
                <c:pt idx="493">
                  <c:v>-7.5909801294931079E-3</c:v>
                </c:pt>
                <c:pt idx="494">
                  <c:v>4.8233314638248537E-3</c:v>
                </c:pt>
                <c:pt idx="495">
                  <c:v>1.6012308393640762E-2</c:v>
                </c:pt>
                <c:pt idx="496">
                  <c:v>-2.8483536515888641E-4</c:v>
                </c:pt>
                <c:pt idx="497">
                  <c:v>1.0651160112844726E-2</c:v>
                </c:pt>
                <c:pt idx="498">
                  <c:v>1.4070527790752019E-2</c:v>
                </c:pt>
                <c:pt idx="499">
                  <c:v>6.7003644057834766E-3</c:v>
                </c:pt>
                <c:pt idx="500">
                  <c:v>1.6484163428704957E-3</c:v>
                </c:pt>
                <c:pt idx="501">
                  <c:v>-1.5133066620281688E-2</c:v>
                </c:pt>
                <c:pt idx="502">
                  <c:v>-5.4780302156612892E-3</c:v>
                </c:pt>
                <c:pt idx="503">
                  <c:v>6.3470082511107861E-4</c:v>
                </c:pt>
                <c:pt idx="504">
                  <c:v>1.3627324833313859E-2</c:v>
                </c:pt>
                <c:pt idx="505">
                  <c:v>3.6393519605539826E-3</c:v>
                </c:pt>
                <c:pt idx="506">
                  <c:v>0</c:v>
                </c:pt>
                <c:pt idx="507">
                  <c:v>-2.9263724686877657E-3</c:v>
                </c:pt>
                <c:pt idx="508">
                  <c:v>-5.4135863554338748E-3</c:v>
                </c:pt>
                <c:pt idx="509">
                  <c:v>1.1072261072260225E-3</c:v>
                </c:pt>
                <c:pt idx="510">
                  <c:v>1.0422186892774965E-2</c:v>
                </c:pt>
                <c:pt idx="511">
                  <c:v>-9.9685204616998258E-3</c:v>
                </c:pt>
                <c:pt idx="512">
                  <c:v>-4.0790163743387176E-4</c:v>
                </c:pt>
                <c:pt idx="513">
                  <c:v>4.6913128355295486E-2</c:v>
                </c:pt>
                <c:pt idx="514">
                  <c:v>-9.9057743416285371E-3</c:v>
                </c:pt>
                <c:pt idx="515">
                  <c:v>-6.4810369659143996E-3</c:v>
                </c:pt>
                <c:pt idx="516">
                  <c:v>-6.2022900763359923E-3</c:v>
                </c:pt>
                <c:pt idx="517">
                  <c:v>-5.3644870954283608E-4</c:v>
                </c:pt>
                <c:pt idx="518">
                  <c:v>7.5671130863013136E-3</c:v>
                </c:pt>
                <c:pt idx="519">
                  <c:v>2.8410845531467999E-2</c:v>
                </c:pt>
                <c:pt idx="520">
                  <c:v>-6.1758893280527971E-5</c:v>
                </c:pt>
                <c:pt idx="521">
                  <c:v>-9.4212651413191351E-3</c:v>
                </c:pt>
                <c:pt idx="522">
                  <c:v>1.8386859524393007E-3</c:v>
                </c:pt>
                <c:pt idx="523">
                  <c:v>-9.7711962129028995E-3</c:v>
                </c:pt>
                <c:pt idx="524">
                  <c:v>-5.8525401230843377E-3</c:v>
                </c:pt>
                <c:pt idx="525">
                  <c:v>6.9870587520506344E-3</c:v>
                </c:pt>
                <c:pt idx="526">
                  <c:v>7.4677113301095943E-3</c:v>
                </c:pt>
                <c:pt idx="527">
                  <c:v>1.2243648607301871E-4</c:v>
                </c:pt>
                <c:pt idx="528">
                  <c:v>-2.0770969515547799E-3</c:v>
                </c:pt>
                <c:pt idx="529">
                  <c:v>3.4114599785204369E-2</c:v>
                </c:pt>
                <c:pt idx="530">
                  <c:v>-4.4027926284673224E-3</c:v>
                </c:pt>
                <c:pt idx="531">
                  <c:v>-7.553058676654012E-3</c:v>
                </c:pt>
                <c:pt idx="532">
                  <c:v>-1.597051597051613E-2</c:v>
                </c:pt>
                <c:pt idx="533">
                  <c:v>5.4968809832622867E-3</c:v>
                </c:pt>
                <c:pt idx="534">
                  <c:v>-1.12970200293111E-2</c:v>
                </c:pt>
                <c:pt idx="535">
                  <c:v>-3.2866707242850124E-3</c:v>
                </c:pt>
                <c:pt idx="536">
                  <c:v>7.7281648675173731E-3</c:v>
                </c:pt>
                <c:pt idx="537">
                  <c:v>1.5635706721484954E-2</c:v>
                </c:pt>
                <c:pt idx="538">
                  <c:v>9.8766985405132068E-3</c:v>
                </c:pt>
                <c:pt idx="539">
                  <c:v>1.982421248476296E-2</c:v>
                </c:pt>
                <c:pt idx="540">
                  <c:v>-3.9619144993290334E-3</c:v>
                </c:pt>
                <c:pt idx="541">
                  <c:v>-1.2307498106538639E-2</c:v>
                </c:pt>
                <c:pt idx="542">
                  <c:v>8.2728776886853428E-3</c:v>
                </c:pt>
                <c:pt idx="543">
                  <c:v>6.9849407241266981E-3</c:v>
                </c:pt>
                <c:pt idx="544">
                  <c:v>-9.0805181610361663E-3</c:v>
                </c:pt>
                <c:pt idx="545">
                  <c:v>1.195219123505975E-2</c:v>
                </c:pt>
                <c:pt idx="546">
                  <c:v>1.5464926590538441E-2</c:v>
                </c:pt>
                <c:pt idx="547">
                  <c:v>-5.4513595950418381E-3</c:v>
                </c:pt>
                <c:pt idx="548">
                  <c:v>1.8709506809467147E-2</c:v>
                </c:pt>
                <c:pt idx="549">
                  <c:v>2.5850069596340397E-3</c:v>
                </c:pt>
                <c:pt idx="550">
                  <c:v>1.4115749142972422E-2</c:v>
                </c:pt>
                <c:pt idx="551">
                  <c:v>1.3281569268492222E-2</c:v>
                </c:pt>
                <c:pt idx="552">
                  <c:v>-1.3902881321781191E-2</c:v>
                </c:pt>
                <c:pt idx="553">
                  <c:v>-1.4952034402911152E-2</c:v>
                </c:pt>
                <c:pt idx="554">
                  <c:v>8.4061645206485736E-3</c:v>
                </c:pt>
                <c:pt idx="555">
                  <c:v>-1.44651193372346E-2</c:v>
                </c:pt>
                <c:pt idx="556">
                  <c:v>1.8482555414183199E-2</c:v>
                </c:pt>
                <c:pt idx="557">
                  <c:v>3.5144877304866373E-2</c:v>
                </c:pt>
                <c:pt idx="558">
                  <c:v>4.1066332567689656E-3</c:v>
                </c:pt>
                <c:pt idx="559">
                  <c:v>-1.4271012006861095E-2</c:v>
                </c:pt>
                <c:pt idx="560">
                  <c:v>-3.4188034188034067E-3</c:v>
                </c:pt>
                <c:pt idx="561">
                  <c:v>8.2035019991726355E-3</c:v>
                </c:pt>
                <c:pt idx="562">
                  <c:v>-1.7940559203845408E-2</c:v>
                </c:pt>
                <c:pt idx="563">
                  <c:v>3.2602051212389238E-3</c:v>
                </c:pt>
                <c:pt idx="564">
                  <c:v>2.8608405421972627E-3</c:v>
                </c:pt>
                <c:pt idx="565">
                  <c:v>-2.6652522707684256E-2</c:v>
                </c:pt>
                <c:pt idx="566">
                  <c:v>-7.5667851033028866E-3</c:v>
                </c:pt>
                <c:pt idx="567">
                  <c:v>-1.0418023180101765E-2</c:v>
                </c:pt>
                <c:pt idx="568">
                  <c:v>1.3930151185053141E-2</c:v>
                </c:pt>
                <c:pt idx="569">
                  <c:v>-4.2074814279141615E-3</c:v>
                </c:pt>
                <c:pt idx="570">
                  <c:v>1.87529301453353E-2</c:v>
                </c:pt>
                <c:pt idx="571">
                  <c:v>2.4842218342957523E-3</c:v>
                </c:pt>
                <c:pt idx="572">
                  <c:v>-6.9342579010533978E-3</c:v>
                </c:pt>
                <c:pt idx="573">
                  <c:v>-1.7619702626580191E-2</c:v>
                </c:pt>
                <c:pt idx="574">
                  <c:v>1.9226917684758593E-2</c:v>
                </c:pt>
                <c:pt idx="575">
                  <c:v>-1.789929189614492E-2</c:v>
                </c:pt>
                <c:pt idx="576">
                  <c:v>2.4380415071529438E-2</c:v>
                </c:pt>
                <c:pt idx="577">
                  <c:v>3.7055095075572808E-2</c:v>
                </c:pt>
                <c:pt idx="578">
                  <c:v>7.9331648413367706E-3</c:v>
                </c:pt>
                <c:pt idx="579">
                  <c:v>8.9962456612595609E-3</c:v>
                </c:pt>
                <c:pt idx="580">
                  <c:v>-2.0061085658753419E-2</c:v>
                </c:pt>
                <c:pt idx="581">
                  <c:v>1.3650436251055442E-2</c:v>
                </c:pt>
                <c:pt idx="582">
                  <c:v>1.4780435558728877E-2</c:v>
                </c:pt>
                <c:pt idx="583">
                  <c:v>-4.6904981877620155E-3</c:v>
                </c:pt>
                <c:pt idx="584">
                  <c:v>1.0049529825568948E-2</c:v>
                </c:pt>
                <c:pt idx="585">
                  <c:v>2.351039600323257E-2</c:v>
                </c:pt>
                <c:pt idx="586">
                  <c:v>1.9245169986521038E-2</c:v>
                </c:pt>
                <c:pt idx="587">
                  <c:v>4.4950554390177366E-4</c:v>
                </c:pt>
                <c:pt idx="588">
                  <c:v>-5.36512667660205E-3</c:v>
                </c:pt>
                <c:pt idx="589">
                  <c:v>8.7191822008418907E-3</c:v>
                </c:pt>
                <c:pt idx="590">
                  <c:v>1.0174639331814728E-2</c:v>
                </c:pt>
                <c:pt idx="591">
                  <c:v>-6.0707239338297914E-4</c:v>
                </c:pt>
                <c:pt idx="592">
                  <c:v>2.1075468774213624E-2</c:v>
                </c:pt>
                <c:pt idx="593">
                  <c:v>4.4361428904973188E-3</c:v>
                </c:pt>
                <c:pt idx="594">
                  <c:v>4.1419193497969076E-3</c:v>
                </c:pt>
                <c:pt idx="595">
                  <c:v>3.6784961918651771E-2</c:v>
                </c:pt>
                <c:pt idx="596">
                  <c:v>-1.0582010582010581E-2</c:v>
                </c:pt>
                <c:pt idx="597">
                  <c:v>1.0285899408763122E-2</c:v>
                </c:pt>
                <c:pt idx="598">
                  <c:v>-3.7421064941139837E-2</c:v>
                </c:pt>
                <c:pt idx="599">
                  <c:v>2.5009769441188823E-3</c:v>
                </c:pt>
                <c:pt idx="600">
                  <c:v>2.82889978301053E-2</c:v>
                </c:pt>
                <c:pt idx="601">
                  <c:v>-3.0692529407182367E-2</c:v>
                </c:pt>
                <c:pt idx="602">
                  <c:v>-1.3828070984097551E-2</c:v>
                </c:pt>
                <c:pt idx="603">
                  <c:v>-2.8343802665850015E-3</c:v>
                </c:pt>
                <c:pt idx="604">
                  <c:v>-2.3781034998504369E-2</c:v>
                </c:pt>
                <c:pt idx="605">
                  <c:v>2.3811346757522278E-2</c:v>
                </c:pt>
                <c:pt idx="606">
                  <c:v>-5.3565962656865196E-4</c:v>
                </c:pt>
                <c:pt idx="607">
                  <c:v>-1.5889750734241925E-2</c:v>
                </c:pt>
                <c:pt idx="608">
                  <c:v>-1.4545454545454639E-2</c:v>
                </c:pt>
                <c:pt idx="609">
                  <c:v>-4.6894893195642884E-2</c:v>
                </c:pt>
                <c:pt idx="610">
                  <c:v>-1.5528166562217227E-2</c:v>
                </c:pt>
                <c:pt idx="611">
                  <c:v>6.8003365114976955E-3</c:v>
                </c:pt>
                <c:pt idx="612">
                  <c:v>1.6388770129684982E-2</c:v>
                </c:pt>
                <c:pt idx="613">
                  <c:v>-3.4793722928353477E-3</c:v>
                </c:pt>
                <c:pt idx="614">
                  <c:v>1.2146039959753052E-2</c:v>
                </c:pt>
                <c:pt idx="615">
                  <c:v>-1.3751063226538296E-2</c:v>
                </c:pt>
                <c:pt idx="616">
                  <c:v>-2.5354058721934303E-2</c:v>
                </c:pt>
                <c:pt idx="617">
                  <c:v>-8.0180921052630527E-3</c:v>
                </c:pt>
                <c:pt idx="618">
                  <c:v>-3.3467659312889086E-3</c:v>
                </c:pt>
                <c:pt idx="619">
                  <c:v>1.8475434514848565E-3</c:v>
                </c:pt>
                <c:pt idx="620">
                  <c:v>4.8650975889781733E-2</c:v>
                </c:pt>
                <c:pt idx="621">
                  <c:v>-2.1210844219693659E-2</c:v>
                </c:pt>
                <c:pt idx="622">
                  <c:v>-2.6261797291752154E-2</c:v>
                </c:pt>
                <c:pt idx="623">
                  <c:v>-1.9578919136381878E-2</c:v>
                </c:pt>
                <c:pt idx="624">
                  <c:v>5.9355186833940365E-3</c:v>
                </c:pt>
                <c:pt idx="625">
                  <c:v>1.4645496851902529E-2</c:v>
                </c:pt>
                <c:pt idx="626">
                  <c:v>-2.1692554900910599E-2</c:v>
                </c:pt>
                <c:pt idx="627">
                  <c:v>3.8309026144232039E-3</c:v>
                </c:pt>
                <c:pt idx="628">
                  <c:v>1.2934849206889476E-2</c:v>
                </c:pt>
                <c:pt idx="629">
                  <c:v>-8.3040777747773742E-3</c:v>
                </c:pt>
                <c:pt idx="630">
                  <c:v>1.1886869790955101E-2</c:v>
                </c:pt>
                <c:pt idx="631">
                  <c:v>-9.5405643142296714E-3</c:v>
                </c:pt>
                <c:pt idx="632">
                  <c:v>1.9311676667356226E-2</c:v>
                </c:pt>
                <c:pt idx="633">
                  <c:v>8.8922268118663217E-2</c:v>
                </c:pt>
                <c:pt idx="634">
                  <c:v>-3.3183270403717602E-2</c:v>
                </c:pt>
                <c:pt idx="635">
                  <c:v>4.2292547761413335E-3</c:v>
                </c:pt>
                <c:pt idx="636">
                  <c:v>3.8796574189297051E-3</c:v>
                </c:pt>
                <c:pt idx="637">
                  <c:v>-1.9725306838105361E-3</c:v>
                </c:pt>
                <c:pt idx="638">
                  <c:v>-4.239541066181618E-2</c:v>
                </c:pt>
                <c:pt idx="639">
                  <c:v>-3.7311422413793038E-2</c:v>
                </c:pt>
                <c:pt idx="640">
                  <c:v>-1.7534572884271848E-2</c:v>
                </c:pt>
                <c:pt idx="641">
                  <c:v>-1.5375594501270573E-2</c:v>
                </c:pt>
                <c:pt idx="642">
                  <c:v>7.5537803938056092E-2</c:v>
                </c:pt>
                <c:pt idx="643">
                  <c:v>-3.0502717391304168E-2</c:v>
                </c:pt>
                <c:pt idx="644">
                  <c:v>-1.9581723724523714E-2</c:v>
                </c:pt>
                <c:pt idx="645">
                  <c:v>1.9349582456378522E-2</c:v>
                </c:pt>
                <c:pt idx="646">
                  <c:v>1.4743368928694434E-2</c:v>
                </c:pt>
                <c:pt idx="647">
                  <c:v>2.7101613359751031E-2</c:v>
                </c:pt>
                <c:pt idx="648">
                  <c:v>-3.3147612666619697E-3</c:v>
                </c:pt>
                <c:pt idx="649">
                  <c:v>7.763975155279379E-4</c:v>
                </c:pt>
                <c:pt idx="650">
                  <c:v>9.4043887147334804E-3</c:v>
                </c:pt>
                <c:pt idx="651">
                  <c:v>2.9183164686904295E-2</c:v>
                </c:pt>
                <c:pt idx="652">
                  <c:v>-3.2285531824310043E-2</c:v>
                </c:pt>
                <c:pt idx="653">
                  <c:v>3.366583541147139E-2</c:v>
                </c:pt>
                <c:pt idx="654">
                  <c:v>-4.6722149218862974E-3</c:v>
                </c:pt>
                <c:pt idx="655">
                  <c:v>-1.0188597442011726E-2</c:v>
                </c:pt>
                <c:pt idx="656">
                  <c:v>2.31766495256025E-3</c:v>
                </c:pt>
                <c:pt idx="657">
                  <c:v>-3.6698527872741304E-2</c:v>
                </c:pt>
                <c:pt idx="658">
                  <c:v>-6.6532677247208571E-3</c:v>
                </c:pt>
                <c:pt idx="659">
                  <c:v>2.0834780193068614E-3</c:v>
                </c:pt>
                <c:pt idx="660">
                  <c:v>2.5569800569800627E-2</c:v>
                </c:pt>
                <c:pt idx="661">
                  <c:v>3.0761324425519376E-2</c:v>
                </c:pt>
                <c:pt idx="662">
                  <c:v>-3.0050558997365195E-2</c:v>
                </c:pt>
                <c:pt idx="663">
                  <c:v>-4.9092632719393237E-2</c:v>
                </c:pt>
                <c:pt idx="664">
                  <c:v>-1.2636223841679395E-2</c:v>
                </c:pt>
                <c:pt idx="665">
                  <c:v>6.5275908479138778E-3</c:v>
                </c:pt>
                <c:pt idx="666">
                  <c:v>2.2932685822203425E-3</c:v>
                </c:pt>
                <c:pt idx="667">
                  <c:v>-1.5145476285372661E-2</c:v>
                </c:pt>
                <c:pt idx="668">
                  <c:v>-6.3366336633663423E-3</c:v>
                </c:pt>
                <c:pt idx="669">
                  <c:v>-2.0305225038799724E-2</c:v>
                </c:pt>
                <c:pt idx="670">
                  <c:v>1.5697865353037743E-2</c:v>
                </c:pt>
                <c:pt idx="671">
                  <c:v>2.504544536457276E-2</c:v>
                </c:pt>
                <c:pt idx="672">
                  <c:v>-1.0920956249583669E-2</c:v>
                </c:pt>
                <c:pt idx="673">
                  <c:v>-1.8945580453387345E-2</c:v>
                </c:pt>
                <c:pt idx="674">
                  <c:v>9.5633821395593177E-3</c:v>
                </c:pt>
                <c:pt idx="675">
                  <c:v>-5.867014341590604E-2</c:v>
                </c:pt>
                <c:pt idx="676">
                  <c:v>3.8491295938104519E-2</c:v>
                </c:pt>
                <c:pt idx="677">
                  <c:v>1.8853051303947987E-2</c:v>
                </c:pt>
                <c:pt idx="678">
                  <c:v>-9.6285212412986487E-3</c:v>
                </c:pt>
                <c:pt idx="679">
                  <c:v>9.2580433355220482E-3</c:v>
                </c:pt>
                <c:pt idx="680">
                  <c:v>-8.2052617869236011E-3</c:v>
                </c:pt>
                <c:pt idx="681">
                  <c:v>-1.3617677286742014E-2</c:v>
                </c:pt>
                <c:pt idx="682">
                  <c:v>4.7111971603743807E-3</c:v>
                </c:pt>
                <c:pt idx="683">
                  <c:v>-1.0662750606563742E-2</c:v>
                </c:pt>
                <c:pt idx="684">
                  <c:v>-1.5278214397988044E-2</c:v>
                </c:pt>
                <c:pt idx="685">
                  <c:v>-1.3704576460374374E-2</c:v>
                </c:pt>
                <c:pt idx="686">
                  <c:v>-3.7713330946413826E-2</c:v>
                </c:pt>
                <c:pt idx="687">
                  <c:v>1.4959723820483273E-2</c:v>
                </c:pt>
                <c:pt idx="688">
                  <c:v>1.7594952068924474E-3</c:v>
                </c:pt>
                <c:pt idx="689">
                  <c:v>-1.9981834695731449E-3</c:v>
                </c:pt>
                <c:pt idx="690">
                  <c:v>-2.3070097604259154E-2</c:v>
                </c:pt>
                <c:pt idx="691">
                  <c:v>-1.5089722675366901E-2</c:v>
                </c:pt>
                <c:pt idx="692">
                  <c:v>-2.267046445387555E-3</c:v>
                </c:pt>
                <c:pt idx="693">
                  <c:v>8.7961062569634763E-3</c:v>
                </c:pt>
                <c:pt idx="694">
                  <c:v>-9.3737184369324655E-4</c:v>
                </c:pt>
                <c:pt idx="695">
                  <c:v>6.3082183704752381E-3</c:v>
                </c:pt>
                <c:pt idx="696">
                  <c:v>2.1438034445381282E-2</c:v>
                </c:pt>
                <c:pt idx="697">
                  <c:v>-4.4364508393286428E-3</c:v>
                </c:pt>
                <c:pt idx="698">
                  <c:v>2.6208933185677408E-2</c:v>
                </c:pt>
                <c:pt idx="699">
                  <c:v>3.0771124376882675E-4</c:v>
                </c:pt>
                <c:pt idx="700">
                  <c:v>-2.9453273608639474E-3</c:v>
                </c:pt>
                <c:pt idx="701">
                  <c:v>-1.3481218211900403E-3</c:v>
                </c:pt>
                <c:pt idx="702">
                  <c:v>-1.957066846064448E-3</c:v>
                </c:pt>
                <c:pt idx="703">
                  <c:v>3.8290576581153202E-2</c:v>
                </c:pt>
                <c:pt idx="704">
                  <c:v>-9.3105183694012217E-3</c:v>
                </c:pt>
                <c:pt idx="705">
                  <c:v>-6.127297736651216E-3</c:v>
                </c:pt>
                <c:pt idx="706">
                  <c:v>3.2737134370762533E-2</c:v>
                </c:pt>
                <c:pt idx="707">
                  <c:v>3.6290583889573291E-3</c:v>
                </c:pt>
                <c:pt idx="708">
                  <c:v>3.4180014744320086E-2</c:v>
                </c:pt>
                <c:pt idx="709">
                  <c:v>-8.7690161429614388E-3</c:v>
                </c:pt>
                <c:pt idx="710">
                  <c:v>-7.4508769616246084E-3</c:v>
                </c:pt>
                <c:pt idx="711">
                  <c:v>-8.1098757357750406E-3</c:v>
                </c:pt>
                <c:pt idx="712">
                  <c:v>1.5137431947948476E-2</c:v>
                </c:pt>
                <c:pt idx="713">
                  <c:v>1.3457139012245989E-2</c:v>
                </c:pt>
                <c:pt idx="714">
                  <c:v>2.6735751295336785E-2</c:v>
                </c:pt>
                <c:pt idx="715">
                  <c:v>-2.063599458728016E-2</c:v>
                </c:pt>
                <c:pt idx="716">
                  <c:v>1.1428180387326403E-2</c:v>
                </c:pt>
                <c:pt idx="717">
                  <c:v>2.0532160067043836E-2</c:v>
                </c:pt>
                <c:pt idx="718">
                  <c:v>-2.5773195876288568E-3</c:v>
                </c:pt>
                <c:pt idx="719">
                  <c:v>6.8733342684808019E-3</c:v>
                </c:pt>
                <c:pt idx="720">
                  <c:v>-1.4787175234936334E-2</c:v>
                </c:pt>
                <c:pt idx="721">
                  <c:v>4.7209108580950065E-3</c:v>
                </c:pt>
                <c:pt idx="722">
                  <c:v>2.4029574861367697E-2</c:v>
                </c:pt>
                <c:pt idx="723">
                  <c:v>9.6181452770600639E-3</c:v>
                </c:pt>
                <c:pt idx="724">
                  <c:v>1.8867924528301661E-2</c:v>
                </c:pt>
                <c:pt idx="725">
                  <c:v>1.6200951248513729E-2</c:v>
                </c:pt>
                <c:pt idx="726">
                  <c:v>-1.8025249945267441E-2</c:v>
                </c:pt>
                <c:pt idx="727">
                  <c:v>1.3011015007022841E-2</c:v>
                </c:pt>
                <c:pt idx="728">
                  <c:v>-2.9766174150050007E-2</c:v>
                </c:pt>
                <c:pt idx="729">
                  <c:v>0</c:v>
                </c:pt>
                <c:pt idx="730">
                  <c:v>2.4469101330002019E-2</c:v>
                </c:pt>
                <c:pt idx="731">
                  <c:v>2.1619998498611182E-2</c:v>
                </c:pt>
                <c:pt idx="732">
                  <c:v>-3.8139395752317951E-3</c:v>
                </c:pt>
                <c:pt idx="733">
                  <c:v>3.2746370095767752E-2</c:v>
                </c:pt>
                <c:pt idx="734">
                  <c:v>1.1483477853292623E-2</c:v>
                </c:pt>
                <c:pt idx="735">
                  <c:v>-3.9612874184109859E-2</c:v>
                </c:pt>
                <c:pt idx="736">
                  <c:v>2.0128577988672847E-2</c:v>
                </c:pt>
                <c:pt idx="737">
                  <c:v>6.6255778120183351E-3</c:v>
                </c:pt>
                <c:pt idx="738">
                  <c:v>-3.8233550681683437E-2</c:v>
                </c:pt>
                <c:pt idx="739">
                  <c:v>-3.8677968516275918E-2</c:v>
                </c:pt>
                <c:pt idx="740">
                  <c:v>-3.591539623678075E-2</c:v>
                </c:pt>
                <c:pt idx="741">
                  <c:v>-5.0560262366767805E-3</c:v>
                </c:pt>
                <c:pt idx="742">
                  <c:v>1.7590210665368922E-2</c:v>
                </c:pt>
                <c:pt idx="743">
                  <c:v>5.2418227564998698E-3</c:v>
                </c:pt>
                <c:pt idx="744">
                  <c:v>-3.8570084666039395E-2</c:v>
                </c:pt>
                <c:pt idx="745">
                  <c:v>1.6807871003006181E-2</c:v>
                </c:pt>
                <c:pt idx="746">
                  <c:v>-8.8743258925516599E-4</c:v>
                </c:pt>
                <c:pt idx="747">
                  <c:v>-5.3639326453014391E-3</c:v>
                </c:pt>
                <c:pt idx="748">
                  <c:v>4.077450356865242E-2</c:v>
                </c:pt>
                <c:pt idx="749">
                  <c:v>2.3210412147505188E-2</c:v>
                </c:pt>
                <c:pt idx="750">
                  <c:v>1.1582452584335545E-3</c:v>
                </c:pt>
                <c:pt idx="751">
                  <c:v>-1.9240326588569445E-2</c:v>
                </c:pt>
                <c:pt idx="752">
                  <c:v>4.0097474523704157E-2</c:v>
                </c:pt>
                <c:pt idx="753">
                  <c:v>1.7754105636926809E-3</c:v>
                </c:pt>
                <c:pt idx="754">
                  <c:v>-2.4675324675324628E-2</c:v>
                </c:pt>
                <c:pt idx="755">
                  <c:v>-5.6372549019607865E-2</c:v>
                </c:pt>
                <c:pt idx="756">
                  <c:v>2.5411896118402666E-2</c:v>
                </c:pt>
                <c:pt idx="757">
                  <c:v>-1.0705159196076952E-2</c:v>
                </c:pt>
                <c:pt idx="758">
                  <c:v>3.1929299408452572E-2</c:v>
                </c:pt>
                <c:pt idx="759">
                  <c:v>-2.6908939593591752E-2</c:v>
                </c:pt>
                <c:pt idx="760">
                  <c:v>-5.1818241599263515E-2</c:v>
                </c:pt>
                <c:pt idx="761">
                  <c:v>1.6103167178938893E-2</c:v>
                </c:pt>
                <c:pt idx="762">
                  <c:v>-3.3204134366925153E-2</c:v>
                </c:pt>
                <c:pt idx="763">
                  <c:v>4.7381060556890287E-3</c:v>
                </c:pt>
                <c:pt idx="764">
                  <c:v>-5.5712184358911565E-2</c:v>
                </c:pt>
                <c:pt idx="765">
                  <c:v>4.1025968225610887E-2</c:v>
                </c:pt>
                <c:pt idx="766">
                  <c:v>9.5980417418188857E-3</c:v>
                </c:pt>
                <c:pt idx="767">
                  <c:v>2.0009036338992647E-3</c:v>
                </c:pt>
                <c:pt idx="768">
                  <c:v>-3.6624797910707496E-2</c:v>
                </c:pt>
                <c:pt idx="769">
                  <c:v>4.5167998960160993E-2</c:v>
                </c:pt>
                <c:pt idx="770">
                  <c:v>-1.4925373134327957E-3</c:v>
                </c:pt>
                <c:pt idx="771">
                  <c:v>-3.7296182919972498E-2</c:v>
                </c:pt>
                <c:pt idx="772">
                  <c:v>6.7295597484275937E-3</c:v>
                </c:pt>
                <c:pt idx="773">
                  <c:v>-2.7820238459186908E-2</c:v>
                </c:pt>
                <c:pt idx="774">
                  <c:v>-4.867660480681324E-3</c:v>
                </c:pt>
                <c:pt idx="775">
                  <c:v>-1.0333090201800621E-3</c:v>
                </c:pt>
                <c:pt idx="776">
                  <c:v>1.4115761573075369E-2</c:v>
                </c:pt>
                <c:pt idx="777">
                  <c:v>-1.2927850283181996E-3</c:v>
                </c:pt>
                <c:pt idx="778">
                  <c:v>-2.997730801385412E-2</c:v>
                </c:pt>
                <c:pt idx="779">
                  <c:v>1.6325787461309638E-2</c:v>
                </c:pt>
                <c:pt idx="780">
                  <c:v>1.1541531094603874E-2</c:v>
                </c:pt>
                <c:pt idx="781">
                  <c:v>-2.5544388609715307E-2</c:v>
                </c:pt>
                <c:pt idx="782">
                  <c:v>-1.188153928001412E-2</c:v>
                </c:pt>
                <c:pt idx="783">
                  <c:v>1.7765144785928388E-3</c:v>
                </c:pt>
                <c:pt idx="784">
                  <c:v>-1.8425947454080327E-2</c:v>
                </c:pt>
                <c:pt idx="785">
                  <c:v>-1.8932481751824937E-2</c:v>
                </c:pt>
                <c:pt idx="786">
                  <c:v>2.3641351935088428E-2</c:v>
                </c:pt>
                <c:pt idx="787">
                  <c:v>-1.6899766899766133E-3</c:v>
                </c:pt>
                <c:pt idx="788">
                  <c:v>-1.78009272508729E-2</c:v>
                </c:pt>
                <c:pt idx="789">
                  <c:v>-6.6522629065270955E-3</c:v>
                </c:pt>
                <c:pt idx="790">
                  <c:v>1.918062235614526E-2</c:v>
                </c:pt>
                <c:pt idx="791">
                  <c:v>5.0084444703277775E-3</c:v>
                </c:pt>
                <c:pt idx="792">
                  <c:v>3.7411585900508637E-3</c:v>
                </c:pt>
                <c:pt idx="793">
                  <c:v>2.2656623625059824E-2</c:v>
                </c:pt>
                <c:pt idx="794">
                  <c:v>8.2574890000604029E-3</c:v>
                </c:pt>
                <c:pt idx="795">
                  <c:v>2.0796160708792089E-2</c:v>
                </c:pt>
                <c:pt idx="796">
                  <c:v>8.5634502016753711E-3</c:v>
                </c:pt>
                <c:pt idx="797">
                  <c:v>2.0905923344947785E-2</c:v>
                </c:pt>
                <c:pt idx="798">
                  <c:v>6.4396837541442764E-3</c:v>
                </c:pt>
                <c:pt idx="799">
                  <c:v>2.8998819052617808E-2</c:v>
                </c:pt>
                <c:pt idx="800">
                  <c:v>2.972571274152136E-2</c:v>
                </c:pt>
                <c:pt idx="801">
                  <c:v>-2.6568459818492651E-2</c:v>
                </c:pt>
                <c:pt idx="802">
                  <c:v>-2.3942486680788133E-2</c:v>
                </c:pt>
                <c:pt idx="803">
                  <c:v>-2.7163731734732077E-2</c:v>
                </c:pt>
                <c:pt idx="804">
                  <c:v>3.4964131067019899E-2</c:v>
                </c:pt>
                <c:pt idx="805">
                  <c:v>-1.162567869690212E-2</c:v>
                </c:pt>
                <c:pt idx="806">
                  <c:v>-2.37590421551509E-2</c:v>
                </c:pt>
                <c:pt idx="807">
                  <c:v>-1.8424435330844036E-2</c:v>
                </c:pt>
                <c:pt idx="808">
                  <c:v>-1.9549147779338583E-3</c:v>
                </c:pt>
                <c:pt idx="809">
                  <c:v>2.0574848806035329E-2</c:v>
                </c:pt>
                <c:pt idx="810">
                  <c:v>-1.1585628890121602E-2</c:v>
                </c:pt>
                <c:pt idx="811">
                  <c:v>1.6048392074563544E-3</c:v>
                </c:pt>
                <c:pt idx="812">
                  <c:v>1.2942353382518368E-2</c:v>
                </c:pt>
                <c:pt idx="813">
                  <c:v>1.6718581145508837E-2</c:v>
                </c:pt>
                <c:pt idx="814">
                  <c:v>-2.5883955662889369E-2</c:v>
                </c:pt>
                <c:pt idx="815">
                  <c:v>-1.7820216518671605E-2</c:v>
                </c:pt>
                <c:pt idx="816">
                  <c:v>-9.3390371753931944E-3</c:v>
                </c:pt>
                <c:pt idx="817">
                  <c:v>-2.1287887722608922E-2</c:v>
                </c:pt>
                <c:pt idx="818">
                  <c:v>-1.3544549790942551E-3</c:v>
                </c:pt>
                <c:pt idx="819">
                  <c:v>2.313671145387719E-2</c:v>
                </c:pt>
                <c:pt idx="820">
                  <c:v>1.4481385385869405E-3</c:v>
                </c:pt>
                <c:pt idx="821">
                  <c:v>-2.0218740762636855E-2</c:v>
                </c:pt>
                <c:pt idx="822">
                  <c:v>-2.3608866312629928E-2</c:v>
                </c:pt>
                <c:pt idx="823">
                  <c:v>8.2644628099175499E-3</c:v>
                </c:pt>
                <c:pt idx="824">
                  <c:v>1.8494368701837516E-2</c:v>
                </c:pt>
                <c:pt idx="825">
                  <c:v>-4.2497934128201686E-3</c:v>
                </c:pt>
                <c:pt idx="826">
                  <c:v>-1.649970536240386E-3</c:v>
                </c:pt>
                <c:pt idx="827">
                  <c:v>-1.674488672576635E-2</c:v>
                </c:pt>
                <c:pt idx="828">
                  <c:v>7.0603337612324957E-3</c:v>
                </c:pt>
                <c:pt idx="829">
                  <c:v>-9.9096473331394819E-4</c:v>
                </c:pt>
                <c:pt idx="830">
                  <c:v>2.6139490369661456E-2</c:v>
                </c:pt>
                <c:pt idx="831">
                  <c:v>6.9746608651138908E-2</c:v>
                </c:pt>
                <c:pt idx="832">
                  <c:v>-2.9347964782442393E-3</c:v>
                </c:pt>
                <c:pt idx="833">
                  <c:v>-5.7386979531981464E-4</c:v>
                </c:pt>
                <c:pt idx="834">
                  <c:v>-1.1347160057996519E-2</c:v>
                </c:pt>
                <c:pt idx="835">
                  <c:v>-4.893043096418026E-3</c:v>
                </c:pt>
                <c:pt idx="836">
                  <c:v>-1.2757787824363653E-2</c:v>
                </c:pt>
                <c:pt idx="837">
                  <c:v>-1.0357930865408149E-2</c:v>
                </c:pt>
                <c:pt idx="838">
                  <c:v>-2.1000840033601365E-2</c:v>
                </c:pt>
                <c:pt idx="839">
                  <c:v>-1.8896803437923215E-2</c:v>
                </c:pt>
                <c:pt idx="840">
                  <c:v>5.0884563043607223E-3</c:v>
                </c:pt>
                <c:pt idx="841">
                  <c:v>-1.9037669046375272E-2</c:v>
                </c:pt>
                <c:pt idx="842">
                  <c:v>2.6187150837988504E-3</c:v>
                </c:pt>
                <c:pt idx="843">
                  <c:v>1.6744571327140578E-2</c:v>
                </c:pt>
                <c:pt idx="844">
                  <c:v>1.1835019823647208E-4</c:v>
                </c:pt>
                <c:pt idx="845">
                  <c:v>1.0069896931643729E-3</c:v>
                </c:pt>
                <c:pt idx="846">
                  <c:v>-1.6716174500553405E-2</c:v>
                </c:pt>
                <c:pt idx="847">
                  <c:v>-2.6590316362399391E-2</c:v>
                </c:pt>
                <c:pt idx="848">
                  <c:v>-1.2706409179960909E-2</c:v>
                </c:pt>
                <c:pt idx="849">
                  <c:v>2.5015778300533587E-2</c:v>
                </c:pt>
                <c:pt idx="850">
                  <c:v>-3.5446801212052348E-3</c:v>
                </c:pt>
                <c:pt idx="851">
                  <c:v>-6.5318641372259512E-3</c:v>
                </c:pt>
                <c:pt idx="852">
                  <c:v>4.5459711330830821E-4</c:v>
                </c:pt>
                <c:pt idx="853">
                  <c:v>-5.7627118644067998E-3</c:v>
                </c:pt>
                <c:pt idx="854">
                  <c:v>2.3003121026470952E-2</c:v>
                </c:pt>
                <c:pt idx="855">
                  <c:v>3.65450432159653E-3</c:v>
                </c:pt>
                <c:pt idx="856">
                  <c:v>1.5313033747570426E-2</c:v>
                </c:pt>
                <c:pt idx="857">
                  <c:v>1.9086489406398011E-2</c:v>
                </c:pt>
                <c:pt idx="858">
                  <c:v>-8.1557328253362149E-3</c:v>
                </c:pt>
                <c:pt idx="859">
                  <c:v>-6.5057960728650555E-3</c:v>
                </c:pt>
                <c:pt idx="860">
                  <c:v>-3.9263594522416012E-2</c:v>
                </c:pt>
                <c:pt idx="861">
                  <c:v>2.851966571211495E-2</c:v>
                </c:pt>
                <c:pt idx="862">
                  <c:v>-8.0004637950026325E-3</c:v>
                </c:pt>
                <c:pt idx="863">
                  <c:v>-2.0666553114176978E-2</c:v>
                </c:pt>
                <c:pt idx="864">
                  <c:v>2.8016109262825939E-2</c:v>
                </c:pt>
                <c:pt idx="865">
                  <c:v>-2.9678770949720379E-3</c:v>
                </c:pt>
                <c:pt idx="866">
                  <c:v>2.2735388644208987E-2</c:v>
                </c:pt>
                <c:pt idx="867">
                  <c:v>3.5498582521878541E-2</c:v>
                </c:pt>
                <c:pt idx="868">
                  <c:v>2.1466792571608329E-2</c:v>
                </c:pt>
                <c:pt idx="869">
                  <c:v>-1.169663410688726E-2</c:v>
                </c:pt>
                <c:pt idx="870">
                  <c:v>-6.1216918130101439E-3</c:v>
                </c:pt>
                <c:pt idx="871">
                  <c:v>-3.2051282051283048E-3</c:v>
                </c:pt>
                <c:pt idx="872">
                  <c:v>3.1536113936927901E-2</c:v>
                </c:pt>
                <c:pt idx="873">
                  <c:v>2.1895913196023686E-2</c:v>
                </c:pt>
                <c:pt idx="874">
                  <c:v>-3.1708084303240014E-2</c:v>
                </c:pt>
                <c:pt idx="875">
                  <c:v>3.2822066527802285E-3</c:v>
                </c:pt>
                <c:pt idx="876">
                  <c:v>2.4677296886865818E-3</c:v>
                </c:pt>
                <c:pt idx="877">
                  <c:v>2.9191521766720463E-3</c:v>
                </c:pt>
                <c:pt idx="878">
                  <c:v>1.6973217166828203E-2</c:v>
                </c:pt>
                <c:pt idx="879">
                  <c:v>2.8542980418187813E-2</c:v>
                </c:pt>
                <c:pt idx="880">
                  <c:v>1.6463126644625792E-2</c:v>
                </c:pt>
                <c:pt idx="881">
                  <c:v>6.6562521225295157E-3</c:v>
                </c:pt>
                <c:pt idx="882">
                  <c:v>6.7925553593140009E-5</c:v>
                </c:pt>
                <c:pt idx="883">
                  <c:v>1.4330990767534857E-2</c:v>
                </c:pt>
                <c:pt idx="884">
                  <c:v>-3.44376334458385E-4</c:v>
                </c:pt>
                <c:pt idx="885">
                  <c:v>-1.9119037967842312E-2</c:v>
                </c:pt>
                <c:pt idx="886">
                  <c:v>2.4380333197888682E-3</c:v>
                </c:pt>
                <c:pt idx="887">
                  <c:v>-5.522629310344751E-3</c:v>
                </c:pt>
                <c:pt idx="888">
                  <c:v>3.5822913146332791E-3</c:v>
                </c:pt>
                <c:pt idx="889">
                  <c:v>-3.5023910554321525E-3</c:v>
                </c:pt>
                <c:pt idx="890">
                  <c:v>9.7939196082432733E-3</c:v>
                </c:pt>
                <c:pt idx="891">
                  <c:v>7.1237756010684716E-3</c:v>
                </c:pt>
                <c:pt idx="892">
                  <c:v>-5.6531807655632038E-3</c:v>
                </c:pt>
                <c:pt idx="893">
                  <c:v>-1.8123453487594476E-2</c:v>
                </c:pt>
                <c:pt idx="894">
                  <c:v>2.4950305024333597E-2</c:v>
                </c:pt>
                <c:pt idx="895">
                  <c:v>-3.1431499829177589E-3</c:v>
                </c:pt>
                <c:pt idx="896">
                  <c:v>4.5991213618890026E-3</c:v>
                </c:pt>
                <c:pt idx="897">
                  <c:v>-3.4310025389405752E-4</c:v>
                </c:pt>
                <c:pt idx="898">
                  <c:v>-5.2559726962457809E-3</c:v>
                </c:pt>
                <c:pt idx="899">
                  <c:v>1.4355048191947439E-3</c:v>
                </c:pt>
                <c:pt idx="900">
                  <c:v>3.360768175582951E-3</c:v>
                </c:pt>
                <c:pt idx="901">
                  <c:v>1.5108264290190077E-2</c:v>
                </c:pt>
                <c:pt idx="902">
                  <c:v>1.1763877148492474E-2</c:v>
                </c:pt>
                <c:pt idx="903">
                  <c:v>7.5230660042584496E-3</c:v>
                </c:pt>
                <c:pt idx="904">
                  <c:v>2.0275162925416534E-2</c:v>
                </c:pt>
                <c:pt idx="905">
                  <c:v>-4.2540918595428412E-3</c:v>
                </c:pt>
                <c:pt idx="906">
                  <c:v>-9.1448167464456276E-3</c:v>
                </c:pt>
                <c:pt idx="907">
                  <c:v>-5.7122456265623622E-4</c:v>
                </c:pt>
                <c:pt idx="908">
                  <c:v>-2.7769866135003429E-3</c:v>
                </c:pt>
                <c:pt idx="909">
                  <c:v>9.1255299274268786E-3</c:v>
                </c:pt>
                <c:pt idx="910">
                  <c:v>6.290672451192858E-3</c:v>
                </c:pt>
                <c:pt idx="911">
                  <c:v>1.4152672875265893E-2</c:v>
                </c:pt>
                <c:pt idx="912">
                  <c:v>-2.4604820828266871E-2</c:v>
                </c:pt>
                <c:pt idx="913">
                  <c:v>8.1482549754829936E-3</c:v>
                </c:pt>
                <c:pt idx="914">
                  <c:v>-9.3578112722337847E-3</c:v>
                </c:pt>
                <c:pt idx="915">
                  <c:v>6.5429968363530655E-3</c:v>
                </c:pt>
                <c:pt idx="916">
                  <c:v>-2.3794483049062842E-2</c:v>
                </c:pt>
                <c:pt idx="917">
                  <c:v>-1.0556288631154986E-2</c:v>
                </c:pt>
                <c:pt idx="918">
                  <c:v>5.5590299492758177E-4</c:v>
                </c:pt>
                <c:pt idx="919">
                  <c:v>6.7156348373558217E-3</c:v>
                </c:pt>
                <c:pt idx="920">
                  <c:v>1.6931066372625647E-2</c:v>
                </c:pt>
                <c:pt idx="921">
                  <c:v>3.4263687629381145E-3</c:v>
                </c:pt>
                <c:pt idx="922">
                  <c:v>-2.1376178833391601E-2</c:v>
                </c:pt>
                <c:pt idx="923">
                  <c:v>-1.8377562915723789E-2</c:v>
                </c:pt>
                <c:pt idx="924">
                  <c:v>-1.5746953306859934E-3</c:v>
                </c:pt>
                <c:pt idx="925">
                  <c:v>6.1307432665151929E-3</c:v>
                </c:pt>
                <c:pt idx="926">
                  <c:v>-9.5517500170567704E-3</c:v>
                </c:pt>
                <c:pt idx="927">
                  <c:v>3.9041095890410826E-3</c:v>
                </c:pt>
                <c:pt idx="928">
                  <c:v>-3.3112582781456901E-2</c:v>
                </c:pt>
                <c:pt idx="929">
                  <c:v>-6.7096434679647654E-3</c:v>
                </c:pt>
                <c:pt idx="930">
                  <c:v>-1.009311714527561E-2</c:v>
                </c:pt>
                <c:pt idx="931">
                  <c:v>1.5473120412616614E-2</c:v>
                </c:pt>
                <c:pt idx="932">
                  <c:v>4.249950195896135E-3</c:v>
                </c:pt>
                <c:pt idx="933">
                  <c:v>7.493142436609368E-3</c:v>
                </c:pt>
                <c:pt idx="934">
                  <c:v>4.4351858074054284E-3</c:v>
                </c:pt>
                <c:pt idx="935">
                  <c:v>-8.396081828479951E-3</c:v>
                </c:pt>
                <c:pt idx="936">
                  <c:v>3.0417467728645953E-2</c:v>
                </c:pt>
                <c:pt idx="937">
                  <c:v>7.1922544951590339E-3</c:v>
                </c:pt>
                <c:pt idx="938">
                  <c:v>-5.5704559521353447E-3</c:v>
                </c:pt>
                <c:pt idx="939">
                  <c:v>-8.3878887070375496E-3</c:v>
                </c:pt>
                <c:pt idx="940">
                  <c:v>-6.1337149867102259E-4</c:v>
                </c:pt>
                <c:pt idx="941">
                  <c:v>1.0258881850729651E-2</c:v>
                </c:pt>
                <c:pt idx="942">
                  <c:v>1.015440255946598E-2</c:v>
                </c:pt>
                <c:pt idx="943">
                  <c:v>2.3004531195538469E-3</c:v>
                </c:pt>
                <c:pt idx="944">
                  <c:v>-2.5475543478260865E-2</c:v>
                </c:pt>
                <c:pt idx="945">
                  <c:v>-6.1440821011412572E-3</c:v>
                </c:pt>
                <c:pt idx="946">
                  <c:v>1.3549579141860058E-2</c:v>
                </c:pt>
                <c:pt idx="947">
                  <c:v>1.4391447368422572E-3</c:v>
                </c:pt>
                <c:pt idx="948">
                  <c:v>2.0705092333519692E-2</c:v>
                </c:pt>
                <c:pt idx="949">
                  <c:v>1.8220042046253049E-3</c:v>
                </c:pt>
                <c:pt idx="950">
                  <c:v>-3.352423522838488E-3</c:v>
                </c:pt>
                <c:pt idx="951">
                  <c:v>-3.490888780282031E-4</c:v>
                </c:pt>
                <c:pt idx="952">
                  <c:v>-4.7943301834352248E-3</c:v>
                </c:pt>
                <c:pt idx="953">
                  <c:v>7.648981294763324E-4</c:v>
                </c:pt>
                <c:pt idx="954">
                  <c:v>-2.7737327508494669E-3</c:v>
                </c:pt>
                <c:pt idx="955">
                  <c:v>1.2639561828523327E-2</c:v>
                </c:pt>
                <c:pt idx="956">
                  <c:v>-2.3118957545188445E-3</c:v>
                </c:pt>
                <c:pt idx="957">
                  <c:v>1.4733740265207018E-3</c:v>
                </c:pt>
                <c:pt idx="958">
                  <c:v>4.581336340569564E-3</c:v>
                </c:pt>
                <c:pt idx="959">
                  <c:v>-1.2184084104991943E-2</c:v>
                </c:pt>
                <c:pt idx="960">
                  <c:v>-1.4883401920439021E-2</c:v>
                </c:pt>
                <c:pt idx="961">
                  <c:v>2.8889806025589326E-3</c:v>
                </c:pt>
                <c:pt idx="962">
                  <c:v>1.1972713350967501E-2</c:v>
                </c:pt>
                <c:pt idx="963">
                  <c:v>9.628224049476497E-3</c:v>
                </c:pt>
                <c:pt idx="964">
                  <c:v>-5.1737397748724545E-3</c:v>
                </c:pt>
                <c:pt idx="965">
                  <c:v>2.6040172166427622E-2</c:v>
                </c:pt>
                <c:pt idx="966">
                  <c:v>-2.694401786960765E-2</c:v>
                </c:pt>
                <c:pt idx="967">
                  <c:v>-1.4107769596036102E-2</c:v>
                </c:pt>
                <c:pt idx="968">
                  <c:v>-4.4532748698273839E-3</c:v>
                </c:pt>
                <c:pt idx="969">
                  <c:v>2.4065109099838722E-2</c:v>
                </c:pt>
                <c:pt idx="970">
                  <c:v>7.9202319496500806E-3</c:v>
                </c:pt>
                <c:pt idx="971">
                  <c:v>-4.225054573621545E-3</c:v>
                </c:pt>
                <c:pt idx="972">
                  <c:v>1.3054644029105278E-2</c:v>
                </c:pt>
                <c:pt idx="973">
                  <c:v>-9.1885778908677995E-3</c:v>
                </c:pt>
                <c:pt idx="974">
                  <c:v>1.7988199740969879E-2</c:v>
                </c:pt>
                <c:pt idx="975">
                  <c:v>1.4674746294808916E-2</c:v>
                </c:pt>
                <c:pt idx="976">
                  <c:v>1.9577192198898308E-2</c:v>
                </c:pt>
                <c:pt idx="977">
                  <c:v>2.3129150190255299E-3</c:v>
                </c:pt>
                <c:pt idx="978">
                  <c:v>4.5720281816821196E-3</c:v>
                </c:pt>
                <c:pt idx="979">
                  <c:v>1.1523881728582097E-2</c:v>
                </c:pt>
                <c:pt idx="980">
                  <c:v>1.2590204206970768E-2</c:v>
                </c:pt>
                <c:pt idx="981">
                  <c:v>-2.2977941176471894E-3</c:v>
                </c:pt>
                <c:pt idx="982">
                  <c:v>-2.1400183430143604E-3</c:v>
                </c:pt>
                <c:pt idx="983">
                  <c:v>-2.135448444173238E-3</c:v>
                </c:pt>
                <c:pt idx="984">
                  <c:v>1.274426508071369E-2</c:v>
                </c:pt>
                <c:pt idx="985">
                  <c:v>1.4098848594031432E-2</c:v>
                </c:pt>
                <c:pt idx="986">
                  <c:v>-1.0079863534155242E-2</c:v>
                </c:pt>
                <c:pt idx="987">
                  <c:v>1.2561827745936949E-2</c:v>
                </c:pt>
                <c:pt idx="988">
                  <c:v>3.9410420115078004E-3</c:v>
                </c:pt>
                <c:pt idx="989">
                  <c:v>-6.4218028036651109E-3</c:v>
                </c:pt>
                <c:pt idx="990">
                  <c:v>2.4552675920725298E-2</c:v>
                </c:pt>
                <c:pt idx="991">
                  <c:v>9.8857466979984654E-3</c:v>
                </c:pt>
                <c:pt idx="992">
                  <c:v>-8.0379390724217847E-3</c:v>
                </c:pt>
                <c:pt idx="993">
                  <c:v>3.0637748931710007E-3</c:v>
                </c:pt>
                <c:pt idx="994">
                  <c:v>6.655303952601388E-3</c:v>
                </c:pt>
                <c:pt idx="995">
                  <c:v>8.1168831168820788E-5</c:v>
                </c:pt>
                <c:pt idx="996">
                  <c:v>1.9023986765922318E-2</c:v>
                </c:pt>
                <c:pt idx="997">
                  <c:v>-1.2174197238336459E-2</c:v>
                </c:pt>
                <c:pt idx="998">
                  <c:v>6.3311955270515252E-3</c:v>
                </c:pt>
                <c:pt idx="999">
                  <c:v>-2.7060270602705661E-3</c:v>
                </c:pt>
                <c:pt idx="1000">
                  <c:v>-5.3017944535073136E-3</c:v>
                </c:pt>
                <c:pt idx="1001">
                  <c:v>-1.2405348799742311E-2</c:v>
                </c:pt>
                <c:pt idx="1002">
                  <c:v>-4.0260890570897878E-4</c:v>
                </c:pt>
                <c:pt idx="1003">
                  <c:v>-1.5275767808329288E-3</c:v>
                </c:pt>
                <c:pt idx="1004">
                  <c:v>1.3279022403258622E-2</c:v>
                </c:pt>
                <c:pt idx="1005">
                  <c:v>-1.4768440484790091E-2</c:v>
                </c:pt>
                <c:pt idx="1006">
                  <c:v>2.1062120963776465E-2</c:v>
                </c:pt>
                <c:pt idx="1007">
                  <c:v>-1.3095432967753506E-3</c:v>
                </c:pt>
                <c:pt idx="1008">
                  <c:v>-1.1248684955895372E-2</c:v>
                </c:pt>
                <c:pt idx="1009">
                  <c:v>-9.2206542655548507E-3</c:v>
                </c:pt>
                <c:pt idx="1010">
                  <c:v>1.9787408013082652E-2</c:v>
                </c:pt>
                <c:pt idx="1011">
                  <c:v>1.7894298793175167E-2</c:v>
                </c:pt>
                <c:pt idx="1012">
                  <c:v>-2.4914786560623181E-2</c:v>
                </c:pt>
                <c:pt idx="1013">
                  <c:v>-7.4109875946511972E-3</c:v>
                </c:pt>
                <c:pt idx="1014">
                  <c:v>-2.5818096209683783E-2</c:v>
                </c:pt>
                <c:pt idx="1015">
                  <c:v>5.3648915187376467E-3</c:v>
                </c:pt>
                <c:pt idx="1016">
                  <c:v>1.2784658409908056E-2</c:v>
                </c:pt>
                <c:pt idx="1017">
                  <c:v>2.0016012810248895E-3</c:v>
                </c:pt>
                <c:pt idx="1018">
                  <c:v>-3.5446752644991864E-2</c:v>
                </c:pt>
                <c:pt idx="1019">
                  <c:v>8.2535233200966562E-3</c:v>
                </c:pt>
                <c:pt idx="1020">
                  <c:v>-1.510736196319018E-2</c:v>
                </c:pt>
                <c:pt idx="1021">
                  <c:v>-7.6628352490415441E-4</c:v>
                </c:pt>
                <c:pt idx="1022">
                  <c:v>-6.0172138015081034E-3</c:v>
                </c:pt>
                <c:pt idx="1023">
                  <c:v>-2.5072177480627289E-3</c:v>
                </c:pt>
                <c:pt idx="1024">
                  <c:v>2.971881429551182E-3</c:v>
                </c:pt>
                <c:pt idx="1025">
                  <c:v>1.8076027928626726E-2</c:v>
                </c:pt>
                <c:pt idx="1026">
                  <c:v>-1.1654654194141911E-2</c:v>
                </c:pt>
                <c:pt idx="1027">
                  <c:v>2.9221777914487657E-3</c:v>
                </c:pt>
                <c:pt idx="1028">
                  <c:v>-1.2829271995748903E-2</c:v>
                </c:pt>
                <c:pt idx="1029">
                  <c:v>5.0354772259098013E-3</c:v>
                </c:pt>
                <c:pt idx="1030">
                  <c:v>-2.5114155251142467E-3</c:v>
                </c:pt>
                <c:pt idx="1031">
                  <c:v>1.8683618885184883E-2</c:v>
                </c:pt>
                <c:pt idx="1032">
                  <c:v>-1.7817711109419099E-2</c:v>
                </c:pt>
                <c:pt idx="1033">
                  <c:v>2.4255186398377981E-2</c:v>
                </c:pt>
                <c:pt idx="1034">
                  <c:v>-1.3236878559335086E-2</c:v>
                </c:pt>
                <c:pt idx="1035">
                  <c:v>2.0257537688442184E-2</c:v>
                </c:pt>
                <c:pt idx="1036">
                  <c:v>1.928771508603444E-2</c:v>
                </c:pt>
                <c:pt idx="1037">
                  <c:v>1.3381995133820102E-2</c:v>
                </c:pt>
                <c:pt idx="1038">
                  <c:v>2.4390243902439046E-3</c:v>
                </c:pt>
                <c:pt idx="1039">
                  <c:v>2.3549970874594317E-2</c:v>
                </c:pt>
                <c:pt idx="1040">
                  <c:v>6.9549187196245033E-3</c:v>
                </c:pt>
                <c:pt idx="1041">
                  <c:v>1.8780945876728738E-2</c:v>
                </c:pt>
                <c:pt idx="1042">
                  <c:v>-1.2227000590269044E-2</c:v>
                </c:pt>
                <c:pt idx="1043">
                  <c:v>1.4355683161628718E-3</c:v>
                </c:pt>
                <c:pt idx="1044">
                  <c:v>5.1778287072403728E-3</c:v>
                </c:pt>
                <c:pt idx="1045">
                  <c:v>4.1766109785204009E-3</c:v>
                </c:pt>
                <c:pt idx="1046">
                  <c:v>-2.0046775810223849E-2</c:v>
                </c:pt>
                <c:pt idx="1047">
                  <c:v>-6.8851099128991455E-3</c:v>
                </c:pt>
                <c:pt idx="1048">
                  <c:v>2.8320395803121956E-2</c:v>
                </c:pt>
                <c:pt idx="1049">
                  <c:v>-4.4161358811040108E-3</c:v>
                </c:pt>
                <c:pt idx="1050">
                  <c:v>-3.3965050455328605E-2</c:v>
                </c:pt>
                <c:pt idx="1051">
                  <c:v>-6.4395174437561487E-3</c:v>
                </c:pt>
                <c:pt idx="1052">
                  <c:v>1.2796169404771796E-2</c:v>
                </c:pt>
                <c:pt idx="1053">
                  <c:v>2.4441813261163681E-2</c:v>
                </c:pt>
                <c:pt idx="1054">
                  <c:v>-7.6374318086446236E-3</c:v>
                </c:pt>
                <c:pt idx="1055">
                  <c:v>1.6464767104589662E-2</c:v>
                </c:pt>
                <c:pt idx="1056">
                  <c:v>-9.1293322062552251E-3</c:v>
                </c:pt>
                <c:pt idx="1057">
                  <c:v>4.0640394088669929E-2</c:v>
                </c:pt>
                <c:pt idx="1058">
                  <c:v>-4.1645590962738122E-2</c:v>
                </c:pt>
                <c:pt idx="1059">
                  <c:v>1.0736196319018454E-2</c:v>
                </c:pt>
                <c:pt idx="1060">
                  <c:v>-1.5849056603773559E-2</c:v>
                </c:pt>
                <c:pt idx="1061">
                  <c:v>-2.4460078534031426E-2</c:v>
                </c:pt>
                <c:pt idx="1062">
                  <c:v>-2.0905086103323978E-2</c:v>
                </c:pt>
                <c:pt idx="1063">
                  <c:v>5.3853296193129063E-2</c:v>
                </c:pt>
                <c:pt idx="1064">
                  <c:v>2.2842639593907421E-3</c:v>
                </c:pt>
                <c:pt idx="1065">
                  <c:v>-3.4786869181773539E-2</c:v>
                </c:pt>
                <c:pt idx="1066">
                  <c:v>-4.0663630448926069E-3</c:v>
                </c:pt>
                <c:pt idx="1067">
                  <c:v>-1.1372867587327029E-3</c:v>
                </c:pt>
                <c:pt idx="1068">
                  <c:v>-2.9791929382093296E-2</c:v>
                </c:pt>
                <c:pt idx="1069">
                  <c:v>1.2626262626262985E-3</c:v>
                </c:pt>
                <c:pt idx="1070">
                  <c:v>-8.6834076507862346E-3</c:v>
                </c:pt>
                <c:pt idx="1071">
                  <c:v>-1.7599139256071372E-2</c:v>
                </c:pt>
                <c:pt idx="1072">
                  <c:v>-1.6105860113421522E-2</c:v>
                </c:pt>
                <c:pt idx="1073">
                  <c:v>1.7421602787455193E-3</c:v>
                </c:pt>
                <c:pt idx="1074">
                  <c:v>-1.8900733348453658E-3</c:v>
                </c:pt>
                <c:pt idx="1075">
                  <c:v>-4.5906080674291694E-3</c:v>
                </c:pt>
                <c:pt idx="1076">
                  <c:v>-6.5789473684210176E-3</c:v>
                </c:pt>
                <c:pt idx="1077">
                  <c:v>1.1226704587978809E-3</c:v>
                </c:pt>
                <c:pt idx="1078">
                  <c:v>-3.0592448888225876E-3</c:v>
                </c:pt>
                <c:pt idx="1079">
                  <c:v>2.5715597734578433E-2</c:v>
                </c:pt>
                <c:pt idx="1080">
                  <c:v>-7.7460510328068999E-3</c:v>
                </c:pt>
                <c:pt idx="1081">
                  <c:v>6.3431410011465239E-3</c:v>
                </c:pt>
                <c:pt idx="1082">
                  <c:v>1.6468577643129034E-2</c:v>
                </c:pt>
                <c:pt idx="1083">
                  <c:v>-3.7388768413968432E-2</c:v>
                </c:pt>
                <c:pt idx="1084">
                  <c:v>-3.499783518545263E-2</c:v>
                </c:pt>
                <c:pt idx="1085">
                  <c:v>-7.6620121732903224E-3</c:v>
                </c:pt>
                <c:pt idx="1086">
                  <c:v>1.6496915794004252E-3</c:v>
                </c:pt>
                <c:pt idx="1087">
                  <c:v>2.7716349697773701E-2</c:v>
                </c:pt>
                <c:pt idx="1088">
                  <c:v>1.6027561414020175E-2</c:v>
                </c:pt>
                <c:pt idx="1089">
                  <c:v>3.6645962732919202E-2</c:v>
                </c:pt>
                <c:pt idx="1090">
                  <c:v>3.287890938251814E-2</c:v>
                </c:pt>
                <c:pt idx="1091">
                  <c:v>5.4019188905909399E-3</c:v>
                </c:pt>
                <c:pt idx="1092">
                  <c:v>-1.3677932405566584E-2</c:v>
                </c:pt>
                <c:pt idx="1093">
                  <c:v>-1.5115914786967499E-2</c:v>
                </c:pt>
                <c:pt idx="1094">
                  <c:v>1.6236867239732611E-2</c:v>
                </c:pt>
                <c:pt idx="1095">
                  <c:v>-1.4306151645206988E-3</c:v>
                </c:pt>
                <c:pt idx="1096">
                  <c:v>-2.3288309268747143E-2</c:v>
                </c:pt>
                <c:pt idx="1097">
                  <c:v>8.6915668311016159E-3</c:v>
                </c:pt>
                <c:pt idx="1098">
                  <c:v>3.4089068825910784E-2</c:v>
                </c:pt>
                <c:pt idx="1099">
                  <c:v>-3.3646322378716675E-2</c:v>
                </c:pt>
                <c:pt idx="1100">
                  <c:v>1.2357414448669113E-2</c:v>
                </c:pt>
                <c:pt idx="1101">
                  <c:v>-2.4721878862793645E-2</c:v>
                </c:pt>
                <c:pt idx="1102">
                  <c:v>-7.6663600122661713E-3</c:v>
                </c:pt>
                <c:pt idx="1103">
                  <c:v>-8.5885840237135413E-3</c:v>
                </c:pt>
                <c:pt idx="1104">
                  <c:v>-1.3274336283185972E-2</c:v>
                </c:pt>
                <c:pt idx="1105">
                  <c:v>3.5730930557713148E-2</c:v>
                </c:pt>
                <c:pt idx="1106">
                  <c:v>7.7495107632095106E-3</c:v>
                </c:pt>
                <c:pt idx="1107">
                  <c:v>-6.995724834823247E-3</c:v>
                </c:pt>
                <c:pt idx="1108">
                  <c:v>2.8459509153409668E-2</c:v>
                </c:pt>
                <c:pt idx="1109">
                  <c:v>1.238264810618328E-2</c:v>
                </c:pt>
                <c:pt idx="1110">
                  <c:v>-1.5850258861011546E-2</c:v>
                </c:pt>
                <c:pt idx="1111">
                  <c:v>6.977863330124956E-3</c:v>
                </c:pt>
                <c:pt idx="1112">
                  <c:v>-5.6112224448889858E-4</c:v>
                </c:pt>
                <c:pt idx="1113">
                  <c:v>5.0084175084175175E-2</c:v>
                </c:pt>
                <c:pt idx="1114">
                  <c:v>-5.1084498785696209E-3</c:v>
                </c:pt>
                <c:pt idx="1115">
                  <c:v>-6.737647645982392E-3</c:v>
                </c:pt>
                <c:pt idx="1116">
                  <c:v>1.1952861952861937E-2</c:v>
                </c:pt>
                <c:pt idx="1117">
                  <c:v>-2.0852221214868516E-2</c:v>
                </c:pt>
                <c:pt idx="1118">
                  <c:v>5.0530152418819529E-3</c:v>
                </c:pt>
                <c:pt idx="1119">
                  <c:v>1.2242159986583845E-2</c:v>
                </c:pt>
                <c:pt idx="1120">
                  <c:v>-5.5865921787709993E-3</c:v>
                </c:pt>
                <c:pt idx="1121">
                  <c:v>-1.0827919373646022E-3</c:v>
                </c:pt>
                <c:pt idx="1122">
                  <c:v>2.9237323531869919E-3</c:v>
                </c:pt>
                <c:pt idx="1123">
                  <c:v>3.0827520881770321E-2</c:v>
                </c:pt>
                <c:pt idx="1124">
                  <c:v>2.1102611448166719E-2</c:v>
                </c:pt>
                <c:pt idx="1125">
                  <c:v>4.7707394646170354E-3</c:v>
                </c:pt>
                <c:pt idx="1126">
                  <c:v>7.4766355140187812E-3</c:v>
                </c:pt>
                <c:pt idx="1127">
                  <c:v>1.1615343057806538E-2</c:v>
                </c:pt>
                <c:pt idx="1128">
                  <c:v>-2.9789464488512274E-2</c:v>
                </c:pt>
                <c:pt idx="1129">
                  <c:v>-1.0887410351680726E-2</c:v>
                </c:pt>
                <c:pt idx="1130">
                  <c:v>5.1241966301893704E-3</c:v>
                </c:pt>
                <c:pt idx="1131">
                  <c:v>-1.1419249592169667E-2</c:v>
                </c:pt>
                <c:pt idx="1132">
                  <c:v>-7.4989348103962072E-3</c:v>
                </c:pt>
                <c:pt idx="1133">
                  <c:v>8.6814509197179479E-3</c:v>
                </c:pt>
                <c:pt idx="1134">
                  <c:v>4.2995958379909993E-4</c:v>
                </c:pt>
                <c:pt idx="1135">
                  <c:v>-2.3164035689773321E-3</c:v>
                </c:pt>
                <c:pt idx="1136">
                  <c:v>3.031910191814724E-2</c:v>
                </c:pt>
                <c:pt idx="1137">
                  <c:v>-2.9963867101436836E-3</c:v>
                </c:pt>
                <c:pt idx="1138">
                  <c:v>-1.9951632406287834E-2</c:v>
                </c:pt>
                <c:pt idx="1139">
                  <c:v>-1.1215598309032293E-3</c:v>
                </c:pt>
                <c:pt idx="1140">
                  <c:v>3.5465427907807712E-2</c:v>
                </c:pt>
                <c:pt idx="1141">
                  <c:v>4.0818224081822452E-2</c:v>
                </c:pt>
                <c:pt idx="1142">
                  <c:v>1.5388972809667667E-2</c:v>
                </c:pt>
                <c:pt idx="1143">
                  <c:v>-8.489765116498349E-4</c:v>
                </c:pt>
                <c:pt idx="1144">
                  <c:v>-5.6010685663401505E-2</c:v>
                </c:pt>
                <c:pt idx="1145">
                  <c:v>3.7030196694062045E-2</c:v>
                </c:pt>
                <c:pt idx="1146">
                  <c:v>-4.6323205636283449E-2</c:v>
                </c:pt>
                <c:pt idx="1147">
                  <c:v>1.3477329525169557E-2</c:v>
                </c:pt>
                <c:pt idx="1148">
                  <c:v>8.9261804873785877E-5</c:v>
                </c:pt>
                <c:pt idx="1149">
                  <c:v>-6.1213626685592271E-3</c:v>
                </c:pt>
                <c:pt idx="1150">
                  <c:v>-9.5773657850803939E-3</c:v>
                </c:pt>
                <c:pt idx="1151">
                  <c:v>-5.4181595735384169E-3</c:v>
                </c:pt>
                <c:pt idx="1152">
                  <c:v>1.3192845758809968E-2</c:v>
                </c:pt>
                <c:pt idx="1153">
                  <c:v>-2.5539257981018193E-2</c:v>
                </c:pt>
                <c:pt idx="1154">
                  <c:v>-1.4036580178647284E-2</c:v>
                </c:pt>
                <c:pt idx="1155">
                  <c:v>-3.9823758684968125E-3</c:v>
                </c:pt>
                <c:pt idx="1156">
                  <c:v>7.6316458916303453E-4</c:v>
                </c:pt>
                <c:pt idx="1157">
                  <c:v>-2.6498266468548692E-2</c:v>
                </c:pt>
                <c:pt idx="1158">
                  <c:v>6.3471161443244606E-2</c:v>
                </c:pt>
                <c:pt idx="1159">
                  <c:v>1.7416934619506996E-2</c:v>
                </c:pt>
                <c:pt idx="1160">
                  <c:v>-9.8152940126705612E-4</c:v>
                </c:pt>
                <c:pt idx="1161">
                  <c:v>1.6969147005444496E-2</c:v>
                </c:pt>
                <c:pt idx="1162">
                  <c:v>-2.8646981048920273E-2</c:v>
                </c:pt>
                <c:pt idx="1163">
                  <c:v>3.0801381064873734E-2</c:v>
                </c:pt>
                <c:pt idx="1164">
                  <c:v>-3.2269410006154908E-2</c:v>
                </c:pt>
                <c:pt idx="1165">
                  <c:v>8.4234793403086261E-3</c:v>
                </c:pt>
                <c:pt idx="1166">
                  <c:v>1.5121512151215155E-2</c:v>
                </c:pt>
                <c:pt idx="1167">
                  <c:v>-7.5926753014738946E-3</c:v>
                </c:pt>
                <c:pt idx="1168">
                  <c:v>2.3870495701481698E-2</c:v>
                </c:pt>
                <c:pt idx="1169">
                  <c:v>3.7479836796660004E-2</c:v>
                </c:pt>
                <c:pt idx="1170">
                  <c:v>1.0256901840490773E-2</c:v>
                </c:pt>
                <c:pt idx="1171">
                  <c:v>-4.1880969875091822E-2</c:v>
                </c:pt>
                <c:pt idx="1172">
                  <c:v>1.5671641791044744E-2</c:v>
                </c:pt>
                <c:pt idx="1173">
                  <c:v>3.0372933487120335E-2</c:v>
                </c:pt>
                <c:pt idx="1174">
                  <c:v>-3.1735691019078582E-2</c:v>
                </c:pt>
                <c:pt idx="1175">
                  <c:v>-1.5935525231248193E-2</c:v>
                </c:pt>
                <c:pt idx="1176">
                  <c:v>-2.9594738713117685E-2</c:v>
                </c:pt>
                <c:pt idx="1177">
                  <c:v>1.6022787965104257E-3</c:v>
                </c:pt>
                <c:pt idx="1178">
                  <c:v>2.9980746309709483E-2</c:v>
                </c:pt>
                <c:pt idx="1179">
                  <c:v>-1.3119797321751725E-2</c:v>
                </c:pt>
                <c:pt idx="1180">
                  <c:v>-3.264770240700221E-2</c:v>
                </c:pt>
                <c:pt idx="1181">
                  <c:v>3.9865295349048813E-2</c:v>
                </c:pt>
                <c:pt idx="1182">
                  <c:v>-6.7238305458867442E-2</c:v>
                </c:pt>
                <c:pt idx="1183">
                  <c:v>5.9463132857628942E-4</c:v>
                </c:pt>
                <c:pt idx="1184">
                  <c:v>-8.0025007814942151E-2</c:v>
                </c:pt>
                <c:pt idx="1185">
                  <c:v>-2.0739266855437366E-2</c:v>
                </c:pt>
                <c:pt idx="1186">
                  <c:v>3.9869489097564825E-2</c:v>
                </c:pt>
                <c:pt idx="1187">
                  <c:v>3.3898305084745672E-2</c:v>
                </c:pt>
                <c:pt idx="1188">
                  <c:v>-1.6428454082469957E-3</c:v>
                </c:pt>
                <c:pt idx="1189">
                  <c:v>-1.1930849768687635E-2</c:v>
                </c:pt>
                <c:pt idx="1190">
                  <c:v>1.3573543928923959E-2</c:v>
                </c:pt>
                <c:pt idx="1191">
                  <c:v>-8.1592689295039156E-3</c:v>
                </c:pt>
                <c:pt idx="1192">
                  <c:v>1.197258690446712E-2</c:v>
                </c:pt>
                <c:pt idx="1193">
                  <c:v>5.1484632748741044E-2</c:v>
                </c:pt>
                <c:pt idx="1194">
                  <c:v>2.2186723464678648E-2</c:v>
                </c:pt>
                <c:pt idx="1195">
                  <c:v>1.2440021325750283E-3</c:v>
                </c:pt>
                <c:pt idx="1196">
                  <c:v>8.3325866857808517E-3</c:v>
                </c:pt>
                <c:pt idx="1197">
                  <c:v>-2.5915996425380783E-3</c:v>
                </c:pt>
                <c:pt idx="1198">
                  <c:v>-8.9285714285713969E-4</c:v>
                </c:pt>
                <c:pt idx="1199">
                  <c:v>1.7719218537028736E-2</c:v>
                </c:pt>
                <c:pt idx="1200">
                  <c:v>3.3236315838888197E-2</c:v>
                </c:pt>
                <c:pt idx="1201">
                  <c:v>-2.9786846420112867E-2</c:v>
                </c:pt>
                <c:pt idx="1202">
                  <c:v>1.4602587800369715E-2</c:v>
                </c:pt>
                <c:pt idx="1203">
                  <c:v>-2.276011560693636E-2</c:v>
                </c:pt>
                <c:pt idx="1204">
                  <c:v>3.4863071315076155E-2</c:v>
                </c:pt>
                <c:pt idx="1205">
                  <c:v>3.6585365853658569E-3</c:v>
                </c:pt>
                <c:pt idx="1206">
                  <c:v>6.7050713004059848E-3</c:v>
                </c:pt>
                <c:pt idx="1207">
                  <c:v>2.5171846258108088E-2</c:v>
                </c:pt>
                <c:pt idx="1208">
                  <c:v>0.1047058823529412</c:v>
                </c:pt>
                <c:pt idx="1209">
                  <c:v>1.2014287260526002E-2</c:v>
                </c:pt>
                <c:pt idx="1210">
                  <c:v>1.9194704908990667E-2</c:v>
                </c:pt>
                <c:pt idx="1211">
                  <c:v>-1.6384548611111049E-2</c:v>
                </c:pt>
                <c:pt idx="1212">
                  <c:v>2.3658780406531132E-2</c:v>
                </c:pt>
                <c:pt idx="1213">
                  <c:v>-2.4376731301939403E-3</c:v>
                </c:pt>
                <c:pt idx="1214">
                  <c:v>-4.5579526226734335E-2</c:v>
                </c:pt>
                <c:pt idx="1215">
                  <c:v>2.8635062042634551E-3</c:v>
                </c:pt>
                <c:pt idx="1216">
                  <c:v>-1.3806087229369268E-2</c:v>
                </c:pt>
                <c:pt idx="1217">
                  <c:v>2.1038017941050757E-2</c:v>
                </c:pt>
                <c:pt idx="1218">
                  <c:v>-2.0249387189598123E-3</c:v>
                </c:pt>
                <c:pt idx="1219">
                  <c:v>-1.231578947368428E-2</c:v>
                </c:pt>
                <c:pt idx="1220">
                  <c:v>6.889242183359956E-3</c:v>
                </c:pt>
                <c:pt idx="1221">
                  <c:v>1.659303954315261E-2</c:v>
                </c:pt>
                <c:pt idx="1222">
                  <c:v>-4.6117546117545594E-3</c:v>
                </c:pt>
                <c:pt idx="1223">
                  <c:v>1.718951439621863E-3</c:v>
                </c:pt>
                <c:pt idx="1224">
                  <c:v>4.3159257660767558E-3</c:v>
                </c:pt>
                <c:pt idx="1225">
                  <c:v>2.3296897427404373E-2</c:v>
                </c:pt>
                <c:pt idx="1226">
                  <c:v>-3.0820033021463633E-3</c:v>
                </c:pt>
                <c:pt idx="1227">
                  <c:v>2.6785714285714191E-2</c:v>
                </c:pt>
                <c:pt idx="1228">
                  <c:v>0</c:v>
                </c:pt>
                <c:pt idx="1229">
                  <c:v>-1.9176536943034117E-3</c:v>
                </c:pt>
                <c:pt idx="1230">
                  <c:v>8.3030027297543718E-3</c:v>
                </c:pt>
                <c:pt idx="1231">
                  <c:v>2.3039329764952265E-2</c:v>
                </c:pt>
                <c:pt idx="1232">
                  <c:v>-3.0678998420933912E-2</c:v>
                </c:pt>
                <c:pt idx="1233">
                  <c:v>1.3257142857142856E-2</c:v>
                </c:pt>
                <c:pt idx="1234">
                  <c:v>-1.7626585831368557E-2</c:v>
                </c:pt>
                <c:pt idx="1235">
                  <c:v>2.1327829377364882E-2</c:v>
                </c:pt>
                <c:pt idx="1236">
                  <c:v>2.6120720084715776E-2</c:v>
                </c:pt>
                <c:pt idx="1237">
                  <c:v>-5.7323350491343961E-3</c:v>
                </c:pt>
                <c:pt idx="1238">
                  <c:v>4.6816479400746402E-4</c:v>
                </c:pt>
                <c:pt idx="1239">
                  <c:v>-1.4025245441795509E-3</c:v>
                </c:pt>
                <c:pt idx="1240">
                  <c:v>2.6514697060588066E-2</c:v>
                </c:pt>
                <c:pt idx="1241">
                  <c:v>1.2389165553261305E-2</c:v>
                </c:pt>
                <c:pt idx="1242">
                  <c:v>8.5752786965576089E-3</c:v>
                </c:pt>
                <c:pt idx="1243">
                  <c:v>-4.8046647230320705E-2</c:v>
                </c:pt>
                <c:pt idx="1244">
                  <c:v>2.5717703349282361E-2</c:v>
                </c:pt>
                <c:pt idx="1245">
                  <c:v>3.1589338598222882E-2</c:v>
                </c:pt>
                <c:pt idx="1246">
                  <c:v>5.9582919563059278E-3</c:v>
                </c:pt>
                <c:pt idx="1247">
                  <c:v>2.846929656581132E-2</c:v>
                </c:pt>
                <c:pt idx="1248">
                  <c:v>-8.6065055056322448E-3</c:v>
                </c:pt>
                <c:pt idx="1249">
                  <c:v>5.4721303130569332E-3</c:v>
                </c:pt>
                <c:pt idx="1250">
                  <c:v>4.6024034773715083E-3</c:v>
                </c:pt>
                <c:pt idx="1251">
                  <c:v>1.2425575977219605E-2</c:v>
                </c:pt>
                <c:pt idx="1252">
                  <c:v>-1.0343935867597187E-3</c:v>
                </c:pt>
                <c:pt idx="1253">
                  <c:v>3.8804811796655514E-4</c:v>
                </c:pt>
                <c:pt idx="1254">
                  <c:v>4.4173054436793535E-3</c:v>
                </c:pt>
                <c:pt idx="1255">
                  <c:v>-6.8387096774193967E-3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0D-4275-A5D0-1D33D5055549}"/>
            </c:ext>
          </c:extLst>
        </c:ser>
        <c:ser>
          <c:idx val="1"/>
          <c:order val="1"/>
          <c:tx>
            <c:v>Pronóstico para Y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Beta_AAPL_dia!$G$8:$G$1263</c:f>
              <c:numCache>
                <c:formatCode>0.000%</c:formatCode>
                <c:ptCount val="1256"/>
                <c:pt idx="0">
                  <c:v>-4.4485431876539749E-4</c:v>
                </c:pt>
                <c:pt idx="1">
                  <c:v>-1.6135114115741978E-2</c:v>
                </c:pt>
                <c:pt idx="2">
                  <c:v>-3.8802065866255786E-3</c:v>
                </c:pt>
                <c:pt idx="3">
                  <c:v>8.76077054501323E-4</c:v>
                </c:pt>
                <c:pt idx="4">
                  <c:v>7.0053220166539365E-3</c:v>
                </c:pt>
                <c:pt idx="5">
                  <c:v>4.1323155561741043E-3</c:v>
                </c:pt>
                <c:pt idx="6">
                  <c:v>1.024369112638146E-3</c:v>
                </c:pt>
                <c:pt idx="7">
                  <c:v>7.2482243048224149E-3</c:v>
                </c:pt>
                <c:pt idx="8">
                  <c:v>3.2558821606703869E-2</c:v>
                </c:pt>
                <c:pt idx="9">
                  <c:v>-7.1151883671083382E-4</c:v>
                </c:pt>
                <c:pt idx="10">
                  <c:v>5.7997471267632328E-3</c:v>
                </c:pt>
                <c:pt idx="11">
                  <c:v>4.3464225393308187E-3</c:v>
                </c:pt>
                <c:pt idx="12">
                  <c:v>-7.6932878850626274E-3</c:v>
                </c:pt>
                <c:pt idx="13">
                  <c:v>-6.3815906321273985E-3</c:v>
                </c:pt>
                <c:pt idx="14">
                  <c:v>1.4726612825518126E-2</c:v>
                </c:pt>
                <c:pt idx="15">
                  <c:v>6.2990881764606321E-3</c:v>
                </c:pt>
                <c:pt idx="16">
                  <c:v>1.4799948928487794E-3</c:v>
                </c:pt>
                <c:pt idx="17">
                  <c:v>5.8023965634184105E-3</c:v>
                </c:pt>
                <c:pt idx="18">
                  <c:v>6.4069962951629478E-4</c:v>
                </c:pt>
                <c:pt idx="19">
                  <c:v>7.3731441792452834E-3</c:v>
                </c:pt>
                <c:pt idx="20">
                  <c:v>2.025908412793509E-2</c:v>
                </c:pt>
                <c:pt idx="21">
                  <c:v>1.6661119264111734E-2</c:v>
                </c:pt>
                <c:pt idx="22">
                  <c:v>2.511728897677501E-2</c:v>
                </c:pt>
                <c:pt idx="23">
                  <c:v>-2.3567493895167213E-2</c:v>
                </c:pt>
                <c:pt idx="24">
                  <c:v>1.3268381447011368E-3</c:v>
                </c:pt>
                <c:pt idx="25">
                  <c:v>-2.2408428964001637E-2</c:v>
                </c:pt>
                <c:pt idx="26">
                  <c:v>-1.7277195396940837E-3</c:v>
                </c:pt>
                <c:pt idx="27">
                  <c:v>7.9446466394201831E-3</c:v>
                </c:pt>
                <c:pt idx="28">
                  <c:v>1.8092083408471682E-2</c:v>
                </c:pt>
                <c:pt idx="29">
                  <c:v>-3.4607561069471604E-2</c:v>
                </c:pt>
                <c:pt idx="30">
                  <c:v>9.5153900340573472E-2</c:v>
                </c:pt>
                <c:pt idx="31">
                  <c:v>-1.5700528421156545E-2</c:v>
                </c:pt>
                <c:pt idx="32">
                  <c:v>-2.3314571311449095E-3</c:v>
                </c:pt>
                <c:pt idx="33">
                  <c:v>-5.9749616419470408E-2</c:v>
                </c:pt>
                <c:pt idx="34">
                  <c:v>-4.839560075260485E-2</c:v>
                </c:pt>
                <c:pt idx="35">
                  <c:v>6.7281251608803938E-3</c:v>
                </c:pt>
                <c:pt idx="36">
                  <c:v>3.7812842467277452E-3</c:v>
                </c:pt>
                <c:pt idx="37">
                  <c:v>5.5384935154294546E-3</c:v>
                </c:pt>
                <c:pt idx="38">
                  <c:v>-1.9737200328104554E-2</c:v>
                </c:pt>
                <c:pt idx="39">
                  <c:v>-3.3069570393192693E-3</c:v>
                </c:pt>
                <c:pt idx="40">
                  <c:v>-1.115698545004451E-2</c:v>
                </c:pt>
                <c:pt idx="41">
                  <c:v>1.5743198608773046E-3</c:v>
                </c:pt>
                <c:pt idx="42">
                  <c:v>1.7646041682840563E-2</c:v>
                </c:pt>
                <c:pt idx="43">
                  <c:v>8.2466726353502828E-4</c:v>
                </c:pt>
                <c:pt idx="44">
                  <c:v>-2.1849103746239829E-3</c:v>
                </c:pt>
                <c:pt idx="45">
                  <c:v>1.0798516740105457E-2</c:v>
                </c:pt>
                <c:pt idx="46">
                  <c:v>-1.0653519220738983E-2</c:v>
                </c:pt>
                <c:pt idx="47">
                  <c:v>6.4160994796895743E-3</c:v>
                </c:pt>
                <c:pt idx="48">
                  <c:v>2.1265883307494793E-2</c:v>
                </c:pt>
                <c:pt idx="49">
                  <c:v>-1.3891022092047178E-2</c:v>
                </c:pt>
                <c:pt idx="50">
                  <c:v>4.8868732804865367E-3</c:v>
                </c:pt>
                <c:pt idx="51">
                  <c:v>-7.5678236584880709E-3</c:v>
                </c:pt>
                <c:pt idx="52">
                  <c:v>-2.6973068524487775E-2</c:v>
                </c:pt>
                <c:pt idx="53">
                  <c:v>5.5205871897281433E-3</c:v>
                </c:pt>
                <c:pt idx="54">
                  <c:v>-1.7819030128555013E-2</c:v>
                </c:pt>
                <c:pt idx="55">
                  <c:v>1.1159281084776262E-2</c:v>
                </c:pt>
                <c:pt idx="56">
                  <c:v>-1.2234773630190987E-2</c:v>
                </c:pt>
                <c:pt idx="57">
                  <c:v>-1.7596775547904953E-2</c:v>
                </c:pt>
                <c:pt idx="58">
                  <c:v>1.5854114170776867E-2</c:v>
                </c:pt>
                <c:pt idx="59">
                  <c:v>-1.586451446090209E-2</c:v>
                </c:pt>
                <c:pt idx="60">
                  <c:v>1.3601444103938931E-4</c:v>
                </c:pt>
                <c:pt idx="61">
                  <c:v>-4.6797309154723576E-3</c:v>
                </c:pt>
                <c:pt idx="62">
                  <c:v>-4.9691258961639395E-3</c:v>
                </c:pt>
                <c:pt idx="63">
                  <c:v>-1.70641044083224E-2</c:v>
                </c:pt>
                <c:pt idx="64">
                  <c:v>-4.3342040803039383E-3</c:v>
                </c:pt>
                <c:pt idx="65">
                  <c:v>2.3769980977488281E-3</c:v>
                </c:pt>
                <c:pt idx="66">
                  <c:v>2.4449557863681637E-3</c:v>
                </c:pt>
                <c:pt idx="67">
                  <c:v>-7.195338728738232E-5</c:v>
                </c:pt>
                <c:pt idx="68">
                  <c:v>1.0426357037460532E-2</c:v>
                </c:pt>
                <c:pt idx="69">
                  <c:v>-2.7239021174919609E-3</c:v>
                </c:pt>
                <c:pt idx="70">
                  <c:v>3.3957312690802155E-4</c:v>
                </c:pt>
                <c:pt idx="71">
                  <c:v>6.712589964470439E-3</c:v>
                </c:pt>
                <c:pt idx="72">
                  <c:v>-9.464837258386094E-3</c:v>
                </c:pt>
                <c:pt idx="73">
                  <c:v>3.64432448840879E-3</c:v>
                </c:pt>
                <c:pt idx="74">
                  <c:v>3.9086566808217427E-3</c:v>
                </c:pt>
                <c:pt idx="75">
                  <c:v>7.2248718423506553E-3</c:v>
                </c:pt>
                <c:pt idx="76">
                  <c:v>-7.6086038807853251E-3</c:v>
                </c:pt>
                <c:pt idx="77">
                  <c:v>-5.0468031697350479E-3</c:v>
                </c:pt>
                <c:pt idx="78">
                  <c:v>5.2754370946348494E-3</c:v>
                </c:pt>
                <c:pt idx="79">
                  <c:v>-4.6788733787100911E-3</c:v>
                </c:pt>
                <c:pt idx="80">
                  <c:v>9.2178009008230255E-3</c:v>
                </c:pt>
                <c:pt idx="81">
                  <c:v>-1.45806426234667E-2</c:v>
                </c:pt>
                <c:pt idx="82">
                  <c:v>-2.8551769899211044E-3</c:v>
                </c:pt>
                <c:pt idx="83">
                  <c:v>5.31351199483443E-3</c:v>
                </c:pt>
                <c:pt idx="84">
                  <c:v>6.1379611323075789E-3</c:v>
                </c:pt>
                <c:pt idx="85">
                  <c:v>8.7682143059637507E-3</c:v>
                </c:pt>
                <c:pt idx="86">
                  <c:v>9.9910060734267336E-3</c:v>
                </c:pt>
                <c:pt idx="87">
                  <c:v>-2.112636997870454E-3</c:v>
                </c:pt>
                <c:pt idx="88">
                  <c:v>1.8312792769356268E-2</c:v>
                </c:pt>
                <c:pt idx="89">
                  <c:v>1.146289893115604E-3</c:v>
                </c:pt>
                <c:pt idx="90">
                  <c:v>1.5754139322881056E-3</c:v>
                </c:pt>
                <c:pt idx="91">
                  <c:v>-1.5411650403413191E-2</c:v>
                </c:pt>
                <c:pt idx="92">
                  <c:v>1.5603237756451893E-3</c:v>
                </c:pt>
                <c:pt idx="93">
                  <c:v>-1.1103896321238205E-2</c:v>
                </c:pt>
                <c:pt idx="94">
                  <c:v>5.5381011599553442E-3</c:v>
                </c:pt>
                <c:pt idx="95">
                  <c:v>1.2595956411720177E-2</c:v>
                </c:pt>
                <c:pt idx="96">
                  <c:v>-2.2238733140302891E-3</c:v>
                </c:pt>
                <c:pt idx="97">
                  <c:v>-4.2847904329482711E-3</c:v>
                </c:pt>
                <c:pt idx="98">
                  <c:v>-1.0702011777237508E-2</c:v>
                </c:pt>
                <c:pt idx="99">
                  <c:v>-1.1055735815118317E-2</c:v>
                </c:pt>
                <c:pt idx="100">
                  <c:v>-4.0562645280495246E-4</c:v>
                </c:pt>
                <c:pt idx="101">
                  <c:v>1.1042722967758989E-2</c:v>
                </c:pt>
                <c:pt idx="102">
                  <c:v>7.2873196927927264E-3</c:v>
                </c:pt>
                <c:pt idx="103">
                  <c:v>1.0869120584686254E-2</c:v>
                </c:pt>
                <c:pt idx="104">
                  <c:v>-8.6509904362275236E-4</c:v>
                </c:pt>
                <c:pt idx="105">
                  <c:v>-2.9492894104891865E-2</c:v>
                </c:pt>
                <c:pt idx="106">
                  <c:v>-3.8639596449174807E-3</c:v>
                </c:pt>
                <c:pt idx="107">
                  <c:v>3.7993154952247199E-3</c:v>
                </c:pt>
                <c:pt idx="108">
                  <c:v>-2.6440818012729572E-5</c:v>
                </c:pt>
                <c:pt idx="109">
                  <c:v>-5.4140321061636465E-3</c:v>
                </c:pt>
                <c:pt idx="110">
                  <c:v>8.1658218598121834E-3</c:v>
                </c:pt>
                <c:pt idx="111">
                  <c:v>-2.9638930421207466E-3</c:v>
                </c:pt>
                <c:pt idx="112">
                  <c:v>-6.1442267748391677E-3</c:v>
                </c:pt>
                <c:pt idx="113">
                  <c:v>2.4954280663231909E-3</c:v>
                </c:pt>
                <c:pt idx="114">
                  <c:v>-1.8697147288503357E-3</c:v>
                </c:pt>
                <c:pt idx="115">
                  <c:v>6.0513596963907013E-3</c:v>
                </c:pt>
                <c:pt idx="116">
                  <c:v>4.5145233705135013E-4</c:v>
                </c:pt>
                <c:pt idx="117">
                  <c:v>2.4484531809998433E-3</c:v>
                </c:pt>
                <c:pt idx="118">
                  <c:v>5.6078443139726541E-3</c:v>
                </c:pt>
                <c:pt idx="119">
                  <c:v>-3.8012963267421984E-3</c:v>
                </c:pt>
                <c:pt idx="120">
                  <c:v>5.722044904524104E-3</c:v>
                </c:pt>
                <c:pt idx="121">
                  <c:v>3.0204344198856425E-3</c:v>
                </c:pt>
                <c:pt idx="122">
                  <c:v>3.4679787718681077E-3</c:v>
                </c:pt>
                <c:pt idx="123">
                  <c:v>5.3404449131417842E-3</c:v>
                </c:pt>
                <c:pt idx="124">
                  <c:v>2.1970667468895755E-5</c:v>
                </c:pt>
                <c:pt idx="125">
                  <c:v>3.9636081050355987E-3</c:v>
                </c:pt>
                <c:pt idx="126">
                  <c:v>3.9178144727474162E-3</c:v>
                </c:pt>
                <c:pt idx="127">
                  <c:v>-1.3203522508181798E-2</c:v>
                </c:pt>
                <c:pt idx="128">
                  <c:v>-6.0497412027306074E-3</c:v>
                </c:pt>
                <c:pt idx="129">
                  <c:v>2.3228648443596178E-4</c:v>
                </c:pt>
                <c:pt idx="130">
                  <c:v>-2.8926824797754769E-3</c:v>
                </c:pt>
                <c:pt idx="131">
                  <c:v>9.6905366322297404E-4</c:v>
                </c:pt>
                <c:pt idx="132">
                  <c:v>3.7568431802581514E-3</c:v>
                </c:pt>
                <c:pt idx="133">
                  <c:v>7.4312198939459062E-3</c:v>
                </c:pt>
                <c:pt idx="134">
                  <c:v>2.5295879476236127E-2</c:v>
                </c:pt>
                <c:pt idx="135">
                  <c:v>1.2265675189796932E-2</c:v>
                </c:pt>
                <c:pt idx="136">
                  <c:v>-2.8121072475911779E-3</c:v>
                </c:pt>
                <c:pt idx="137">
                  <c:v>4.0925781489629109E-3</c:v>
                </c:pt>
                <c:pt idx="138">
                  <c:v>-1.8614747655095742E-2</c:v>
                </c:pt>
                <c:pt idx="139">
                  <c:v>-3.3002338451409985E-3</c:v>
                </c:pt>
                <c:pt idx="140">
                  <c:v>1.6141440228589765E-3</c:v>
                </c:pt>
                <c:pt idx="141">
                  <c:v>2.6514603692762151E-3</c:v>
                </c:pt>
                <c:pt idx="142">
                  <c:v>-2.994908655286066E-4</c:v>
                </c:pt>
                <c:pt idx="143">
                  <c:v>2.1457820892740731E-3</c:v>
                </c:pt>
                <c:pt idx="144">
                  <c:v>-9.1912770030079249E-3</c:v>
                </c:pt>
                <c:pt idx="145">
                  <c:v>-4.7489058725858069E-4</c:v>
                </c:pt>
                <c:pt idx="146">
                  <c:v>-1.8227794573267841E-3</c:v>
                </c:pt>
                <c:pt idx="147">
                  <c:v>3.9716030382763723E-3</c:v>
                </c:pt>
                <c:pt idx="148">
                  <c:v>-1.7116048520571248E-4</c:v>
                </c:pt>
                <c:pt idx="149">
                  <c:v>4.6790685197222182E-3</c:v>
                </c:pt>
                <c:pt idx="150">
                  <c:v>-7.6094097971791674E-3</c:v>
                </c:pt>
                <c:pt idx="151">
                  <c:v>7.7076128584032677E-3</c:v>
                </c:pt>
                <c:pt idx="152">
                  <c:v>6.0518507625366702E-3</c:v>
                </c:pt>
                <c:pt idx="153">
                  <c:v>-2.0700823889336917E-3</c:v>
                </c:pt>
                <c:pt idx="154">
                  <c:v>7.1133846739683815E-3</c:v>
                </c:pt>
                <c:pt idx="155">
                  <c:v>9.68935768284096E-3</c:v>
                </c:pt>
                <c:pt idx="156">
                  <c:v>-9.5860422495291919E-3</c:v>
                </c:pt>
                <c:pt idx="157">
                  <c:v>8.9702698624898325E-3</c:v>
                </c:pt>
                <c:pt idx="158">
                  <c:v>-1.681396399709989E-3</c:v>
                </c:pt>
                <c:pt idx="159">
                  <c:v>1.3838405955768351E-4</c:v>
                </c:pt>
                <c:pt idx="160">
                  <c:v>-9.3241104524439677E-3</c:v>
                </c:pt>
                <c:pt idx="161">
                  <c:v>4.2365423122701085E-3</c:v>
                </c:pt>
                <c:pt idx="162">
                  <c:v>-1.2531829977877607E-3</c:v>
                </c:pt>
                <c:pt idx="163">
                  <c:v>4.0386141140038578E-3</c:v>
                </c:pt>
                <c:pt idx="164">
                  <c:v>-1.8611774432969463E-3</c:v>
                </c:pt>
                <c:pt idx="165">
                  <c:v>2.5111172898120149E-3</c:v>
                </c:pt>
                <c:pt idx="166">
                  <c:v>2.8092695373120868E-3</c:v>
                </c:pt>
                <c:pt idx="167">
                  <c:v>-1.9409693295342478E-3</c:v>
                </c:pt>
                <c:pt idx="168">
                  <c:v>1.6976786407179478E-2</c:v>
                </c:pt>
                <c:pt idx="169">
                  <c:v>-2.8964004415590328E-3</c:v>
                </c:pt>
                <c:pt idx="170">
                  <c:v>2.6450846693371055E-4</c:v>
                </c:pt>
                <c:pt idx="171">
                  <c:v>1.2566610143582846E-3</c:v>
                </c:pt>
                <c:pt idx="172">
                  <c:v>5.4076658041088965E-3</c:v>
                </c:pt>
                <c:pt idx="173">
                  <c:v>7.4953232999588337E-3</c:v>
                </c:pt>
                <c:pt idx="174">
                  <c:v>1.0665050805019227E-2</c:v>
                </c:pt>
                <c:pt idx="175">
                  <c:v>4.4726332239699573E-3</c:v>
                </c:pt>
                <c:pt idx="176">
                  <c:v>1.1580091782812829E-2</c:v>
                </c:pt>
                <c:pt idx="177">
                  <c:v>-1.726020776209658E-2</c:v>
                </c:pt>
                <c:pt idx="178">
                  <c:v>-3.0180776693048417E-3</c:v>
                </c:pt>
                <c:pt idx="179">
                  <c:v>-1.6024800458679378E-3</c:v>
                </c:pt>
                <c:pt idx="180">
                  <c:v>-2.1151122441753323E-2</c:v>
                </c:pt>
                <c:pt idx="181">
                  <c:v>1.0093062182132906E-2</c:v>
                </c:pt>
                <c:pt idx="182">
                  <c:v>-3.9340650694441592E-5</c:v>
                </c:pt>
                <c:pt idx="183">
                  <c:v>-5.9760389633474187E-3</c:v>
                </c:pt>
                <c:pt idx="184">
                  <c:v>1.5952029967027936E-3</c:v>
                </c:pt>
                <c:pt idx="185">
                  <c:v>-3.1537231503155905E-3</c:v>
                </c:pt>
                <c:pt idx="186">
                  <c:v>1.1483420217425433E-2</c:v>
                </c:pt>
                <c:pt idx="187">
                  <c:v>-8.9328126528905871E-3</c:v>
                </c:pt>
                <c:pt idx="188">
                  <c:v>4.2396804070665706E-3</c:v>
                </c:pt>
                <c:pt idx="189">
                  <c:v>-1.9845762938528466E-3</c:v>
                </c:pt>
                <c:pt idx="190">
                  <c:v>9.7222847369131671E-3</c:v>
                </c:pt>
                <c:pt idx="191">
                  <c:v>1.9898181923141411E-3</c:v>
                </c:pt>
                <c:pt idx="192">
                  <c:v>1.6133201104998829E-2</c:v>
                </c:pt>
                <c:pt idx="193">
                  <c:v>3.8237680860733203E-3</c:v>
                </c:pt>
                <c:pt idx="194">
                  <c:v>1.6847572875482442E-2</c:v>
                </c:pt>
                <c:pt idx="195">
                  <c:v>4.3037633603804082E-5</c:v>
                </c:pt>
                <c:pt idx="196">
                  <c:v>4.6716585421793244E-3</c:v>
                </c:pt>
                <c:pt idx="197">
                  <c:v>2.3042600250024137E-2</c:v>
                </c:pt>
                <c:pt idx="198">
                  <c:v>-7.7346885418594358E-3</c:v>
                </c:pt>
                <c:pt idx="199">
                  <c:v>1.0354142524675369E-2</c:v>
                </c:pt>
                <c:pt idx="200">
                  <c:v>-2.9968802370122227E-2</c:v>
                </c:pt>
                <c:pt idx="201">
                  <c:v>-1.8381839946536194E-2</c:v>
                </c:pt>
                <c:pt idx="202">
                  <c:v>-1.3693569708273734E-2</c:v>
                </c:pt>
                <c:pt idx="203">
                  <c:v>1.579342363752767E-2</c:v>
                </c:pt>
                <c:pt idx="204">
                  <c:v>-4.9601540393225951E-3</c:v>
                </c:pt>
                <c:pt idx="205">
                  <c:v>8.1332087706753597E-4</c:v>
                </c:pt>
                <c:pt idx="206">
                  <c:v>1.1090490848678192E-2</c:v>
                </c:pt>
                <c:pt idx="207">
                  <c:v>-5.1426813066942634E-3</c:v>
                </c:pt>
                <c:pt idx="208">
                  <c:v>-2.3149031452155744E-2</c:v>
                </c:pt>
                <c:pt idx="209">
                  <c:v>-1.558116673645582E-3</c:v>
                </c:pt>
                <c:pt idx="210">
                  <c:v>1.0792007266121617E-2</c:v>
                </c:pt>
                <c:pt idx="211">
                  <c:v>-7.1402935113327182E-3</c:v>
                </c:pt>
                <c:pt idx="212">
                  <c:v>-7.8163725088444824E-3</c:v>
                </c:pt>
                <c:pt idx="213">
                  <c:v>-1.3927512704686507E-2</c:v>
                </c:pt>
                <c:pt idx="214">
                  <c:v>6.3893792108991043E-3</c:v>
                </c:pt>
                <c:pt idx="215">
                  <c:v>2.826181805230199E-3</c:v>
                </c:pt>
                <c:pt idx="216">
                  <c:v>5.5170166208855509E-3</c:v>
                </c:pt>
                <c:pt idx="217">
                  <c:v>-8.763008283767415E-3</c:v>
                </c:pt>
                <c:pt idx="218">
                  <c:v>1.0208033738690059E-2</c:v>
                </c:pt>
                <c:pt idx="219">
                  <c:v>7.410929775606423E-4</c:v>
                </c:pt>
                <c:pt idx="220">
                  <c:v>1.0166708878267539E-3</c:v>
                </c:pt>
                <c:pt idx="221">
                  <c:v>5.4487793072806046E-3</c:v>
                </c:pt>
                <c:pt idx="222">
                  <c:v>5.0843981041965858E-3</c:v>
                </c:pt>
                <c:pt idx="223">
                  <c:v>6.195331948881222E-3</c:v>
                </c:pt>
                <c:pt idx="224">
                  <c:v>2.6755889592124937E-3</c:v>
                </c:pt>
                <c:pt idx="225">
                  <c:v>-4.0836277351096184E-3</c:v>
                </c:pt>
                <c:pt idx="226">
                  <c:v>9.0728198762302092E-4</c:v>
                </c:pt>
                <c:pt idx="227">
                  <c:v>1.5724132887204867E-3</c:v>
                </c:pt>
                <c:pt idx="228">
                  <c:v>3.9336474622191364E-3</c:v>
                </c:pt>
                <c:pt idx="229">
                  <c:v>-3.0651719607218686E-3</c:v>
                </c:pt>
                <c:pt idx="230">
                  <c:v>-1.5621659842468549E-3</c:v>
                </c:pt>
                <c:pt idx="231">
                  <c:v>-2.5259566650810417E-3</c:v>
                </c:pt>
                <c:pt idx="232">
                  <c:v>2.5213630708009749E-3</c:v>
                </c:pt>
                <c:pt idx="233">
                  <c:v>7.6644082774870448E-3</c:v>
                </c:pt>
                <c:pt idx="234">
                  <c:v>-3.9383555341243603E-4</c:v>
                </c:pt>
                <c:pt idx="235">
                  <c:v>2.3445728948188194E-3</c:v>
                </c:pt>
                <c:pt idx="236">
                  <c:v>8.503679780924589E-3</c:v>
                </c:pt>
                <c:pt idx="237">
                  <c:v>2.7104214117694703E-3</c:v>
                </c:pt>
                <c:pt idx="238">
                  <c:v>2.5808913052016713E-3</c:v>
                </c:pt>
                <c:pt idx="239">
                  <c:v>-1.1152708034434244E-3</c:v>
                </c:pt>
                <c:pt idx="240">
                  <c:v>-1.9984945919238051E-4</c:v>
                </c:pt>
                <c:pt idx="241">
                  <c:v>1.1847660516995706E-2</c:v>
                </c:pt>
                <c:pt idx="242">
                  <c:v>1.5028201536890773E-3</c:v>
                </c:pt>
                <c:pt idx="243">
                  <c:v>1.116056625188655E-3</c:v>
                </c:pt>
                <c:pt idx="244">
                  <c:v>8.0279172110295782E-3</c:v>
                </c:pt>
                <c:pt idx="245">
                  <c:v>-5.9749950160910004E-3</c:v>
                </c:pt>
                <c:pt idx="246">
                  <c:v>-7.3670760114887823E-3</c:v>
                </c:pt>
                <c:pt idx="247">
                  <c:v>2.4883499977379486E-4</c:v>
                </c:pt>
                <c:pt idx="248">
                  <c:v>7.0009719353663069E-3</c:v>
                </c:pt>
                <c:pt idx="249">
                  <c:v>-7.3808038801509435E-3</c:v>
                </c:pt>
                <c:pt idx="250">
                  <c:v>-2.7060497123881921E-3</c:v>
                </c:pt>
                <c:pt idx="251">
                  <c:v>2.5018226757822504E-3</c:v>
                </c:pt>
                <c:pt idx="252">
                  <c:v>9.1641572086653689E-4</c:v>
                </c:pt>
                <c:pt idx="253">
                  <c:v>1.1647882803798026E-3</c:v>
                </c:pt>
                <c:pt idx="254">
                  <c:v>-2.0817045486656305E-3</c:v>
                </c:pt>
                <c:pt idx="255">
                  <c:v>1.1715980391409309E-2</c:v>
                </c:pt>
                <c:pt idx="256">
                  <c:v>4.8377644395585229E-3</c:v>
                </c:pt>
                <c:pt idx="257">
                  <c:v>-2.4125544739483917E-4</c:v>
                </c:pt>
                <c:pt idx="258">
                  <c:v>1.6493801399288799E-3</c:v>
                </c:pt>
                <c:pt idx="259">
                  <c:v>5.0909175024624886E-3</c:v>
                </c:pt>
                <c:pt idx="260">
                  <c:v>-5.7829095745365322E-6</c:v>
                </c:pt>
                <c:pt idx="261">
                  <c:v>1.3434374239973401E-3</c:v>
                </c:pt>
                <c:pt idx="262">
                  <c:v>1.0326085896653403E-2</c:v>
                </c:pt>
                <c:pt idx="263">
                  <c:v>1.2556771059594851E-2</c:v>
                </c:pt>
                <c:pt idx="264">
                  <c:v>9.1284256504575723E-3</c:v>
                </c:pt>
                <c:pt idx="265">
                  <c:v>-3.4354775611682431E-3</c:v>
                </c:pt>
                <c:pt idx="266">
                  <c:v>-1.5730517164206925E-2</c:v>
                </c:pt>
                <c:pt idx="267">
                  <c:v>3.178456301617949E-3</c:v>
                </c:pt>
                <c:pt idx="268">
                  <c:v>1.0209134739185721E-2</c:v>
                </c:pt>
                <c:pt idx="269">
                  <c:v>-4.5764379499293462E-3</c:v>
                </c:pt>
                <c:pt idx="270">
                  <c:v>2.129946455513565E-4</c:v>
                </c:pt>
                <c:pt idx="271">
                  <c:v>1.1964634973855359E-2</c:v>
                </c:pt>
                <c:pt idx="272">
                  <c:v>8.7312244450128418E-3</c:v>
                </c:pt>
                <c:pt idx="273">
                  <c:v>-8.7585210491867294E-3</c:v>
                </c:pt>
                <c:pt idx="274">
                  <c:v>-2.2081912146246774E-3</c:v>
                </c:pt>
                <c:pt idx="275">
                  <c:v>-5.780564238499708E-3</c:v>
                </c:pt>
                <c:pt idx="276">
                  <c:v>-2.056572537150636E-3</c:v>
                </c:pt>
                <c:pt idx="277">
                  <c:v>-1.2021290507689297E-2</c:v>
                </c:pt>
                <c:pt idx="278">
                  <c:v>-1.4550707243232486E-2</c:v>
                </c:pt>
                <c:pt idx="279">
                  <c:v>7.4448130464439544E-3</c:v>
                </c:pt>
                <c:pt idx="280">
                  <c:v>-9.4569771838668437E-3</c:v>
                </c:pt>
                <c:pt idx="281">
                  <c:v>1.4454894769517779E-3</c:v>
                </c:pt>
                <c:pt idx="282">
                  <c:v>-3.7468728023148934E-4</c:v>
                </c:pt>
                <c:pt idx="283">
                  <c:v>1.1099216857287653E-2</c:v>
                </c:pt>
                <c:pt idx="284">
                  <c:v>-1.2334284436888443E-2</c:v>
                </c:pt>
                <c:pt idx="285">
                  <c:v>1.0910886106099138E-3</c:v>
                </c:pt>
                <c:pt idx="286">
                  <c:v>-7.2390665494481699E-3</c:v>
                </c:pt>
                <c:pt idx="287">
                  <c:v>-2.0135697089078697E-3</c:v>
                </c:pt>
                <c:pt idx="288">
                  <c:v>1.1165116061955249E-3</c:v>
                </c:pt>
                <c:pt idx="289">
                  <c:v>8.6305966277062662E-3</c:v>
                </c:pt>
                <c:pt idx="290">
                  <c:v>-2.7998213940082506E-3</c:v>
                </c:pt>
                <c:pt idx="291">
                  <c:v>-3.0549197773100945E-3</c:v>
                </c:pt>
                <c:pt idx="292">
                  <c:v>-1.4022623165372838E-3</c:v>
                </c:pt>
                <c:pt idx="293">
                  <c:v>3.2365990253835353E-3</c:v>
                </c:pt>
                <c:pt idx="294">
                  <c:v>8.9041056211149883E-3</c:v>
                </c:pt>
                <c:pt idx="295">
                  <c:v>5.6491799076401339E-3</c:v>
                </c:pt>
                <c:pt idx="296">
                  <c:v>6.3180440445644859E-3</c:v>
                </c:pt>
                <c:pt idx="297">
                  <c:v>-6.4828909150214109E-3</c:v>
                </c:pt>
                <c:pt idx="298">
                  <c:v>-2.871076469757039E-3</c:v>
                </c:pt>
                <c:pt idx="299">
                  <c:v>-1.9245372705192221E-3</c:v>
                </c:pt>
                <c:pt idx="300">
                  <c:v>1.1201772588189884E-2</c:v>
                </c:pt>
                <c:pt idx="301">
                  <c:v>-1.1222380745127269E-3</c:v>
                </c:pt>
                <c:pt idx="302">
                  <c:v>-6.5285339786247398E-3</c:v>
                </c:pt>
                <c:pt idx="303">
                  <c:v>1.0304108322428451E-2</c:v>
                </c:pt>
                <c:pt idx="304">
                  <c:v>5.1411300247115044E-3</c:v>
                </c:pt>
                <c:pt idx="305">
                  <c:v>-1.0193044173106403E-2</c:v>
                </c:pt>
                <c:pt idx="306">
                  <c:v>-1.1932849011501157E-3</c:v>
                </c:pt>
                <c:pt idx="307">
                  <c:v>8.0078174821975878E-3</c:v>
                </c:pt>
                <c:pt idx="308">
                  <c:v>5.229044372909275E-3</c:v>
                </c:pt>
                <c:pt idx="309">
                  <c:v>-1.6580743494716277E-3</c:v>
                </c:pt>
                <c:pt idx="310">
                  <c:v>1.7062725735916828E-3</c:v>
                </c:pt>
                <c:pt idx="311">
                  <c:v>-3.7867473667663187E-3</c:v>
                </c:pt>
                <c:pt idx="312">
                  <c:v>3.4794369209545373E-4</c:v>
                </c:pt>
                <c:pt idx="313">
                  <c:v>2.1122887309807714E-2</c:v>
                </c:pt>
                <c:pt idx="314">
                  <c:v>1.2641920124771833E-3</c:v>
                </c:pt>
                <c:pt idx="315">
                  <c:v>-6.0053100845657292E-3</c:v>
                </c:pt>
                <c:pt idx="316">
                  <c:v>-4.8034387531735723E-3</c:v>
                </c:pt>
                <c:pt idx="317">
                  <c:v>5.8212781615079034E-3</c:v>
                </c:pt>
                <c:pt idx="318">
                  <c:v>9.5797236921002504E-3</c:v>
                </c:pt>
                <c:pt idx="319">
                  <c:v>-1.3674270785210219E-2</c:v>
                </c:pt>
                <c:pt idx="320">
                  <c:v>-9.4894968975101079E-4</c:v>
                </c:pt>
                <c:pt idx="321">
                  <c:v>5.7424003233350618E-3</c:v>
                </c:pt>
                <c:pt idx="322">
                  <c:v>5.7056371695218822E-4</c:v>
                </c:pt>
                <c:pt idx="323">
                  <c:v>8.2414421615468747E-3</c:v>
                </c:pt>
                <c:pt idx="324">
                  <c:v>2.310426660138587E-3</c:v>
                </c:pt>
                <c:pt idx="325">
                  <c:v>-3.18637682737688E-3</c:v>
                </c:pt>
                <c:pt idx="326">
                  <c:v>1.0684461873673889E-2</c:v>
                </c:pt>
                <c:pt idx="327">
                  <c:v>1.2493679898465615E-2</c:v>
                </c:pt>
                <c:pt idx="328">
                  <c:v>-1.6105681862021659E-2</c:v>
                </c:pt>
                <c:pt idx="329">
                  <c:v>-6.0065788272156695E-4</c:v>
                </c:pt>
                <c:pt idx="330">
                  <c:v>7.5567832147815928E-3</c:v>
                </c:pt>
                <c:pt idx="331">
                  <c:v>-6.517972440622799E-4</c:v>
                </c:pt>
                <c:pt idx="332">
                  <c:v>5.2602931057501578E-3</c:v>
                </c:pt>
                <c:pt idx="333">
                  <c:v>8.1198865271558951E-4</c:v>
                </c:pt>
                <c:pt idx="334">
                  <c:v>2.9213904746590025E-3</c:v>
                </c:pt>
                <c:pt idx="335">
                  <c:v>2.194301015948863E-3</c:v>
                </c:pt>
                <c:pt idx="336">
                  <c:v>1.2313478102632613E-2</c:v>
                </c:pt>
                <c:pt idx="337">
                  <c:v>8.8052650125229892E-3</c:v>
                </c:pt>
                <c:pt idx="338">
                  <c:v>-5.6168930629166836E-3</c:v>
                </c:pt>
                <c:pt idx="339">
                  <c:v>-3.7313198838587747E-3</c:v>
                </c:pt>
                <c:pt idx="340">
                  <c:v>7.5100831757413111E-4</c:v>
                </c:pt>
                <c:pt idx="341">
                  <c:v>-6.7106377196379796E-4</c:v>
                </c:pt>
                <c:pt idx="342">
                  <c:v>5.6659308314936929E-3</c:v>
                </c:pt>
                <c:pt idx="343">
                  <c:v>-1.4778924917183689E-3</c:v>
                </c:pt>
                <c:pt idx="344">
                  <c:v>1.4114671594383177E-2</c:v>
                </c:pt>
                <c:pt idx="345">
                  <c:v>1.8256737503945519E-3</c:v>
                </c:pt>
                <c:pt idx="346">
                  <c:v>-3.4284062480738342E-3</c:v>
                </c:pt>
                <c:pt idx="347">
                  <c:v>-8.0163109367190621E-3</c:v>
                </c:pt>
                <c:pt idx="348">
                  <c:v>-5.6605790982068305E-3</c:v>
                </c:pt>
                <c:pt idx="349">
                  <c:v>-2.8264709879060046E-3</c:v>
                </c:pt>
                <c:pt idx="350">
                  <c:v>3.7017052940679918E-4</c:v>
                </c:pt>
                <c:pt idx="351">
                  <c:v>1.430441384365766E-3</c:v>
                </c:pt>
                <c:pt idx="352">
                  <c:v>4.2316647141837915E-3</c:v>
                </c:pt>
                <c:pt idx="353">
                  <c:v>1.6600832148312428E-3</c:v>
                </c:pt>
                <c:pt idx="354">
                  <c:v>1.030148882054327E-2</c:v>
                </c:pt>
                <c:pt idx="355">
                  <c:v>-1.4684263175886003E-2</c:v>
                </c:pt>
                <c:pt idx="356">
                  <c:v>5.8663955313296157E-3</c:v>
                </c:pt>
                <c:pt idx="357">
                  <c:v>4.5283194785548098E-3</c:v>
                </c:pt>
                <c:pt idx="358">
                  <c:v>-7.6278458751466438E-5</c:v>
                </c:pt>
                <c:pt idx="359">
                  <c:v>2.6470706954828671E-3</c:v>
                </c:pt>
                <c:pt idx="360">
                  <c:v>1.3650752632599072E-2</c:v>
                </c:pt>
                <c:pt idx="361">
                  <c:v>4.599302532861449E-3</c:v>
                </c:pt>
                <c:pt idx="362">
                  <c:v>3.9245325636296791E-3</c:v>
                </c:pt>
                <c:pt idx="363">
                  <c:v>4.0954381006588214E-3</c:v>
                </c:pt>
                <c:pt idx="364">
                  <c:v>7.9681887922204986E-3</c:v>
                </c:pt>
                <c:pt idx="365">
                  <c:v>-3.9061302598102365E-3</c:v>
                </c:pt>
                <c:pt idx="366">
                  <c:v>-5.6895517946142782E-4</c:v>
                </c:pt>
                <c:pt idx="367">
                  <c:v>-5.4084877345945692E-3</c:v>
                </c:pt>
                <c:pt idx="368">
                  <c:v>5.873724769035471E-3</c:v>
                </c:pt>
                <c:pt idx="369">
                  <c:v>3.7841330116161753E-3</c:v>
                </c:pt>
                <c:pt idx="370">
                  <c:v>-9.4623580371877569E-4</c:v>
                </c:pt>
                <c:pt idx="371">
                  <c:v>9.801271528184774E-4</c:v>
                </c:pt>
                <c:pt idx="372">
                  <c:v>-1.9542302175314941E-3</c:v>
                </c:pt>
                <c:pt idx="373">
                  <c:v>5.9693369207880487E-4</c:v>
                </c:pt>
                <c:pt idx="374">
                  <c:v>4.0610904347329058E-3</c:v>
                </c:pt>
                <c:pt idx="375">
                  <c:v>-2.020943928152108E-3</c:v>
                </c:pt>
                <c:pt idx="376">
                  <c:v>7.3903084168878141E-3</c:v>
                </c:pt>
                <c:pt idx="377">
                  <c:v>1.2820967827800178E-3</c:v>
                </c:pt>
                <c:pt idx="378">
                  <c:v>1.1903492875668942E-3</c:v>
                </c:pt>
                <c:pt idx="379">
                  <c:v>1.597081655804411E-3</c:v>
                </c:pt>
                <c:pt idx="380">
                  <c:v>1.9074928313177919E-2</c:v>
                </c:pt>
                <c:pt idx="381">
                  <c:v>-8.3574165843747217E-4</c:v>
                </c:pt>
                <c:pt idx="382">
                  <c:v>1.5616409996894509E-2</c:v>
                </c:pt>
                <c:pt idx="383">
                  <c:v>-8.0839102122395312E-3</c:v>
                </c:pt>
                <c:pt idx="384">
                  <c:v>1.0049378994057001E-3</c:v>
                </c:pt>
                <c:pt idx="385">
                  <c:v>2.8401412741241305E-3</c:v>
                </c:pt>
                <c:pt idx="386">
                  <c:v>1.7529609897344312E-3</c:v>
                </c:pt>
                <c:pt idx="387">
                  <c:v>9.3937162152772924E-3</c:v>
                </c:pt>
                <c:pt idx="388">
                  <c:v>1.8858574846738696E-2</c:v>
                </c:pt>
                <c:pt idx="389">
                  <c:v>1.0505985025513809E-2</c:v>
                </c:pt>
                <c:pt idx="390">
                  <c:v>6.4749617214088229E-3</c:v>
                </c:pt>
                <c:pt idx="391">
                  <c:v>1.2010093822027113E-2</c:v>
                </c:pt>
                <c:pt idx="392">
                  <c:v>-4.8003132530701764E-3</c:v>
                </c:pt>
                <c:pt idx="393">
                  <c:v>-1.183251050332379E-2</c:v>
                </c:pt>
                <c:pt idx="394">
                  <c:v>-1.4339592436341642E-2</c:v>
                </c:pt>
                <c:pt idx="395">
                  <c:v>7.2657598694820802E-3</c:v>
                </c:pt>
                <c:pt idx="396">
                  <c:v>-1.685542214310054E-3</c:v>
                </c:pt>
                <c:pt idx="397">
                  <c:v>-1.2585320243104325E-2</c:v>
                </c:pt>
                <c:pt idx="398">
                  <c:v>-8.4828257544152796E-3</c:v>
                </c:pt>
                <c:pt idx="399">
                  <c:v>-1.3399798774352711E-2</c:v>
                </c:pt>
                <c:pt idx="400">
                  <c:v>-9.831650139591197E-5</c:v>
                </c:pt>
                <c:pt idx="401">
                  <c:v>1.0594346293018697E-2</c:v>
                </c:pt>
                <c:pt idx="402">
                  <c:v>-5.0188407696322157E-3</c:v>
                </c:pt>
                <c:pt idx="403">
                  <c:v>-6.2463587658072584E-3</c:v>
                </c:pt>
                <c:pt idx="404">
                  <c:v>4.2930173648079162E-3</c:v>
                </c:pt>
                <c:pt idx="405">
                  <c:v>5.2079729499083793E-3</c:v>
                </c:pt>
                <c:pt idx="406">
                  <c:v>6.3038180341186134E-3</c:v>
                </c:pt>
                <c:pt idx="407">
                  <c:v>1.1814879091820885E-2</c:v>
                </c:pt>
                <c:pt idx="408">
                  <c:v>-1.3040164174730196E-3</c:v>
                </c:pt>
                <c:pt idx="409">
                  <c:v>8.1098015108347354E-3</c:v>
                </c:pt>
                <c:pt idx="410">
                  <c:v>-1.374408577578079E-2</c:v>
                </c:pt>
                <c:pt idx="411">
                  <c:v>7.9290120217789806E-5</c:v>
                </c:pt>
                <c:pt idx="412">
                  <c:v>-2.7094913598622039E-3</c:v>
                </c:pt>
                <c:pt idx="413">
                  <c:v>5.8930731241708667E-3</c:v>
                </c:pt>
                <c:pt idx="414">
                  <c:v>2.2931861950192811E-4</c:v>
                </c:pt>
                <c:pt idx="415">
                  <c:v>-1.473449776826885E-2</c:v>
                </c:pt>
                <c:pt idx="416">
                  <c:v>4.0230922718664797E-3</c:v>
                </c:pt>
                <c:pt idx="417">
                  <c:v>-2.2956120092377796E-3</c:v>
                </c:pt>
                <c:pt idx="418">
                  <c:v>-1.6400890463858953E-2</c:v>
                </c:pt>
                <c:pt idx="419">
                  <c:v>-9.3947951709627553E-3</c:v>
                </c:pt>
                <c:pt idx="420">
                  <c:v>-2.1511026084926055E-3</c:v>
                </c:pt>
                <c:pt idx="421">
                  <c:v>7.2129644609830734E-4</c:v>
                </c:pt>
                <c:pt idx="422">
                  <c:v>-1.2159552507158722E-2</c:v>
                </c:pt>
                <c:pt idx="423">
                  <c:v>8.4298837813157057E-3</c:v>
                </c:pt>
                <c:pt idx="424">
                  <c:v>1.2416235236110129E-3</c:v>
                </c:pt>
                <c:pt idx="425">
                  <c:v>-5.6958724980279429E-3</c:v>
                </c:pt>
                <c:pt idx="426">
                  <c:v>6.7235148031741243E-3</c:v>
                </c:pt>
                <c:pt idx="427">
                  <c:v>1.4266008258556617E-3</c:v>
                </c:pt>
                <c:pt idx="428">
                  <c:v>-3.2113009127796577E-3</c:v>
                </c:pt>
                <c:pt idx="429">
                  <c:v>-6.9715777558858605E-3</c:v>
                </c:pt>
                <c:pt idx="430">
                  <c:v>-4.1941905810084501E-3</c:v>
                </c:pt>
                <c:pt idx="431">
                  <c:v>1.7991596526802933E-3</c:v>
                </c:pt>
                <c:pt idx="432">
                  <c:v>-1.5969452055097921E-3</c:v>
                </c:pt>
                <c:pt idx="433">
                  <c:v>3.8331298928546698E-3</c:v>
                </c:pt>
                <c:pt idx="434">
                  <c:v>1.4508347036412905E-2</c:v>
                </c:pt>
                <c:pt idx="435">
                  <c:v>6.2645975336552695E-3</c:v>
                </c:pt>
                <c:pt idx="436">
                  <c:v>6.7179884423178571E-3</c:v>
                </c:pt>
                <c:pt idx="437">
                  <c:v>-1.3458039995401183E-2</c:v>
                </c:pt>
                <c:pt idx="438">
                  <c:v>1.1044888377340412E-2</c:v>
                </c:pt>
                <c:pt idx="439">
                  <c:v>-2.7774179104816943E-3</c:v>
                </c:pt>
                <c:pt idx="440">
                  <c:v>6.8791750482297687E-3</c:v>
                </c:pt>
                <c:pt idx="441">
                  <c:v>-1.4872916647590273E-4</c:v>
                </c:pt>
                <c:pt idx="442">
                  <c:v>-7.7128643857296009E-3</c:v>
                </c:pt>
                <c:pt idx="443">
                  <c:v>-7.5554433893813E-3</c:v>
                </c:pt>
                <c:pt idx="444">
                  <c:v>-1.1550831677699436E-2</c:v>
                </c:pt>
                <c:pt idx="445">
                  <c:v>5.7503836202552616E-3</c:v>
                </c:pt>
                <c:pt idx="446">
                  <c:v>-1.0696312010077813E-3</c:v>
                </c:pt>
                <c:pt idx="447">
                  <c:v>2.5068771249703303E-4</c:v>
                </c:pt>
                <c:pt idx="448">
                  <c:v>-7.0387475607750494E-3</c:v>
                </c:pt>
                <c:pt idx="449">
                  <c:v>-4.2182700223970526E-3</c:v>
                </c:pt>
                <c:pt idx="450">
                  <c:v>9.02405745383561E-3</c:v>
                </c:pt>
                <c:pt idx="451">
                  <c:v>-5.2999962238083898E-3</c:v>
                </c:pt>
                <c:pt idx="452">
                  <c:v>-2.5479739176096361E-3</c:v>
                </c:pt>
                <c:pt idx="453">
                  <c:v>-1.383957541738301E-2</c:v>
                </c:pt>
                <c:pt idx="454">
                  <c:v>-2.6650918726683903E-3</c:v>
                </c:pt>
                <c:pt idx="455">
                  <c:v>1.4687171966489831E-3</c:v>
                </c:pt>
                <c:pt idx="456">
                  <c:v>9.8778818753428865E-3</c:v>
                </c:pt>
                <c:pt idx="457">
                  <c:v>-6.4247002791920638E-3</c:v>
                </c:pt>
                <c:pt idx="458">
                  <c:v>-1.5544744781559316E-4</c:v>
                </c:pt>
                <c:pt idx="459">
                  <c:v>2.8147120299297779E-3</c:v>
                </c:pt>
                <c:pt idx="460">
                  <c:v>4.0340891555747938E-3</c:v>
                </c:pt>
                <c:pt idx="461">
                  <c:v>3.2415482692993436E-4</c:v>
                </c:pt>
                <c:pt idx="462">
                  <c:v>-6.7568751478409572E-3</c:v>
                </c:pt>
                <c:pt idx="463">
                  <c:v>2.3578588709500803E-3</c:v>
                </c:pt>
                <c:pt idx="464">
                  <c:v>7.1172882225352119E-3</c:v>
                </c:pt>
                <c:pt idx="465">
                  <c:v>3.8553564373575711E-3</c:v>
                </c:pt>
                <c:pt idx="466">
                  <c:v>-1.0243811584819129E-3</c:v>
                </c:pt>
                <c:pt idx="467">
                  <c:v>8.4701799577833192E-3</c:v>
                </c:pt>
                <c:pt idx="468">
                  <c:v>7.4111451007599083E-3</c:v>
                </c:pt>
                <c:pt idx="469">
                  <c:v>6.7422151567175792E-3</c:v>
                </c:pt>
                <c:pt idx="470">
                  <c:v>2.4051194034939716E-3</c:v>
                </c:pt>
                <c:pt idx="471">
                  <c:v>-2.8651801277997935E-3</c:v>
                </c:pt>
                <c:pt idx="472">
                  <c:v>-7.9225154155103672E-3</c:v>
                </c:pt>
                <c:pt idx="473">
                  <c:v>-1.9683139606652134E-3</c:v>
                </c:pt>
                <c:pt idx="474">
                  <c:v>1.1706865481149187E-3</c:v>
                </c:pt>
                <c:pt idx="475">
                  <c:v>1.2269017659743087E-2</c:v>
                </c:pt>
                <c:pt idx="476">
                  <c:v>4.4735266835127518E-3</c:v>
                </c:pt>
                <c:pt idx="477">
                  <c:v>-3.5400978894173374E-4</c:v>
                </c:pt>
                <c:pt idx="478">
                  <c:v>1.1455777787018118E-2</c:v>
                </c:pt>
                <c:pt idx="479">
                  <c:v>-4.4867799822001508E-3</c:v>
                </c:pt>
                <c:pt idx="480">
                  <c:v>-7.6587956338476371E-3</c:v>
                </c:pt>
                <c:pt idx="481">
                  <c:v>3.7107536265745811E-3</c:v>
                </c:pt>
                <c:pt idx="482">
                  <c:v>-5.245277085977551E-3</c:v>
                </c:pt>
                <c:pt idx="483">
                  <c:v>-4.7351341054383544E-3</c:v>
                </c:pt>
                <c:pt idx="484">
                  <c:v>-3.6716193988033385E-3</c:v>
                </c:pt>
                <c:pt idx="485">
                  <c:v>1.2178136985173449E-2</c:v>
                </c:pt>
                <c:pt idx="486">
                  <c:v>8.1940760034870941E-4</c:v>
                </c:pt>
                <c:pt idx="487">
                  <c:v>6.9325847616807934E-3</c:v>
                </c:pt>
                <c:pt idx="488">
                  <c:v>9.3210758201012212E-3</c:v>
                </c:pt>
                <c:pt idx="489">
                  <c:v>1.1481323635922358E-3</c:v>
                </c:pt>
                <c:pt idx="490">
                  <c:v>6.1886060287941191E-3</c:v>
                </c:pt>
                <c:pt idx="491">
                  <c:v>-3.8119915496573897E-3</c:v>
                </c:pt>
                <c:pt idx="492">
                  <c:v>2.3538826194080542E-3</c:v>
                </c:pt>
                <c:pt idx="493">
                  <c:v>-2.0035634473434261E-3</c:v>
                </c:pt>
                <c:pt idx="494">
                  <c:v>1.4534401637518846E-2</c:v>
                </c:pt>
                <c:pt idx="495">
                  <c:v>9.8544677654355262E-3</c:v>
                </c:pt>
                <c:pt idx="496">
                  <c:v>-6.1086381707852189E-3</c:v>
                </c:pt>
                <c:pt idx="497">
                  <c:v>1.6645067709930572E-5</c:v>
                </c:pt>
                <c:pt idx="498">
                  <c:v>1.3048987300302572E-2</c:v>
                </c:pt>
                <c:pt idx="499">
                  <c:v>8.7576909244662104E-3</c:v>
                </c:pt>
                <c:pt idx="500">
                  <c:v>-7.3186381640205633E-3</c:v>
                </c:pt>
                <c:pt idx="501">
                  <c:v>-1.1222073018606449E-2</c:v>
                </c:pt>
                <c:pt idx="502">
                  <c:v>1.5505799168891166E-4</c:v>
                </c:pt>
                <c:pt idx="503">
                  <c:v>-1.445909410321633E-3</c:v>
                </c:pt>
                <c:pt idx="504">
                  <c:v>9.4451003541911049E-3</c:v>
                </c:pt>
                <c:pt idx="505">
                  <c:v>1.1890800262780221E-2</c:v>
                </c:pt>
                <c:pt idx="506">
                  <c:v>-6.3777113735047353E-3</c:v>
                </c:pt>
                <c:pt idx="507">
                  <c:v>2.958235533743192E-3</c:v>
                </c:pt>
                <c:pt idx="508">
                  <c:v>-1.5832974226629437E-3</c:v>
                </c:pt>
                <c:pt idx="509">
                  <c:v>-1.6966193288928677E-3</c:v>
                </c:pt>
                <c:pt idx="510">
                  <c:v>4.4839130213125689E-3</c:v>
                </c:pt>
                <c:pt idx="511">
                  <c:v>-4.5793742085777911E-3</c:v>
                </c:pt>
                <c:pt idx="512">
                  <c:v>4.5210033242670811E-4</c:v>
                </c:pt>
                <c:pt idx="513">
                  <c:v>1.8474744042430657E-2</c:v>
                </c:pt>
                <c:pt idx="514">
                  <c:v>-7.2187251726456569E-3</c:v>
                </c:pt>
                <c:pt idx="515">
                  <c:v>-6.9982862330625339E-3</c:v>
                </c:pt>
                <c:pt idx="516">
                  <c:v>-1.1586253889876552E-2</c:v>
                </c:pt>
                <c:pt idx="517">
                  <c:v>-3.861392787588569E-4</c:v>
                </c:pt>
                <c:pt idx="518">
                  <c:v>8.2532312863479174E-3</c:v>
                </c:pt>
                <c:pt idx="519">
                  <c:v>1.9566123190639217E-2</c:v>
                </c:pt>
                <c:pt idx="520">
                  <c:v>-3.8412134697898281E-3</c:v>
                </c:pt>
                <c:pt idx="521">
                  <c:v>-1.5810821263512076E-2</c:v>
                </c:pt>
                <c:pt idx="522">
                  <c:v>8.5157444502503843E-4</c:v>
                </c:pt>
                <c:pt idx="523">
                  <c:v>9.0319362485757893E-4</c:v>
                </c:pt>
                <c:pt idx="524">
                  <c:v>-5.952552882162232E-3</c:v>
                </c:pt>
                <c:pt idx="525">
                  <c:v>-8.4238496029787058E-5</c:v>
                </c:pt>
                <c:pt idx="526">
                  <c:v>8.5514968732836039E-4</c:v>
                </c:pt>
                <c:pt idx="527">
                  <c:v>3.3062325383550473E-3</c:v>
                </c:pt>
                <c:pt idx="528">
                  <c:v>-2.0693547375681964E-3</c:v>
                </c:pt>
                <c:pt idx="529">
                  <c:v>1.3262625398648753E-2</c:v>
                </c:pt>
                <c:pt idx="530">
                  <c:v>-4.1348863697205918E-3</c:v>
                </c:pt>
                <c:pt idx="531">
                  <c:v>-4.1371489203245737E-5</c:v>
                </c:pt>
                <c:pt idx="532">
                  <c:v>9.9634106532953126E-4</c:v>
                </c:pt>
                <c:pt idx="533">
                  <c:v>3.5791295674241219E-3</c:v>
                </c:pt>
                <c:pt idx="534">
                  <c:v>-2.4923181973370845E-3</c:v>
                </c:pt>
                <c:pt idx="535">
                  <c:v>-5.7970522559043225E-3</c:v>
                </c:pt>
                <c:pt idx="536">
                  <c:v>3.6989178231867648E-3</c:v>
                </c:pt>
                <c:pt idx="537">
                  <c:v>1.4436547571732294E-2</c:v>
                </c:pt>
                <c:pt idx="538">
                  <c:v>5.7152646227105475E-3</c:v>
                </c:pt>
                <c:pt idx="539">
                  <c:v>1.4237259113583312E-2</c:v>
                </c:pt>
                <c:pt idx="540">
                  <c:v>-1.5738410521103363E-3</c:v>
                </c:pt>
                <c:pt idx="541">
                  <c:v>1.6469444647304599E-3</c:v>
                </c:pt>
                <c:pt idx="542">
                  <c:v>5.6398022650376856E-3</c:v>
                </c:pt>
                <c:pt idx="543">
                  <c:v>2.9845287111662788E-3</c:v>
                </c:pt>
                <c:pt idx="544">
                  <c:v>-1.646318766285193E-2</c:v>
                </c:pt>
                <c:pt idx="545">
                  <c:v>1.2982181765728518E-2</c:v>
                </c:pt>
                <c:pt idx="546">
                  <c:v>8.9183585930798781E-3</c:v>
                </c:pt>
                <c:pt idx="547">
                  <c:v>-1.101942286909019E-2</c:v>
                </c:pt>
                <c:pt idx="548">
                  <c:v>1.7561980816715783E-2</c:v>
                </c:pt>
                <c:pt idx="549">
                  <c:v>-6.9808562265104568E-3</c:v>
                </c:pt>
                <c:pt idx="550">
                  <c:v>1.6476647924144494E-2</c:v>
                </c:pt>
                <c:pt idx="551">
                  <c:v>-1.5097408062482165E-3</c:v>
                </c:pt>
                <c:pt idx="552">
                  <c:v>-1.4478143694236278E-2</c:v>
                </c:pt>
                <c:pt idx="553">
                  <c:v>-1.8459372596762003E-2</c:v>
                </c:pt>
                <c:pt idx="554">
                  <c:v>1.4148210025664021E-3</c:v>
                </c:pt>
                <c:pt idx="555">
                  <c:v>-1.5326967063694075E-2</c:v>
                </c:pt>
                <c:pt idx="556">
                  <c:v>6.8715950999109765E-4</c:v>
                </c:pt>
                <c:pt idx="557">
                  <c:v>1.61477890665227E-2</c:v>
                </c:pt>
                <c:pt idx="558">
                  <c:v>7.5821419804169565E-3</c:v>
                </c:pt>
                <c:pt idx="559">
                  <c:v>-4.7252622696876134E-3</c:v>
                </c:pt>
                <c:pt idx="560">
                  <c:v>-3.0359797500902896E-3</c:v>
                </c:pt>
                <c:pt idx="561">
                  <c:v>3.0730168965551474E-3</c:v>
                </c:pt>
                <c:pt idx="562">
                  <c:v>-1.0537544363360851E-2</c:v>
                </c:pt>
                <c:pt idx="563">
                  <c:v>5.3294245875146196E-3</c:v>
                </c:pt>
                <c:pt idx="564">
                  <c:v>-1.5735464083616035E-3</c:v>
                </c:pt>
                <c:pt idx="565">
                  <c:v>-2.0041234687148357E-2</c:v>
                </c:pt>
                <c:pt idx="566">
                  <c:v>-2.7674487398573477E-3</c:v>
                </c:pt>
                <c:pt idx="567">
                  <c:v>-1.378869707782826E-2</c:v>
                </c:pt>
                <c:pt idx="568">
                  <c:v>2.7731236687436045E-3</c:v>
                </c:pt>
                <c:pt idx="569">
                  <c:v>-2.8037676836767389E-4</c:v>
                </c:pt>
                <c:pt idx="570">
                  <c:v>1.1448590134117032E-2</c:v>
                </c:pt>
                <c:pt idx="571">
                  <c:v>2.1952713463186946E-3</c:v>
                </c:pt>
                <c:pt idx="572">
                  <c:v>-8.8298290859815109E-3</c:v>
                </c:pt>
                <c:pt idx="573">
                  <c:v>-1.1080691642651352E-2</c:v>
                </c:pt>
                <c:pt idx="574">
                  <c:v>1.2872529846171821E-2</c:v>
                </c:pt>
                <c:pt idx="575">
                  <c:v>-6.1404865973000433E-3</c:v>
                </c:pt>
                <c:pt idx="576">
                  <c:v>-1.0354661511665864E-2</c:v>
                </c:pt>
                <c:pt idx="577">
                  <c:v>1.4699420519954209E-2</c:v>
                </c:pt>
                <c:pt idx="578">
                  <c:v>1.0452337732424155E-2</c:v>
                </c:pt>
                <c:pt idx="579">
                  <c:v>1.4642450911824145E-2</c:v>
                </c:pt>
                <c:pt idx="580">
                  <c:v>-1.2968731575016657E-2</c:v>
                </c:pt>
                <c:pt idx="581">
                  <c:v>2.4948096630159622E-3</c:v>
                </c:pt>
                <c:pt idx="582">
                  <c:v>1.1007863115068517E-2</c:v>
                </c:pt>
                <c:pt idx="583">
                  <c:v>-1.8172991946630024E-4</c:v>
                </c:pt>
                <c:pt idx="584">
                  <c:v>-7.1147641306434917E-4</c:v>
                </c:pt>
                <c:pt idx="585">
                  <c:v>1.1881357596139619E-2</c:v>
                </c:pt>
                <c:pt idx="586">
                  <c:v>1.8918399015094289E-2</c:v>
                </c:pt>
                <c:pt idx="587">
                  <c:v>-7.6383480195273412E-3</c:v>
                </c:pt>
                <c:pt idx="588">
                  <c:v>-1.5562632643191909E-2</c:v>
                </c:pt>
                <c:pt idx="589">
                  <c:v>-2.0304619300891558E-3</c:v>
                </c:pt>
                <c:pt idx="590">
                  <c:v>3.9968166058692578E-3</c:v>
                </c:pt>
                <c:pt idx="591">
                  <c:v>3.41595270064321E-3</c:v>
                </c:pt>
                <c:pt idx="592">
                  <c:v>1.2849397206098123E-2</c:v>
                </c:pt>
                <c:pt idx="593">
                  <c:v>6.9782558985018728E-3</c:v>
                </c:pt>
                <c:pt idx="594">
                  <c:v>-7.6763506782906443E-4</c:v>
                </c:pt>
                <c:pt idx="595">
                  <c:v>2.284078674404566E-2</c:v>
                </c:pt>
                <c:pt idx="596">
                  <c:v>-1.164556173549236E-2</c:v>
                </c:pt>
                <c:pt idx="597">
                  <c:v>7.5389499338414101E-3</c:v>
                </c:pt>
                <c:pt idx="598">
                  <c:v>-4.0005209011589882E-3</c:v>
                </c:pt>
                <c:pt idx="599">
                  <c:v>-2.5407348906808513E-3</c:v>
                </c:pt>
                <c:pt idx="600">
                  <c:v>1.7461316021801565E-2</c:v>
                </c:pt>
                <c:pt idx="601">
                  <c:v>-1.202063067180259E-2</c:v>
                </c:pt>
                <c:pt idx="602">
                  <c:v>-4.0496044028068834E-3</c:v>
                </c:pt>
                <c:pt idx="603">
                  <c:v>5.8680563731070556E-3</c:v>
                </c:pt>
                <c:pt idx="604">
                  <c:v>-1.4451686760656446E-2</c:v>
                </c:pt>
                <c:pt idx="605">
                  <c:v>1.4868040255179737E-2</c:v>
                </c:pt>
                <c:pt idx="606">
                  <c:v>1.0372846193742458E-3</c:v>
                </c:pt>
                <c:pt idx="607">
                  <c:v>-9.007465553582783E-3</c:v>
                </c:pt>
                <c:pt idx="608">
                  <c:v>-1.1137778348199956E-2</c:v>
                </c:pt>
                <c:pt idx="609">
                  <c:v>-2.4921658340258168E-2</c:v>
                </c:pt>
                <c:pt idx="610">
                  <c:v>-6.0527657880661279E-3</c:v>
                </c:pt>
                <c:pt idx="611">
                  <c:v>7.289703700733785E-3</c:v>
                </c:pt>
                <c:pt idx="612">
                  <c:v>1.4279251114533986E-2</c:v>
                </c:pt>
                <c:pt idx="613">
                  <c:v>-7.3495462355336327E-3</c:v>
                </c:pt>
                <c:pt idx="614">
                  <c:v>7.5217594663847809E-3</c:v>
                </c:pt>
                <c:pt idx="615">
                  <c:v>-1.8623485890298941E-3</c:v>
                </c:pt>
                <c:pt idx="616">
                  <c:v>-1.4399175760970717E-2</c:v>
                </c:pt>
                <c:pt idx="617">
                  <c:v>-1.7894245646781326E-2</c:v>
                </c:pt>
                <c:pt idx="618">
                  <c:v>-1.1946317615054713E-3</c:v>
                </c:pt>
                <c:pt idx="619">
                  <c:v>-8.6762366700898763E-4</c:v>
                </c:pt>
                <c:pt idx="620">
                  <c:v>3.0947814727501077E-2</c:v>
                </c:pt>
                <c:pt idx="621">
                  <c:v>-1.5918505325509535E-3</c:v>
                </c:pt>
                <c:pt idx="622">
                  <c:v>-1.5444149702443011E-2</c:v>
                </c:pt>
                <c:pt idx="623">
                  <c:v>-2.830708720074071E-4</c:v>
                </c:pt>
                <c:pt idx="624">
                  <c:v>5.9147063378277576E-3</c:v>
                </c:pt>
                <c:pt idx="625">
                  <c:v>1.3579953113211918E-2</c:v>
                </c:pt>
                <c:pt idx="626">
                  <c:v>-3.8836518432215916E-3</c:v>
                </c:pt>
                <c:pt idx="627">
                  <c:v>4.7585745560692061E-3</c:v>
                </c:pt>
                <c:pt idx="628">
                  <c:v>-3.0893277996559831E-3</c:v>
                </c:pt>
                <c:pt idx="629">
                  <c:v>-8.2520611363995355E-3</c:v>
                </c:pt>
                <c:pt idx="630">
                  <c:v>8.7131214858804373E-3</c:v>
                </c:pt>
                <c:pt idx="631">
                  <c:v>-8.9357940159231486E-3</c:v>
                </c:pt>
                <c:pt idx="632">
                  <c:v>9.2407939601200084E-3</c:v>
                </c:pt>
                <c:pt idx="633">
                  <c:v>5.5434472345454289E-2</c:v>
                </c:pt>
                <c:pt idx="634">
                  <c:v>-2.0777877333723382E-2</c:v>
                </c:pt>
                <c:pt idx="635">
                  <c:v>5.5978774823999267E-3</c:v>
                </c:pt>
                <c:pt idx="636">
                  <c:v>9.6139820450598101E-3</c:v>
                </c:pt>
                <c:pt idx="637">
                  <c:v>1.3618682272863003E-2</c:v>
                </c:pt>
                <c:pt idx="638">
                  <c:v>-1.0585979163175718E-2</c:v>
                </c:pt>
                <c:pt idx="639">
                  <c:v>-2.5001944970306722E-2</c:v>
                </c:pt>
                <c:pt idx="640">
                  <c:v>-4.10126085362017E-3</c:v>
                </c:pt>
                <c:pt idx="641">
                  <c:v>-7.4543841930141408E-3</c:v>
                </c:pt>
                <c:pt idx="642">
                  <c:v>2.4626375646783716E-2</c:v>
                </c:pt>
                <c:pt idx="643">
                  <c:v>-6.0825980264187507E-3</c:v>
                </c:pt>
                <c:pt idx="644">
                  <c:v>-7.3877137474703813E-3</c:v>
                </c:pt>
                <c:pt idx="645">
                  <c:v>1.6266649812763712E-2</c:v>
                </c:pt>
                <c:pt idx="646">
                  <c:v>1.1881953234294862E-2</c:v>
                </c:pt>
                <c:pt idx="647">
                  <c:v>2.3724828003862664E-2</c:v>
                </c:pt>
                <c:pt idx="648">
                  <c:v>-7.9509412312320782E-3</c:v>
                </c:pt>
                <c:pt idx="649">
                  <c:v>-6.6720788821446053E-3</c:v>
                </c:pt>
                <c:pt idx="650">
                  <c:v>1.1427561549232745E-2</c:v>
                </c:pt>
                <c:pt idx="651">
                  <c:v>2.6480085513260976E-2</c:v>
                </c:pt>
                <c:pt idx="652">
                  <c:v>-2.3662705624933444E-2</c:v>
                </c:pt>
                <c:pt idx="653">
                  <c:v>2.5965675434648228E-2</c:v>
                </c:pt>
                <c:pt idx="654">
                  <c:v>-3.2907569019515748E-3</c:v>
                </c:pt>
                <c:pt idx="655">
                  <c:v>-6.5192296512833758E-3</c:v>
                </c:pt>
                <c:pt idx="656">
                  <c:v>-7.4924580867443691E-3</c:v>
                </c:pt>
                <c:pt idx="657">
                  <c:v>-2.8003589245083504E-2</c:v>
                </c:pt>
                <c:pt idx="658">
                  <c:v>-1.0245078344716774E-2</c:v>
                </c:pt>
                <c:pt idx="659">
                  <c:v>-2.0179744811957834E-3</c:v>
                </c:pt>
                <c:pt idx="660">
                  <c:v>3.0583700111188827E-2</c:v>
                </c:pt>
                <c:pt idx="661">
                  <c:v>2.5883947546031072E-2</c:v>
                </c:pt>
                <c:pt idx="662">
                  <c:v>-1.506673588849794E-2</c:v>
                </c:pt>
                <c:pt idx="663">
                  <c:v>-2.1126419721218426E-2</c:v>
                </c:pt>
                <c:pt idx="664">
                  <c:v>1.9672140136923533E-2</c:v>
                </c:pt>
                <c:pt idx="665">
                  <c:v>-2.1203598319033956E-3</c:v>
                </c:pt>
                <c:pt idx="666">
                  <c:v>-1.0340542018774879E-2</c:v>
                </c:pt>
                <c:pt idx="667">
                  <c:v>-1.7232616372049869E-2</c:v>
                </c:pt>
                <c:pt idx="668">
                  <c:v>-8.4275962880581146E-3</c:v>
                </c:pt>
                <c:pt idx="669">
                  <c:v>-1.7116493297336777E-2</c:v>
                </c:pt>
                <c:pt idx="670">
                  <c:v>-1.1272112803181633E-2</c:v>
                </c:pt>
                <c:pt idx="671">
                  <c:v>6.8571487583035662E-3</c:v>
                </c:pt>
                <c:pt idx="672">
                  <c:v>-7.1821292629474787E-3</c:v>
                </c:pt>
                <c:pt idx="673">
                  <c:v>-1.1317761485652666E-2</c:v>
                </c:pt>
                <c:pt idx="674">
                  <c:v>3.3869946525153516E-3</c:v>
                </c:pt>
                <c:pt idx="675">
                  <c:v>-4.3236562775976095E-2</c:v>
                </c:pt>
                <c:pt idx="676">
                  <c:v>1.058426104401855E-2</c:v>
                </c:pt>
                <c:pt idx="677">
                  <c:v>1.5271405678227268E-2</c:v>
                </c:pt>
                <c:pt idx="678">
                  <c:v>6.6107686934497867E-3</c:v>
                </c:pt>
                <c:pt idx="679">
                  <c:v>1.8340971140093032E-2</c:v>
                </c:pt>
                <c:pt idx="680">
                  <c:v>-4.095039574340209E-3</c:v>
                </c:pt>
                <c:pt idx="681">
                  <c:v>-1.0736478566116592E-2</c:v>
                </c:pt>
                <c:pt idx="682">
                  <c:v>2.9962073324905081E-3</c:v>
                </c:pt>
                <c:pt idx="683">
                  <c:v>-7.8170469825595834E-3</c:v>
                </c:pt>
                <c:pt idx="684">
                  <c:v>-1.1028107408059928E-2</c:v>
                </c:pt>
                <c:pt idx="685">
                  <c:v>-6.6664037893761074E-3</c:v>
                </c:pt>
                <c:pt idx="686">
                  <c:v>-3.3688010821315006E-2</c:v>
                </c:pt>
                <c:pt idx="687">
                  <c:v>1.4091582000449021E-2</c:v>
                </c:pt>
                <c:pt idx="688">
                  <c:v>2.9161509713642175E-3</c:v>
                </c:pt>
                <c:pt idx="689">
                  <c:v>-2.2378014446627903E-3</c:v>
                </c:pt>
                <c:pt idx="690">
                  <c:v>-2.1400124867564707E-2</c:v>
                </c:pt>
                <c:pt idx="691">
                  <c:v>-1.2899942573545653E-2</c:v>
                </c:pt>
                <c:pt idx="692">
                  <c:v>2.2695154935377104E-3</c:v>
                </c:pt>
                <c:pt idx="693">
                  <c:v>-7.2377589891293725E-3</c:v>
                </c:pt>
                <c:pt idx="694">
                  <c:v>1.8756661407353103E-3</c:v>
                </c:pt>
                <c:pt idx="695">
                  <c:v>3.96948705068767E-3</c:v>
                </c:pt>
                <c:pt idx="696">
                  <c:v>1.7322396708554288E-2</c:v>
                </c:pt>
                <c:pt idx="697">
                  <c:v>-7.0542296876174859E-4</c:v>
                </c:pt>
                <c:pt idx="698">
                  <c:v>2.1290634013103604E-2</c:v>
                </c:pt>
                <c:pt idx="699">
                  <c:v>-4.248730694724312E-3</c:v>
                </c:pt>
                <c:pt idx="700">
                  <c:v>-1.2375789770792123E-3</c:v>
                </c:pt>
                <c:pt idx="701">
                  <c:v>-1.6257460367924415E-3</c:v>
                </c:pt>
                <c:pt idx="702">
                  <c:v>-7.7734484990998887E-4</c:v>
                </c:pt>
                <c:pt idx="703">
                  <c:v>1.5638481713144525E-2</c:v>
                </c:pt>
                <c:pt idx="704">
                  <c:v>-6.6624095876541833E-3</c:v>
                </c:pt>
                <c:pt idx="705">
                  <c:v>-2.8230463236237346E-3</c:v>
                </c:pt>
                <c:pt idx="706">
                  <c:v>1.4207733466259809E-2</c:v>
                </c:pt>
                <c:pt idx="707">
                  <c:v>1.2133382708562568E-2</c:v>
                </c:pt>
                <c:pt idx="708">
                  <c:v>2.6156259165274642E-2</c:v>
                </c:pt>
                <c:pt idx="709">
                  <c:v>-1.1543193070554847E-2</c:v>
                </c:pt>
                <c:pt idx="710">
                  <c:v>1.3151152429682345E-3</c:v>
                </c:pt>
                <c:pt idx="711">
                  <c:v>-9.3324497680640217E-3</c:v>
                </c:pt>
                <c:pt idx="712">
                  <c:v>9.8613601353569891E-3</c:v>
                </c:pt>
                <c:pt idx="713">
                  <c:v>5.8958160281861183E-3</c:v>
                </c:pt>
                <c:pt idx="714">
                  <c:v>2.7628333137554417E-2</c:v>
                </c:pt>
                <c:pt idx="715">
                  <c:v>-8.3636194203708936E-3</c:v>
                </c:pt>
                <c:pt idx="716">
                  <c:v>1.9201241036518768E-2</c:v>
                </c:pt>
                <c:pt idx="717">
                  <c:v>-2.99859539478875E-3</c:v>
                </c:pt>
                <c:pt idx="718">
                  <c:v>-4.4568974546977946E-3</c:v>
                </c:pt>
                <c:pt idx="719">
                  <c:v>-9.2439089567069033E-3</c:v>
                </c:pt>
                <c:pt idx="720">
                  <c:v>-1.1527473598367033E-2</c:v>
                </c:pt>
                <c:pt idx="721">
                  <c:v>-8.3021149894169088E-4</c:v>
                </c:pt>
                <c:pt idx="722">
                  <c:v>1.4964578110208349E-2</c:v>
                </c:pt>
                <c:pt idx="723">
                  <c:v>3.5731157621645693E-3</c:v>
                </c:pt>
                <c:pt idx="724">
                  <c:v>1.5841770513915776E-3</c:v>
                </c:pt>
                <c:pt idx="725">
                  <c:v>1.0553762105785847E-2</c:v>
                </c:pt>
                <c:pt idx="726">
                  <c:v>-8.7592273026031453E-3</c:v>
                </c:pt>
                <c:pt idx="727">
                  <c:v>-7.1175308448145902E-4</c:v>
                </c:pt>
                <c:pt idx="728">
                  <c:v>-2.0143021607082812E-2</c:v>
                </c:pt>
                <c:pt idx="729">
                  <c:v>-2.973101484249896E-3</c:v>
                </c:pt>
                <c:pt idx="730">
                  <c:v>3.0563290855777359E-2</c:v>
                </c:pt>
                <c:pt idx="731">
                  <c:v>9.5321937609877949E-3</c:v>
                </c:pt>
                <c:pt idx="732">
                  <c:v>-1.3015334188627437E-3</c:v>
                </c:pt>
                <c:pt idx="733">
                  <c:v>2.447725615264873E-2</c:v>
                </c:pt>
                <c:pt idx="734">
                  <c:v>2.2008470670371594E-3</c:v>
                </c:pt>
                <c:pt idx="735">
                  <c:v>-3.2511959134456814E-2</c:v>
                </c:pt>
                <c:pt idx="736">
                  <c:v>1.4592502168395916E-2</c:v>
                </c:pt>
                <c:pt idx="737">
                  <c:v>-3.7737056722930706E-3</c:v>
                </c:pt>
                <c:pt idx="738">
                  <c:v>-3.8768374153391849E-2</c:v>
                </c:pt>
                <c:pt idx="739">
                  <c:v>-2.9110313553120881E-2</c:v>
                </c:pt>
                <c:pt idx="740">
                  <c:v>-2.3798705952956634E-2</c:v>
                </c:pt>
                <c:pt idx="741">
                  <c:v>-1.0793908688002896E-2</c:v>
                </c:pt>
                <c:pt idx="742">
                  <c:v>9.5233935794130087E-3</c:v>
                </c:pt>
                <c:pt idx="743">
                  <c:v>3.1373675320187644E-3</c:v>
                </c:pt>
                <c:pt idx="744">
                  <c:v>-1.6347364741597592E-2</c:v>
                </c:pt>
                <c:pt idx="745">
                  <c:v>1.8431056049039052E-2</c:v>
                </c:pt>
                <c:pt idx="746">
                  <c:v>-7.4827874109120174E-3</c:v>
                </c:pt>
                <c:pt idx="747">
                  <c:v>-6.2742891223209751E-3</c:v>
                </c:pt>
                <c:pt idx="748">
                  <c:v>2.4742227391912897E-2</c:v>
                </c:pt>
                <c:pt idx="749">
                  <c:v>1.988322907058282E-2</c:v>
                </c:pt>
                <c:pt idx="750">
                  <c:v>9.4507646873762674E-3</c:v>
                </c:pt>
                <c:pt idx="751">
                  <c:v>-8.1207927021075266E-3</c:v>
                </c:pt>
                <c:pt idx="752">
                  <c:v>1.8555067976295359E-2</c:v>
                </c:pt>
                <c:pt idx="753">
                  <c:v>1.4612424662696633E-4</c:v>
                </c:pt>
                <c:pt idx="754">
                  <c:v>-5.8338090771927753E-3</c:v>
                </c:pt>
                <c:pt idx="755">
                  <c:v>-4.0395221150201222E-2</c:v>
                </c:pt>
                <c:pt idx="756">
                  <c:v>2.0169610355263545E-2</c:v>
                </c:pt>
                <c:pt idx="757">
                  <c:v>-3.9464299471405617E-3</c:v>
                </c:pt>
                <c:pt idx="758">
                  <c:v>2.386974310955492E-2</c:v>
                </c:pt>
                <c:pt idx="759">
                  <c:v>-1.2960017076728558E-3</c:v>
                </c:pt>
                <c:pt idx="760">
                  <c:v>-1.6463178415666024E-2</c:v>
                </c:pt>
                <c:pt idx="761">
                  <c:v>2.4578827632515399E-3</c:v>
                </c:pt>
                <c:pt idx="762">
                  <c:v>-3.2037134944001844E-2</c:v>
                </c:pt>
                <c:pt idx="763">
                  <c:v>-5.6741590645473794E-3</c:v>
                </c:pt>
                <c:pt idx="764">
                  <c:v>-3.5649753381843063E-2</c:v>
                </c:pt>
                <c:pt idx="765">
                  <c:v>2.9862434977535601E-2</c:v>
                </c:pt>
                <c:pt idx="766">
                  <c:v>4.8371027439124692E-3</c:v>
                </c:pt>
                <c:pt idx="767">
                  <c:v>5.6753139573999523E-3</c:v>
                </c:pt>
                <c:pt idx="768">
                  <c:v>-3.6284548104956182E-2</c:v>
                </c:pt>
                <c:pt idx="769">
                  <c:v>2.474689050564538E-2</c:v>
                </c:pt>
                <c:pt idx="770">
                  <c:v>2.0981030848821192E-3</c:v>
                </c:pt>
                <c:pt idx="771">
                  <c:v>-2.8146327383778869E-2</c:v>
                </c:pt>
                <c:pt idx="772">
                  <c:v>5.6978589721381478E-3</c:v>
                </c:pt>
                <c:pt idx="773">
                  <c:v>-2.773997077607282E-2</c:v>
                </c:pt>
                <c:pt idx="774">
                  <c:v>-1.475294038502506E-2</c:v>
                </c:pt>
                <c:pt idx="775">
                  <c:v>-6.1852759058855789E-4</c:v>
                </c:pt>
                <c:pt idx="776">
                  <c:v>1.6057599693967584E-2</c:v>
                </c:pt>
                <c:pt idx="777">
                  <c:v>-2.0489050878880199E-4</c:v>
                </c:pt>
                <c:pt idx="778">
                  <c:v>-1.2144137417661627E-2</c:v>
                </c:pt>
                <c:pt idx="779">
                  <c:v>1.1174658040455254E-2</c:v>
                </c:pt>
                <c:pt idx="780">
                  <c:v>-3.4175405039739148E-3</c:v>
                </c:pt>
                <c:pt idx="781">
                  <c:v>-1.6877289295676778E-2</c:v>
                </c:pt>
                <c:pt idx="782">
                  <c:v>-2.6509873983658894E-3</c:v>
                </c:pt>
                <c:pt idx="783">
                  <c:v>4.2533724601945266E-3</c:v>
                </c:pt>
                <c:pt idx="784">
                  <c:v>-9.7168693868892042E-3</c:v>
                </c:pt>
                <c:pt idx="785">
                  <c:v>-1.2551716914267819E-2</c:v>
                </c:pt>
                <c:pt idx="786">
                  <c:v>8.0908782936564005E-3</c:v>
                </c:pt>
                <c:pt idx="787">
                  <c:v>3.4102873691344016E-3</c:v>
                </c:pt>
                <c:pt idx="788">
                  <c:v>-1.5652532890091164E-2</c:v>
                </c:pt>
                <c:pt idx="789">
                  <c:v>-6.2937213921756552E-3</c:v>
                </c:pt>
                <c:pt idx="790">
                  <c:v>1.2256530405287291E-2</c:v>
                </c:pt>
                <c:pt idx="791">
                  <c:v>7.1449639670178033E-3</c:v>
                </c:pt>
                <c:pt idx="792">
                  <c:v>5.0661923471737591E-3</c:v>
                </c:pt>
                <c:pt idx="793">
                  <c:v>1.4343931206577842E-2</c:v>
                </c:pt>
                <c:pt idx="794">
                  <c:v>-1.2272780670315009E-2</c:v>
                </c:pt>
                <c:pt idx="795">
                  <c:v>1.1304184094790948E-2</c:v>
                </c:pt>
                <c:pt idx="796">
                  <c:v>-4.3467350194470455E-4</c:v>
                </c:pt>
                <c:pt idx="797">
                  <c:v>1.1662250349640857E-2</c:v>
                </c:pt>
                <c:pt idx="798">
                  <c:v>1.2347803738532281E-2</c:v>
                </c:pt>
                <c:pt idx="799">
                  <c:v>2.2383840279651235E-2</c:v>
                </c:pt>
                <c:pt idx="800">
                  <c:v>2.1408493905025416E-2</c:v>
                </c:pt>
                <c:pt idx="801">
                  <c:v>-7.4209561140831104E-3</c:v>
                </c:pt>
                <c:pt idx="802">
                  <c:v>-1.2961554353542182E-2</c:v>
                </c:pt>
                <c:pt idx="803">
                  <c:v>-4.2918454935622075E-3</c:v>
                </c:pt>
                <c:pt idx="804">
                  <c:v>2.5698324022346508E-2</c:v>
                </c:pt>
                <c:pt idx="805">
                  <c:v>-7.2338369327961116E-3</c:v>
                </c:pt>
                <c:pt idx="806">
                  <c:v>-2.9518095946517109E-2</c:v>
                </c:pt>
                <c:pt idx="807">
                  <c:v>-7.93401612012401E-3</c:v>
                </c:pt>
                <c:pt idx="808">
                  <c:v>-5.2547110022934662E-3</c:v>
                </c:pt>
                <c:pt idx="809">
                  <c:v>1.8642627244987553E-2</c:v>
                </c:pt>
                <c:pt idx="810">
                  <c:v>-1.5473463284818578E-2</c:v>
                </c:pt>
                <c:pt idx="811">
                  <c:v>-2.4426122951660689E-3</c:v>
                </c:pt>
                <c:pt idx="812">
                  <c:v>2.2372746986266234E-2</c:v>
                </c:pt>
                <c:pt idx="813">
                  <c:v>1.4956809844988816E-2</c:v>
                </c:pt>
                <c:pt idx="814">
                  <c:v>-1.8412176288573612E-2</c:v>
                </c:pt>
                <c:pt idx="815">
                  <c:v>-1.0142864698185927E-2</c:v>
                </c:pt>
                <c:pt idx="816">
                  <c:v>-7.1662412733491943E-3</c:v>
                </c:pt>
                <c:pt idx="817">
                  <c:v>-2.1173137043269175E-2</c:v>
                </c:pt>
                <c:pt idx="818">
                  <c:v>8.8122082633468324E-4</c:v>
                </c:pt>
                <c:pt idx="819">
                  <c:v>1.5766743077059386E-2</c:v>
                </c:pt>
                <c:pt idx="820">
                  <c:v>-3.8405482229827426E-3</c:v>
                </c:pt>
                <c:pt idx="821">
                  <c:v>-1.89694676826343E-2</c:v>
                </c:pt>
                <c:pt idx="822">
                  <c:v>-1.8115705073705524E-2</c:v>
                </c:pt>
                <c:pt idx="823">
                  <c:v>1.4517177775713597E-2</c:v>
                </c:pt>
                <c:pt idx="824">
                  <c:v>8.4012248347966612E-3</c:v>
                </c:pt>
                <c:pt idx="825">
                  <c:v>-3.701786234065696E-3</c:v>
                </c:pt>
                <c:pt idx="826">
                  <c:v>5.156964694110977E-3</c:v>
                </c:pt>
                <c:pt idx="827">
                  <c:v>-2.4391094221877574E-2</c:v>
                </c:pt>
                <c:pt idx="828">
                  <c:v>9.4225498950850639E-3</c:v>
                </c:pt>
                <c:pt idx="829">
                  <c:v>6.8629513569775646E-3</c:v>
                </c:pt>
                <c:pt idx="830">
                  <c:v>1.8886018254227865E-2</c:v>
                </c:pt>
                <c:pt idx="831">
                  <c:v>2.4347568825681787E-2</c:v>
                </c:pt>
                <c:pt idx="832">
                  <c:v>-5.3839946849719711E-3</c:v>
                </c:pt>
                <c:pt idx="833">
                  <c:v>-1.4966314315554285E-3</c:v>
                </c:pt>
                <c:pt idx="834">
                  <c:v>-1.2171976789799865E-2</c:v>
                </c:pt>
                <c:pt idx="835">
                  <c:v>2.7717522294530283E-3</c:v>
                </c:pt>
                <c:pt idx="836">
                  <c:v>-1.8914813071498782E-2</c:v>
                </c:pt>
                <c:pt idx="837">
                  <c:v>-1.103742532143781E-2</c:v>
                </c:pt>
                <c:pt idx="838">
                  <c:v>-9.6895202431227512E-3</c:v>
                </c:pt>
                <c:pt idx="839">
                  <c:v>-1.8387895814791499E-2</c:v>
                </c:pt>
                <c:pt idx="840">
                  <c:v>8.1991315788920716E-4</c:v>
                </c:pt>
                <c:pt idx="841">
                  <c:v>-1.4243549462058636E-2</c:v>
                </c:pt>
                <c:pt idx="842">
                  <c:v>2.8176963210817529E-3</c:v>
                </c:pt>
                <c:pt idx="843">
                  <c:v>9.1600307475552256E-3</c:v>
                </c:pt>
                <c:pt idx="844">
                  <c:v>-1.4410854751839564E-3</c:v>
                </c:pt>
                <c:pt idx="845">
                  <c:v>-4.0502124125595396E-3</c:v>
                </c:pt>
                <c:pt idx="846">
                  <c:v>-9.6371086121282978E-4</c:v>
                </c:pt>
                <c:pt idx="847">
                  <c:v>-1.939276609770646E-2</c:v>
                </c:pt>
                <c:pt idx="848">
                  <c:v>-6.29617892823231E-4</c:v>
                </c:pt>
                <c:pt idx="849">
                  <c:v>6.3740773533522699E-3</c:v>
                </c:pt>
                <c:pt idx="850">
                  <c:v>-2.6262207741385435E-3</c:v>
                </c:pt>
                <c:pt idx="851">
                  <c:v>-2.9897393314501919E-3</c:v>
                </c:pt>
                <c:pt idx="852">
                  <c:v>1.4019033292591576E-3</c:v>
                </c:pt>
                <c:pt idx="853">
                  <c:v>-1.0101874482121298E-3</c:v>
                </c:pt>
                <c:pt idx="854">
                  <c:v>1.383895602639984E-2</c:v>
                </c:pt>
                <c:pt idx="855">
                  <c:v>6.2237041579367158E-3</c:v>
                </c:pt>
                <c:pt idx="856">
                  <c:v>1.0180180373954517E-2</c:v>
                </c:pt>
                <c:pt idx="857">
                  <c:v>1.7777943178882483E-2</c:v>
                </c:pt>
                <c:pt idx="858">
                  <c:v>-1.1388032826621375E-2</c:v>
                </c:pt>
                <c:pt idx="859">
                  <c:v>-1.0287726483131143E-2</c:v>
                </c:pt>
                <c:pt idx="860">
                  <c:v>-8.7433782392221104E-3</c:v>
                </c:pt>
                <c:pt idx="861">
                  <c:v>1.6348409288555077E-2</c:v>
                </c:pt>
                <c:pt idx="862">
                  <c:v>-7.4705984403412584E-3</c:v>
                </c:pt>
                <c:pt idx="863">
                  <c:v>-9.1362090992822553E-3</c:v>
                </c:pt>
                <c:pt idx="864">
                  <c:v>9.54911139915815E-3</c:v>
                </c:pt>
                <c:pt idx="865">
                  <c:v>-7.1811299644134463E-3</c:v>
                </c:pt>
                <c:pt idx="866">
                  <c:v>3.0852936469836223E-3</c:v>
                </c:pt>
                <c:pt idx="867">
                  <c:v>2.0707063007576743E-2</c:v>
                </c:pt>
                <c:pt idx="868">
                  <c:v>1.1730928977641941E-2</c:v>
                </c:pt>
                <c:pt idx="869">
                  <c:v>-8.4485809792226307E-3</c:v>
                </c:pt>
                <c:pt idx="870">
                  <c:v>1.4194423271231882E-2</c:v>
                </c:pt>
                <c:pt idx="871">
                  <c:v>-1.1815195971097037E-2</c:v>
                </c:pt>
                <c:pt idx="872">
                  <c:v>-1.8961306218543861E-2</c:v>
                </c:pt>
                <c:pt idx="873">
                  <c:v>1.3200221128189193E-2</c:v>
                </c:pt>
                <c:pt idx="874">
                  <c:v>-2.2724855683128209E-2</c:v>
                </c:pt>
                <c:pt idx="875">
                  <c:v>2.2939006971240961E-3</c:v>
                </c:pt>
                <c:pt idx="876">
                  <c:v>1.6570786727996278E-3</c:v>
                </c:pt>
                <c:pt idx="877">
                  <c:v>-3.1971323723489764E-3</c:v>
                </c:pt>
                <c:pt idx="878">
                  <c:v>-1.3986489646171663E-3</c:v>
                </c:pt>
                <c:pt idx="879">
                  <c:v>3.3847551651107199E-3</c:v>
                </c:pt>
                <c:pt idx="880">
                  <c:v>-2.6016294752068125E-3</c:v>
                </c:pt>
                <c:pt idx="881">
                  <c:v>3.8652088494062209E-3</c:v>
                </c:pt>
                <c:pt idx="882">
                  <c:v>-1.0677258507119092E-5</c:v>
                </c:pt>
                <c:pt idx="883">
                  <c:v>7.2226392530441164E-3</c:v>
                </c:pt>
                <c:pt idx="884">
                  <c:v>5.5092743037565839E-4</c:v>
                </c:pt>
                <c:pt idx="885">
                  <c:v>-8.2258150578944367E-3</c:v>
                </c:pt>
                <c:pt idx="886">
                  <c:v>-3.4987345002870374E-3</c:v>
                </c:pt>
                <c:pt idx="887">
                  <c:v>8.8770055752696031E-4</c:v>
                </c:pt>
                <c:pt idx="888">
                  <c:v>3.7328581257503046E-3</c:v>
                </c:pt>
                <c:pt idx="889">
                  <c:v>4.1818919145084621E-3</c:v>
                </c:pt>
                <c:pt idx="890">
                  <c:v>6.4612959303769202E-3</c:v>
                </c:pt>
                <c:pt idx="891">
                  <c:v>3.6803672564356127E-3</c:v>
                </c:pt>
                <c:pt idx="892">
                  <c:v>1.8000686154020507E-3</c:v>
                </c:pt>
                <c:pt idx="893">
                  <c:v>1.9493431844783693E-3</c:v>
                </c:pt>
                <c:pt idx="894">
                  <c:v>9.8293377390326064E-3</c:v>
                </c:pt>
                <c:pt idx="895">
                  <c:v>-5.0515979968478453E-3</c:v>
                </c:pt>
                <c:pt idx="896">
                  <c:v>1.8197824144636776E-3</c:v>
                </c:pt>
                <c:pt idx="897">
                  <c:v>4.7481792778718557E-3</c:v>
                </c:pt>
                <c:pt idx="898">
                  <c:v>-1.0725793335062406E-3</c:v>
                </c:pt>
                <c:pt idx="899">
                  <c:v>2.995906256131331E-3</c:v>
                </c:pt>
                <c:pt idx="900">
                  <c:v>3.6640167447334893E-3</c:v>
                </c:pt>
                <c:pt idx="901">
                  <c:v>7.3933569005406596E-3</c:v>
                </c:pt>
                <c:pt idx="902">
                  <c:v>3.3748045900920953E-3</c:v>
                </c:pt>
                <c:pt idx="903">
                  <c:v>7.4601307719690535E-3</c:v>
                </c:pt>
                <c:pt idx="904">
                  <c:v>1.706311013337003E-2</c:v>
                </c:pt>
                <c:pt idx="905">
                  <c:v>3.0225368623080229E-3</c:v>
                </c:pt>
                <c:pt idx="906">
                  <c:v>-2.4167715692277048E-3</c:v>
                </c:pt>
                <c:pt idx="907">
                  <c:v>-6.8657858421348195E-3</c:v>
                </c:pt>
                <c:pt idx="908">
                  <c:v>-1.9137407494954628E-3</c:v>
                </c:pt>
                <c:pt idx="909">
                  <c:v>8.2982892369745098E-3</c:v>
                </c:pt>
                <c:pt idx="910">
                  <c:v>4.1028874386752623E-3</c:v>
                </c:pt>
                <c:pt idx="911">
                  <c:v>1.0524455523362564E-2</c:v>
                </c:pt>
                <c:pt idx="912">
                  <c:v>-1.2985880322420762E-2</c:v>
                </c:pt>
                <c:pt idx="913">
                  <c:v>1.1491477734391298E-2</c:v>
                </c:pt>
                <c:pt idx="914">
                  <c:v>-1.1909731939276913E-2</c:v>
                </c:pt>
                <c:pt idx="915">
                  <c:v>1.5691662282344421E-3</c:v>
                </c:pt>
                <c:pt idx="916">
                  <c:v>-2.0364114325326033E-2</c:v>
                </c:pt>
                <c:pt idx="917">
                  <c:v>-2.7763563072890074E-3</c:v>
                </c:pt>
                <c:pt idx="918">
                  <c:v>1.4610090402744635E-3</c:v>
                </c:pt>
                <c:pt idx="919">
                  <c:v>1.2134751708511082E-2</c:v>
                </c:pt>
                <c:pt idx="920">
                  <c:v>9.5195662109373025E-3</c:v>
                </c:pt>
                <c:pt idx="921">
                  <c:v>-8.1234954896236555E-4</c:v>
                </c:pt>
                <c:pt idx="922">
                  <c:v>-1.6977254629493954E-2</c:v>
                </c:pt>
                <c:pt idx="923">
                  <c:v>-9.1109248393406173E-3</c:v>
                </c:pt>
                <c:pt idx="924">
                  <c:v>-1.5510969268194286E-3</c:v>
                </c:pt>
                <c:pt idx="925">
                  <c:v>8.4739086888510062E-3</c:v>
                </c:pt>
                <c:pt idx="926">
                  <c:v>-5.7465991456183696E-3</c:v>
                </c:pt>
                <c:pt idx="927">
                  <c:v>2.2765095613401787E-3</c:v>
                </c:pt>
                <c:pt idx="928">
                  <c:v>-7.7226435922087555E-3</c:v>
                </c:pt>
                <c:pt idx="929">
                  <c:v>-4.6055998245485563E-3</c:v>
                </c:pt>
                <c:pt idx="930">
                  <c:v>-1.3185753191903293E-3</c:v>
                </c:pt>
                <c:pt idx="931">
                  <c:v>-3.3954884101398131E-3</c:v>
                </c:pt>
                <c:pt idx="932">
                  <c:v>-3.3502683520858501E-4</c:v>
                </c:pt>
                <c:pt idx="933">
                  <c:v>2.8425606033477546E-3</c:v>
                </c:pt>
                <c:pt idx="934">
                  <c:v>3.117620525883158E-4</c:v>
                </c:pt>
                <c:pt idx="935">
                  <c:v>-1.349146239944865E-3</c:v>
                </c:pt>
                <c:pt idx="936">
                  <c:v>4.30658828173347E-3</c:v>
                </c:pt>
                <c:pt idx="937">
                  <c:v>8.8076062639821373E-3</c:v>
                </c:pt>
                <c:pt idx="938">
                  <c:v>-5.8249317755698637E-3</c:v>
                </c:pt>
                <c:pt idx="939">
                  <c:v>2.2201269217136943E-3</c:v>
                </c:pt>
                <c:pt idx="940">
                  <c:v>1.4956926284677152E-3</c:v>
                </c:pt>
                <c:pt idx="941">
                  <c:v>8.5238209952562816E-3</c:v>
                </c:pt>
                <c:pt idx="942">
                  <c:v>8.1415406963547543E-3</c:v>
                </c:pt>
                <c:pt idx="943">
                  <c:v>1.2567410636163956E-3</c:v>
                </c:pt>
                <c:pt idx="944">
                  <c:v>-1.0748457761550978E-2</c:v>
                </c:pt>
                <c:pt idx="945">
                  <c:v>-7.0607249129965854E-3</c:v>
                </c:pt>
                <c:pt idx="946">
                  <c:v>2.6208594449417255E-3</c:v>
                </c:pt>
                <c:pt idx="947">
                  <c:v>1.6073241975147479E-3</c:v>
                </c:pt>
                <c:pt idx="948">
                  <c:v>4.1463980136908773E-3</c:v>
                </c:pt>
                <c:pt idx="949">
                  <c:v>1.2757085704626636E-3</c:v>
                </c:pt>
                <c:pt idx="950">
                  <c:v>9.9270138865370505E-4</c:v>
                </c:pt>
                <c:pt idx="951">
                  <c:v>-9.3992588785807296E-4</c:v>
                </c:pt>
                <c:pt idx="952">
                  <c:v>1.6752839177258672E-3</c:v>
                </c:pt>
                <c:pt idx="953">
                  <c:v>6.0054603353427716E-3</c:v>
                </c:pt>
                <c:pt idx="954">
                  <c:v>-4.6324452030791496E-3</c:v>
                </c:pt>
                <c:pt idx="955">
                  <c:v>8.2034847144849543E-3</c:v>
                </c:pt>
                <c:pt idx="956">
                  <c:v>-1.8428943907755624E-3</c:v>
                </c:pt>
                <c:pt idx="957">
                  <c:v>-5.4060169942181657E-3</c:v>
                </c:pt>
                <c:pt idx="958">
                  <c:v>4.2062063699823682E-3</c:v>
                </c:pt>
                <c:pt idx="959">
                  <c:v>-1.8630181803303003E-4</c:v>
                </c:pt>
                <c:pt idx="960">
                  <c:v>-4.7124799312575627E-3</c:v>
                </c:pt>
                <c:pt idx="961">
                  <c:v>2.382253008416102E-3</c:v>
                </c:pt>
                <c:pt idx="962">
                  <c:v>1.0145438559535647E-2</c:v>
                </c:pt>
                <c:pt idx="963">
                  <c:v>2.0166609692362503E-3</c:v>
                </c:pt>
                <c:pt idx="964">
                  <c:v>8.2418472100778128E-3</c:v>
                </c:pt>
                <c:pt idx="965">
                  <c:v>1.516265155019747E-2</c:v>
                </c:pt>
                <c:pt idx="966">
                  <c:v>-1.5869531055010655E-2</c:v>
                </c:pt>
                <c:pt idx="967">
                  <c:v>-7.5389389522548811E-3</c:v>
                </c:pt>
                <c:pt idx="968">
                  <c:v>-3.2622362435132946E-3</c:v>
                </c:pt>
                <c:pt idx="969">
                  <c:v>1.1649703264435818E-3</c:v>
                </c:pt>
                <c:pt idx="970">
                  <c:v>-3.516830382495284E-3</c:v>
                </c:pt>
                <c:pt idx="971">
                  <c:v>3.4511562975592103E-3</c:v>
                </c:pt>
                <c:pt idx="972">
                  <c:v>1.1277951870247049E-2</c:v>
                </c:pt>
                <c:pt idx="973">
                  <c:v>-8.56101125941644E-3</c:v>
                </c:pt>
                <c:pt idx="974">
                  <c:v>3.359011313352811E-3</c:v>
                </c:pt>
                <c:pt idx="975">
                  <c:v>-2.0219008625245172E-3</c:v>
                </c:pt>
                <c:pt idx="976">
                  <c:v>7.5001041681135305E-3</c:v>
                </c:pt>
                <c:pt idx="977">
                  <c:v>5.2216404886560319E-3</c:v>
                </c:pt>
                <c:pt idx="978">
                  <c:v>1.3281140780092571E-3</c:v>
                </c:pt>
                <c:pt idx="979">
                  <c:v>2.7734984069871516E-4</c:v>
                </c:pt>
                <c:pt idx="980">
                  <c:v>2.3150419323942906E-3</c:v>
                </c:pt>
                <c:pt idx="981">
                  <c:v>3.3306066579319449E-3</c:v>
                </c:pt>
                <c:pt idx="982">
                  <c:v>5.8111574222505791E-3</c:v>
                </c:pt>
                <c:pt idx="983">
                  <c:v>-1.0832603310065858E-3</c:v>
                </c:pt>
                <c:pt idx="984">
                  <c:v>5.124515064653945E-3</c:v>
                </c:pt>
                <c:pt idx="985">
                  <c:v>1.4002328121062391E-2</c:v>
                </c:pt>
                <c:pt idx="986">
                  <c:v>-1.3124547000611053E-2</c:v>
                </c:pt>
                <c:pt idx="987">
                  <c:v>-4.3563700073401268E-4</c:v>
                </c:pt>
                <c:pt idx="988">
                  <c:v>-5.3902072015429292E-3</c:v>
                </c:pt>
                <c:pt idx="989">
                  <c:v>-2.0116799642784233E-3</c:v>
                </c:pt>
                <c:pt idx="990">
                  <c:v>1.8152110447704484E-3</c:v>
                </c:pt>
                <c:pt idx="991">
                  <c:v>1.9484900381676606E-3</c:v>
                </c:pt>
                <c:pt idx="992">
                  <c:v>4.652154850635748E-3</c:v>
                </c:pt>
                <c:pt idx="993">
                  <c:v>-1.8238764589828538E-3</c:v>
                </c:pt>
                <c:pt idx="994">
                  <c:v>1.7508493985585183E-4</c:v>
                </c:pt>
                <c:pt idx="995">
                  <c:v>-7.9671102558220852E-4</c:v>
                </c:pt>
                <c:pt idx="996">
                  <c:v>8.8340865998068896E-3</c:v>
                </c:pt>
                <c:pt idx="997">
                  <c:v>-3.6286988013648491E-3</c:v>
                </c:pt>
                <c:pt idx="998">
                  <c:v>1.4469162597214869E-3</c:v>
                </c:pt>
                <c:pt idx="999">
                  <c:v>-4.923753184382651E-4</c:v>
                </c:pt>
                <c:pt idx="1000">
                  <c:v>7.688865190149663E-4</c:v>
                </c:pt>
                <c:pt idx="1001">
                  <c:v>1.1653983922745859E-3</c:v>
                </c:pt>
                <c:pt idx="1002">
                  <c:v>1.876732575158746E-3</c:v>
                </c:pt>
                <c:pt idx="1003">
                  <c:v>-2.1253022956601031E-3</c:v>
                </c:pt>
                <c:pt idx="1004">
                  <c:v>9.9113059631461553E-3</c:v>
                </c:pt>
                <c:pt idx="1005">
                  <c:v>-7.8381965415763588E-4</c:v>
                </c:pt>
                <c:pt idx="1006">
                  <c:v>1.0554756443649449E-2</c:v>
                </c:pt>
                <c:pt idx="1007">
                  <c:v>-2.9434351705374118E-3</c:v>
                </c:pt>
                <c:pt idx="1008">
                  <c:v>-8.5173024218827553E-3</c:v>
                </c:pt>
                <c:pt idx="1009">
                  <c:v>-2.5300382141189015E-3</c:v>
                </c:pt>
                <c:pt idx="1010">
                  <c:v>1.4917933130699224E-2</c:v>
                </c:pt>
                <c:pt idx="1011">
                  <c:v>1.2173151138064053E-2</c:v>
                </c:pt>
                <c:pt idx="1012">
                  <c:v>-2.1449387057151936E-2</c:v>
                </c:pt>
                <c:pt idx="1013">
                  <c:v>-8.6738945141735524E-3</c:v>
                </c:pt>
                <c:pt idx="1014">
                  <c:v>-1.0435666020885526E-2</c:v>
                </c:pt>
                <c:pt idx="1015">
                  <c:v>7.3733464711231989E-3</c:v>
                </c:pt>
                <c:pt idx="1016">
                  <c:v>8.1653905494540879E-3</c:v>
                </c:pt>
                <c:pt idx="1017">
                  <c:v>7.0353882429774472E-4</c:v>
                </c:pt>
                <c:pt idx="1018">
                  <c:v>-6.6783378571121377E-3</c:v>
                </c:pt>
                <c:pt idx="1019">
                  <c:v>2.7480346410215795E-3</c:v>
                </c:pt>
                <c:pt idx="1020">
                  <c:v>-7.1946375018698827E-3</c:v>
                </c:pt>
                <c:pt idx="1021">
                  <c:v>6.7627976802335787E-3</c:v>
                </c:pt>
                <c:pt idx="1022">
                  <c:v>-8.4553063018300012E-4</c:v>
                </c:pt>
                <c:pt idx="1023">
                  <c:v>-2.1491921425531579E-4</c:v>
                </c:pt>
                <c:pt idx="1024">
                  <c:v>1.782224167916624E-3</c:v>
                </c:pt>
                <c:pt idx="1025">
                  <c:v>1.0928710658818286E-2</c:v>
                </c:pt>
                <c:pt idx="1026">
                  <c:v>-9.2106713438859789E-3</c:v>
                </c:pt>
                <c:pt idx="1027">
                  <c:v>9.3060600637495661E-3</c:v>
                </c:pt>
                <c:pt idx="1028">
                  <c:v>-6.8023616108532359E-3</c:v>
                </c:pt>
                <c:pt idx="1029">
                  <c:v>-5.3064530387267883E-3</c:v>
                </c:pt>
                <c:pt idx="1030">
                  <c:v>3.6087492386858155E-3</c:v>
                </c:pt>
                <c:pt idx="1031">
                  <c:v>1.1094247768300924E-2</c:v>
                </c:pt>
                <c:pt idx="1032">
                  <c:v>-4.0878020277237415E-3</c:v>
                </c:pt>
                <c:pt idx="1033">
                  <c:v>3.2945816244711601E-3</c:v>
                </c:pt>
                <c:pt idx="1034">
                  <c:v>-1.9618291028877799E-4</c:v>
                </c:pt>
                <c:pt idx="1035">
                  <c:v>7.7199628035937717E-3</c:v>
                </c:pt>
                <c:pt idx="1036">
                  <c:v>4.220639958823158E-3</c:v>
                </c:pt>
                <c:pt idx="1037">
                  <c:v>1.4752303666720756E-3</c:v>
                </c:pt>
                <c:pt idx="1038">
                  <c:v>-9.7353791525556233E-4</c:v>
                </c:pt>
                <c:pt idx="1039">
                  <c:v>1.4438277854756487E-2</c:v>
                </c:pt>
                <c:pt idx="1040">
                  <c:v>1.1825144919693331E-2</c:v>
                </c:pt>
                <c:pt idx="1041">
                  <c:v>3.6225385557842049E-3</c:v>
                </c:pt>
                <c:pt idx="1042">
                  <c:v>-3.1578231669390222E-3</c:v>
                </c:pt>
                <c:pt idx="1043">
                  <c:v>-8.6802497899118869E-4</c:v>
                </c:pt>
                <c:pt idx="1044">
                  <c:v>1.6631197691788335E-2</c:v>
                </c:pt>
                <c:pt idx="1045">
                  <c:v>5.2402330592367097E-3</c:v>
                </c:pt>
                <c:pt idx="1046">
                  <c:v>-5.4673035811094728E-3</c:v>
                </c:pt>
                <c:pt idx="1047">
                  <c:v>-7.6308370066411335E-3</c:v>
                </c:pt>
                <c:pt idx="1048">
                  <c:v>7.0251207482558975E-3</c:v>
                </c:pt>
                <c:pt idx="1049">
                  <c:v>-6.0273888636330764E-4</c:v>
                </c:pt>
                <c:pt idx="1050">
                  <c:v>-1.4760500437832724E-2</c:v>
                </c:pt>
                <c:pt idx="1051">
                  <c:v>2.8793426720601367E-3</c:v>
                </c:pt>
                <c:pt idx="1052">
                  <c:v>-1.5696886322292825E-3</c:v>
                </c:pt>
                <c:pt idx="1053">
                  <c:v>6.4919585934766211E-3</c:v>
                </c:pt>
                <c:pt idx="1054">
                  <c:v>1.0153985185334946E-3</c:v>
                </c:pt>
                <c:pt idx="1055">
                  <c:v>1.0395479646353678E-2</c:v>
                </c:pt>
                <c:pt idx="1056">
                  <c:v>6.0302830130256613E-3</c:v>
                </c:pt>
                <c:pt idx="1057">
                  <c:v>1.4154683554241432E-2</c:v>
                </c:pt>
                <c:pt idx="1058">
                  <c:v>-5.3592716179846622E-3</c:v>
                </c:pt>
                <c:pt idx="1059">
                  <c:v>1.9495975820425837E-2</c:v>
                </c:pt>
                <c:pt idx="1060">
                  <c:v>-1.3417213827191521E-2</c:v>
                </c:pt>
                <c:pt idx="1061">
                  <c:v>-1.306620434127681E-2</c:v>
                </c:pt>
                <c:pt idx="1062">
                  <c:v>-8.0808443239309691E-3</c:v>
                </c:pt>
                <c:pt idx="1063">
                  <c:v>2.3790719336683086E-2</c:v>
                </c:pt>
                <c:pt idx="1064">
                  <c:v>-4.7501658249202716E-3</c:v>
                </c:pt>
                <c:pt idx="1065">
                  <c:v>-2.4478846903396523E-2</c:v>
                </c:pt>
                <c:pt idx="1066">
                  <c:v>1.135166191319037E-2</c:v>
                </c:pt>
                <c:pt idx="1067">
                  <c:v>1.2562878885591378E-3</c:v>
                </c:pt>
                <c:pt idx="1068">
                  <c:v>-7.7328493796570141E-3</c:v>
                </c:pt>
                <c:pt idx="1069">
                  <c:v>-1.8548941356217874E-3</c:v>
                </c:pt>
                <c:pt idx="1070">
                  <c:v>-4.4158083905446732E-3</c:v>
                </c:pt>
                <c:pt idx="1071">
                  <c:v>-3.2039953313212077E-4</c:v>
                </c:pt>
                <c:pt idx="1072">
                  <c:v>-5.6927491149549869E-4</c:v>
                </c:pt>
                <c:pt idx="1073">
                  <c:v>4.7109831017417836E-3</c:v>
                </c:pt>
                <c:pt idx="1074">
                  <c:v>1.6624551137118804E-3</c:v>
                </c:pt>
                <c:pt idx="1075">
                  <c:v>-3.4515996246697878E-4</c:v>
                </c:pt>
                <c:pt idx="1076">
                  <c:v>-1.1134975827398197E-3</c:v>
                </c:pt>
                <c:pt idx="1077">
                  <c:v>7.3993459966090747E-3</c:v>
                </c:pt>
                <c:pt idx="1078">
                  <c:v>3.897472454245321E-3</c:v>
                </c:pt>
                <c:pt idx="1079">
                  <c:v>1.0853304161434041E-2</c:v>
                </c:pt>
                <c:pt idx="1080">
                  <c:v>1.0088048276277739E-3</c:v>
                </c:pt>
                <c:pt idx="1081">
                  <c:v>1.3898236818535858E-2</c:v>
                </c:pt>
                <c:pt idx="1082">
                  <c:v>1.6051736021366558E-2</c:v>
                </c:pt>
                <c:pt idx="1083">
                  <c:v>-1.9311502938707092E-2</c:v>
                </c:pt>
                <c:pt idx="1084">
                  <c:v>9.7606624773047823E-3</c:v>
                </c:pt>
                <c:pt idx="1085">
                  <c:v>-2.5677859113367063E-2</c:v>
                </c:pt>
                <c:pt idx="1086">
                  <c:v>-1.4888363213811928E-3</c:v>
                </c:pt>
                <c:pt idx="1087">
                  <c:v>3.6158033252895461E-3</c:v>
                </c:pt>
                <c:pt idx="1088">
                  <c:v>-3.0105863636010755E-3</c:v>
                </c:pt>
                <c:pt idx="1089">
                  <c:v>3.167309215053038E-4</c:v>
                </c:pt>
                <c:pt idx="1090">
                  <c:v>1.3935576257400273E-2</c:v>
                </c:pt>
                <c:pt idx="1091">
                  <c:v>8.136402839514334E-3</c:v>
                </c:pt>
                <c:pt idx="1092">
                  <c:v>-7.1900177576840196E-3</c:v>
                </c:pt>
                <c:pt idx="1093">
                  <c:v>-3.753438464607517E-3</c:v>
                </c:pt>
                <c:pt idx="1094">
                  <c:v>2.2756031663768717E-3</c:v>
                </c:pt>
                <c:pt idx="1095">
                  <c:v>4.1583215119445072E-4</c:v>
                </c:pt>
                <c:pt idx="1096">
                  <c:v>-6.5547967411652142E-3</c:v>
                </c:pt>
                <c:pt idx="1097">
                  <c:v>5.4918909824148709E-3</c:v>
                </c:pt>
                <c:pt idx="1098">
                  <c:v>1.484736429268918E-2</c:v>
                </c:pt>
                <c:pt idx="1099">
                  <c:v>5.7099005597205377E-3</c:v>
                </c:pt>
                <c:pt idx="1100">
                  <c:v>7.0825395538620661E-3</c:v>
                </c:pt>
                <c:pt idx="1101">
                  <c:v>-1.475478359029514E-2</c:v>
                </c:pt>
                <c:pt idx="1102">
                  <c:v>6.4388377402171404E-3</c:v>
                </c:pt>
                <c:pt idx="1103">
                  <c:v>1.3415471795312772E-3</c:v>
                </c:pt>
                <c:pt idx="1104">
                  <c:v>-2.2273622890431888E-3</c:v>
                </c:pt>
                <c:pt idx="1105">
                  <c:v>8.7225159732762236E-3</c:v>
                </c:pt>
                <c:pt idx="1106">
                  <c:v>3.5365757816374632E-3</c:v>
                </c:pt>
                <c:pt idx="1107">
                  <c:v>7.4581125280026583E-4</c:v>
                </c:pt>
                <c:pt idx="1108">
                  <c:v>-2.0731166033364223E-3</c:v>
                </c:pt>
                <c:pt idx="1109">
                  <c:v>-3.9062815919512772E-3</c:v>
                </c:pt>
                <c:pt idx="1110">
                  <c:v>-3.5111001267972286E-3</c:v>
                </c:pt>
                <c:pt idx="1111">
                  <c:v>5.7576388007034573E-3</c:v>
                </c:pt>
                <c:pt idx="1112">
                  <c:v>1.7728480872187813E-3</c:v>
                </c:pt>
                <c:pt idx="1113">
                  <c:v>1.2921214314501217E-2</c:v>
                </c:pt>
                <c:pt idx="1114">
                  <c:v>-4.359266922526861E-3</c:v>
                </c:pt>
                <c:pt idx="1115">
                  <c:v>-1.264960061067022E-3</c:v>
                </c:pt>
                <c:pt idx="1116">
                  <c:v>-1.2851160688518437E-3</c:v>
                </c:pt>
                <c:pt idx="1117">
                  <c:v>-7.9492200688769943E-3</c:v>
                </c:pt>
                <c:pt idx="1118">
                  <c:v>2.7871374554437889E-3</c:v>
                </c:pt>
                <c:pt idx="1119">
                  <c:v>-1.9355954929820562E-3</c:v>
                </c:pt>
                <c:pt idx="1120">
                  <c:v>8.8362351093074221E-3</c:v>
                </c:pt>
                <c:pt idx="1121">
                  <c:v>-6.241465681479097E-4</c:v>
                </c:pt>
                <c:pt idx="1122">
                  <c:v>1.7911507324332998E-3</c:v>
                </c:pt>
                <c:pt idx="1123">
                  <c:v>1.1271167954760575E-2</c:v>
                </c:pt>
                <c:pt idx="1124">
                  <c:v>-4.5954897137437944E-3</c:v>
                </c:pt>
                <c:pt idx="1125">
                  <c:v>2.3969253233782073E-3</c:v>
                </c:pt>
                <c:pt idx="1126">
                  <c:v>-1.5844155129681736E-3</c:v>
                </c:pt>
                <c:pt idx="1127">
                  <c:v>1.6161717804443754E-2</c:v>
                </c:pt>
                <c:pt idx="1128">
                  <c:v>5.6359169538502396E-3</c:v>
                </c:pt>
                <c:pt idx="1129">
                  <c:v>-6.7925413261787915E-3</c:v>
                </c:pt>
                <c:pt idx="1130">
                  <c:v>3.9464206133208446E-3</c:v>
                </c:pt>
                <c:pt idx="1131">
                  <c:v>-1.156383241031389E-2</c:v>
                </c:pt>
                <c:pt idx="1132">
                  <c:v>-4.7919578925310624E-3</c:v>
                </c:pt>
                <c:pt idx="1133">
                  <c:v>1.1648048198820149E-2</c:v>
                </c:pt>
                <c:pt idx="1134">
                  <c:v>1.3610365817456005E-2</c:v>
                </c:pt>
                <c:pt idx="1135">
                  <c:v>-9.9785593927212979E-3</c:v>
                </c:pt>
                <c:pt idx="1136">
                  <c:v>7.6518884341691962E-3</c:v>
                </c:pt>
                <c:pt idx="1137">
                  <c:v>-1.3998028446696731E-3</c:v>
                </c:pt>
                <c:pt idx="1138">
                  <c:v>1.1699872344305584E-2</c:v>
                </c:pt>
                <c:pt idx="1139">
                  <c:v>-2.8771240154390476E-4</c:v>
                </c:pt>
                <c:pt idx="1140">
                  <c:v>1.9460190971818836E-2</c:v>
                </c:pt>
                <c:pt idx="1141">
                  <c:v>2.2047038430944355E-2</c:v>
                </c:pt>
                <c:pt idx="1142">
                  <c:v>1.7799313644932147E-2</c:v>
                </c:pt>
                <c:pt idx="1143">
                  <c:v>1.231819349472163E-2</c:v>
                </c:pt>
                <c:pt idx="1144">
                  <c:v>-1.2129506270184387E-2</c:v>
                </c:pt>
                <c:pt idx="1145">
                  <c:v>1.1947307117329942E-2</c:v>
                </c:pt>
                <c:pt idx="1146">
                  <c:v>-3.5287906850543171E-2</c:v>
                </c:pt>
                <c:pt idx="1147">
                  <c:v>-3.0256074002417144E-3</c:v>
                </c:pt>
                <c:pt idx="1148">
                  <c:v>-1.8589538262648642E-2</c:v>
                </c:pt>
                <c:pt idx="1149">
                  <c:v>3.4457896215134287E-3</c:v>
                </c:pt>
                <c:pt idx="1150">
                  <c:v>5.2189453829942778E-3</c:v>
                </c:pt>
                <c:pt idx="1151">
                  <c:v>-2.1956829851994542E-3</c:v>
                </c:pt>
                <c:pt idx="1152">
                  <c:v>4.7272769717412455E-3</c:v>
                </c:pt>
                <c:pt idx="1153">
                  <c:v>-1.6329822808936134E-2</c:v>
                </c:pt>
                <c:pt idx="1154">
                  <c:v>1.3492797142955482E-4</c:v>
                </c:pt>
                <c:pt idx="1155">
                  <c:v>-1.5278028589691406E-3</c:v>
                </c:pt>
                <c:pt idx="1156">
                  <c:v>-6.623138843883547E-3</c:v>
                </c:pt>
                <c:pt idx="1157">
                  <c:v>-6.3069078891523356E-3</c:v>
                </c:pt>
                <c:pt idx="1158">
                  <c:v>1.6415789988323715E-2</c:v>
                </c:pt>
                <c:pt idx="1159">
                  <c:v>8.7935871510924635E-3</c:v>
                </c:pt>
                <c:pt idx="1160">
                  <c:v>8.0100835224481415E-3</c:v>
                </c:pt>
                <c:pt idx="1161">
                  <c:v>1.7396763434365692E-2</c:v>
                </c:pt>
                <c:pt idx="1162">
                  <c:v>-1.3973478847620791E-2</c:v>
                </c:pt>
                <c:pt idx="1163">
                  <c:v>1.7972655760030154E-2</c:v>
                </c:pt>
                <c:pt idx="1164">
                  <c:v>-9.5776147657359312E-3</c:v>
                </c:pt>
                <c:pt idx="1165">
                  <c:v>5.2928932500744263E-3</c:v>
                </c:pt>
                <c:pt idx="1166">
                  <c:v>8.2537093722925281E-3</c:v>
                </c:pt>
                <c:pt idx="1167">
                  <c:v>-4.8126268051080778E-3</c:v>
                </c:pt>
                <c:pt idx="1168">
                  <c:v>1.6110548559024496E-2</c:v>
                </c:pt>
                <c:pt idx="1169">
                  <c:v>1.5976763311659203E-2</c:v>
                </c:pt>
                <c:pt idx="1170">
                  <c:v>2.9874077827070078E-3</c:v>
                </c:pt>
                <c:pt idx="1171">
                  <c:v>-2.3721411401357861E-2</c:v>
                </c:pt>
                <c:pt idx="1172">
                  <c:v>1.0517942372282096E-2</c:v>
                </c:pt>
                <c:pt idx="1173">
                  <c:v>-1.1571124305988612E-2</c:v>
                </c:pt>
                <c:pt idx="1174">
                  <c:v>-1.1182570203842279E-2</c:v>
                </c:pt>
                <c:pt idx="1175">
                  <c:v>-8.4123716212423094E-3</c:v>
                </c:pt>
                <c:pt idx="1176">
                  <c:v>-4.6189580148182641E-3</c:v>
                </c:pt>
                <c:pt idx="1177">
                  <c:v>5.2193856138835759E-3</c:v>
                </c:pt>
                <c:pt idx="1178">
                  <c:v>1.274180851668838E-2</c:v>
                </c:pt>
                <c:pt idx="1179">
                  <c:v>5.3306340759284865E-4</c:v>
                </c:pt>
                <c:pt idx="1180">
                  <c:v>-1.7584790641843373E-2</c:v>
                </c:pt>
                <c:pt idx="1181">
                  <c:v>2.0145024971186976E-2</c:v>
                </c:pt>
                <c:pt idx="1182">
                  <c:v>-2.7756378831384043E-2</c:v>
                </c:pt>
                <c:pt idx="1183">
                  <c:v>-8.1329991374968769E-3</c:v>
                </c:pt>
                <c:pt idx="1184">
                  <c:v>-3.5125836395929477E-2</c:v>
                </c:pt>
                <c:pt idx="1185">
                  <c:v>1.5365857116526938E-2</c:v>
                </c:pt>
                <c:pt idx="1186">
                  <c:v>7.5250477814823302E-3</c:v>
                </c:pt>
                <c:pt idx="1187">
                  <c:v>-2.1949766391772263E-3</c:v>
                </c:pt>
                <c:pt idx="1188">
                  <c:v>6.732576659826961E-3</c:v>
                </c:pt>
                <c:pt idx="1189">
                  <c:v>1.6730243508407128E-3</c:v>
                </c:pt>
                <c:pt idx="1190">
                  <c:v>1.0195666188487662E-2</c:v>
                </c:pt>
                <c:pt idx="1191">
                  <c:v>3.5963255694666518E-3</c:v>
                </c:pt>
                <c:pt idx="1192">
                  <c:v>1.004368354743379E-2</c:v>
                </c:pt>
                <c:pt idx="1193">
                  <c:v>3.4411358997610275E-3</c:v>
                </c:pt>
                <c:pt idx="1194">
                  <c:v>3.1586589033587575E-3</c:v>
                </c:pt>
                <c:pt idx="1195">
                  <c:v>-4.4044156257928568E-3</c:v>
                </c:pt>
                <c:pt idx="1196">
                  <c:v>2.3033775972136628E-3</c:v>
                </c:pt>
                <c:pt idx="1197">
                  <c:v>2.7098744385312123E-3</c:v>
                </c:pt>
                <c:pt idx="1198">
                  <c:v>-1.7193183199293305E-4</c:v>
                </c:pt>
                <c:pt idx="1199">
                  <c:v>-2.0471252976762555E-3</c:v>
                </c:pt>
                <c:pt idx="1200">
                  <c:v>1.3996502374245878E-2</c:v>
                </c:pt>
                <c:pt idx="1201">
                  <c:v>-7.9691233666718819E-3</c:v>
                </c:pt>
                <c:pt idx="1202">
                  <c:v>2.7422358024395965E-3</c:v>
                </c:pt>
                <c:pt idx="1203">
                  <c:v>6.329945419150107E-4</c:v>
                </c:pt>
                <c:pt idx="1204">
                  <c:v>6.4277278778279712E-3</c:v>
                </c:pt>
                <c:pt idx="1205">
                  <c:v>6.4297401187354275E-3</c:v>
                </c:pt>
                <c:pt idx="1206">
                  <c:v>3.6119601409574376E-3</c:v>
                </c:pt>
                <c:pt idx="1207">
                  <c:v>7.1810266819927193E-3</c:v>
                </c:pt>
                <c:pt idx="1208">
                  <c:v>7.6704597963170862E-3</c:v>
                </c:pt>
                <c:pt idx="1209">
                  <c:v>-3.7502608610255894E-3</c:v>
                </c:pt>
                <c:pt idx="1210">
                  <c:v>1.2428381451883519E-2</c:v>
                </c:pt>
                <c:pt idx="1211">
                  <c:v>-6.4734010205561576E-3</c:v>
                </c:pt>
                <c:pt idx="1212">
                  <c:v>7.3951294147647229E-3</c:v>
                </c:pt>
                <c:pt idx="1213">
                  <c:v>-6.1903908321639944E-3</c:v>
                </c:pt>
                <c:pt idx="1214">
                  <c:v>-1.2319827107282633E-2</c:v>
                </c:pt>
                <c:pt idx="1215">
                  <c:v>5.7470911491110943E-3</c:v>
                </c:pt>
                <c:pt idx="1216">
                  <c:v>1.6790493997245193E-3</c:v>
                </c:pt>
                <c:pt idx="1217">
                  <c:v>8.4069053843267572E-3</c:v>
                </c:pt>
                <c:pt idx="1218">
                  <c:v>2.8486395880045201E-3</c:v>
                </c:pt>
                <c:pt idx="1219">
                  <c:v>-3.4061043340275488E-3</c:v>
                </c:pt>
                <c:pt idx="1220">
                  <c:v>9.0820385798993097E-3</c:v>
                </c:pt>
                <c:pt idx="1221">
                  <c:v>1.3406355182839835E-2</c:v>
                </c:pt>
                <c:pt idx="1222">
                  <c:v>-9.3625197799713789E-3</c:v>
                </c:pt>
                <c:pt idx="1223">
                  <c:v>1.046620453355751E-2</c:v>
                </c:pt>
                <c:pt idx="1224">
                  <c:v>-5.6436399427117756E-3</c:v>
                </c:pt>
                <c:pt idx="1225">
                  <c:v>7.8275024480816136E-3</c:v>
                </c:pt>
                <c:pt idx="1226">
                  <c:v>-1.0818562640735552E-2</c:v>
                </c:pt>
                <c:pt idx="1227">
                  <c:v>1.5881738397001799E-2</c:v>
                </c:pt>
                <c:pt idx="1228">
                  <c:v>4.5412823425956539E-3</c:v>
                </c:pt>
                <c:pt idx="1229">
                  <c:v>5.022110834792981E-3</c:v>
                </c:pt>
                <c:pt idx="1230">
                  <c:v>1.5409859690034278E-2</c:v>
                </c:pt>
                <c:pt idx="1231">
                  <c:v>1.468569814393228E-2</c:v>
                </c:pt>
                <c:pt idx="1232">
                  <c:v>-2.4226917788673585E-2</c:v>
                </c:pt>
                <c:pt idx="1233">
                  <c:v>1.0959469958988111E-2</c:v>
                </c:pt>
                <c:pt idx="1234">
                  <c:v>-2.5855158736495243E-2</c:v>
                </c:pt>
                <c:pt idx="1235">
                  <c:v>4.3074416426651663E-3</c:v>
                </c:pt>
                <c:pt idx="1236">
                  <c:v>6.4950576872171428E-3</c:v>
                </c:pt>
                <c:pt idx="1237">
                  <c:v>-5.6494636219482919E-3</c:v>
                </c:pt>
                <c:pt idx="1238">
                  <c:v>5.9418851513903803E-4</c:v>
                </c:pt>
                <c:pt idx="1239">
                  <c:v>-3.6002995449221364E-3</c:v>
                </c:pt>
                <c:pt idx="1240">
                  <c:v>1.8962430582503575E-2</c:v>
                </c:pt>
                <c:pt idx="1241">
                  <c:v>8.3122075684491925E-3</c:v>
                </c:pt>
                <c:pt idx="1242">
                  <c:v>1.3060857399820103E-2</c:v>
                </c:pt>
                <c:pt idx="1243">
                  <c:v>-5.8944121574601716E-2</c:v>
                </c:pt>
                <c:pt idx="1244">
                  <c:v>-5.3130787794885004E-3</c:v>
                </c:pt>
                <c:pt idx="1245">
                  <c:v>-7.7991826481333959E-3</c:v>
                </c:pt>
                <c:pt idx="1246">
                  <c:v>1.2041591393674889E-2</c:v>
                </c:pt>
                <c:pt idx="1247">
                  <c:v>2.621170498176606E-2</c:v>
                </c:pt>
                <c:pt idx="1248">
                  <c:v>-3.3686961032639573E-3</c:v>
                </c:pt>
                <c:pt idx="1249">
                  <c:v>1.3648963587616247E-2</c:v>
                </c:pt>
                <c:pt idx="1250">
                  <c:v>8.2108039650099496E-3</c:v>
                </c:pt>
                <c:pt idx="1251">
                  <c:v>3.7512605483673855E-3</c:v>
                </c:pt>
                <c:pt idx="1252">
                  <c:v>4.8123100078225622E-3</c:v>
                </c:pt>
                <c:pt idx="1253">
                  <c:v>-2.1079466294262605E-3</c:v>
                </c:pt>
                <c:pt idx="1254">
                  <c:v>1.4827343010993532E-2</c:v>
                </c:pt>
                <c:pt idx="1255">
                  <c:v>1.2289160703107926E-2</c:v>
                </c:pt>
              </c:numCache>
            </c:numRef>
          </c:xVal>
          <c:yVal>
            <c:numRef>
              <c:f>RegAAPL_dia!$B$25:$B$1280</c:f>
              <c:numCache>
                <c:formatCode>General</c:formatCode>
                <c:ptCount val="1256"/>
                <c:pt idx="0">
                  <c:v>-3.978644021034013E-4</c:v>
                </c:pt>
                <c:pt idx="1">
                  <c:v>-2.0347968756201883E-2</c:v>
                </c:pt>
                <c:pt idx="2">
                  <c:v>-4.76590145972471E-3</c:v>
                </c:pt>
                <c:pt idx="3">
                  <c:v>1.2816947054106564E-3</c:v>
                </c:pt>
                <c:pt idx="4">
                  <c:v>9.0750058544293299E-3</c:v>
                </c:pt>
                <c:pt idx="5">
                  <c:v>5.4219893054225131E-3</c:v>
                </c:pt>
                <c:pt idx="6">
                  <c:v>1.47024748101758E-3</c:v>
                </c:pt>
                <c:pt idx="7">
                  <c:v>9.3838551698335413E-3</c:v>
                </c:pt>
                <c:pt idx="8">
                  <c:v>4.1566181273471364E-2</c:v>
                </c:pt>
                <c:pt idx="9">
                  <c:v>-7.3692730032080063E-4</c:v>
                </c:pt>
                <c:pt idx="10">
                  <c:v>7.5421220672128248E-3</c:v>
                </c:pt>
                <c:pt idx="11">
                  <c:v>5.6942255024127466E-3</c:v>
                </c:pt>
                <c:pt idx="12">
                  <c:v>-9.6142195117393074E-3</c:v>
                </c:pt>
                <c:pt idx="13">
                  <c:v>-7.9464015523397682E-3</c:v>
                </c:pt>
                <c:pt idx="14">
                  <c:v>1.889259711030291E-2</c:v>
                </c:pt>
                <c:pt idx="15">
                  <c:v>8.1770322712916496E-3</c:v>
                </c:pt>
                <c:pt idx="16">
                  <c:v>2.0495738898365862E-3</c:v>
                </c:pt>
                <c:pt idx="17">
                  <c:v>7.5454908156232592E-3</c:v>
                </c:pt>
                <c:pt idx="18">
                  <c:v>9.8241322429998973E-4</c:v>
                </c:pt>
                <c:pt idx="19">
                  <c:v>9.542690304680532E-3</c:v>
                </c:pt>
                <c:pt idx="20">
                  <c:v>2.5927112870235823E-2</c:v>
                </c:pt>
                <c:pt idx="21">
                  <c:v>2.1352314528815933E-2</c:v>
                </c:pt>
                <c:pt idx="22">
                  <c:v>3.2104301454877353E-2</c:v>
                </c:pt>
                <c:pt idx="23">
                  <c:v>-2.9798210760951668E-2</c:v>
                </c:pt>
                <c:pt idx="24">
                  <c:v>1.8548356797867677E-3</c:v>
                </c:pt>
                <c:pt idx="25">
                  <c:v>-2.8324464205500433E-2</c:v>
                </c:pt>
                <c:pt idx="26">
                  <c:v>-2.029022544857836E-3</c:v>
                </c:pt>
                <c:pt idx="27">
                  <c:v>1.0269353461737388E-2</c:v>
                </c:pt>
                <c:pt idx="28">
                  <c:v>2.3171779877149756E-2</c:v>
                </c:pt>
                <c:pt idx="29">
                  <c:v>-4.3835613267573688E-2</c:v>
                </c:pt>
                <c:pt idx="30">
                  <c:v>0.12115558061753712</c:v>
                </c:pt>
                <c:pt idx="31">
                  <c:v>-1.9795394734486296E-2</c:v>
                </c:pt>
                <c:pt idx="32">
                  <c:v>-2.7966725460552015E-3</c:v>
                </c:pt>
                <c:pt idx="33">
                  <c:v>-7.5803638934404838E-2</c:v>
                </c:pt>
                <c:pt idx="34">
                  <c:v>-6.1367052139603334E-2</c:v>
                </c:pt>
                <c:pt idx="35">
                  <c:v>8.7225511295957875E-3</c:v>
                </c:pt>
                <c:pt idx="36">
                  <c:v>4.9756543596901201E-3</c:v>
                </c:pt>
                <c:pt idx="37">
                  <c:v>7.2099391157235005E-3</c:v>
                </c:pt>
                <c:pt idx="38">
                  <c:v>-2.4928007376272415E-2</c:v>
                </c:pt>
                <c:pt idx="39">
                  <c:v>-4.0370168881700497E-3</c:v>
                </c:pt>
                <c:pt idx="40">
                  <c:v>-1.4018297504491265E-2</c:v>
                </c:pt>
                <c:pt idx="41">
                  <c:v>2.1695077201055214E-3</c:v>
                </c:pt>
                <c:pt idx="42">
                  <c:v>2.2604639556481662E-2</c:v>
                </c:pt>
                <c:pt idx="43">
                  <c:v>1.2163273559931791E-3</c:v>
                </c:pt>
                <c:pt idx="44">
                  <c:v>-2.610338914670047E-3</c:v>
                </c:pt>
                <c:pt idx="45">
                  <c:v>1.3898038203635913E-2</c:v>
                </c:pt>
                <c:pt idx="46">
                  <c:v>-1.3378142150572576E-2</c:v>
                </c:pt>
                <c:pt idx="47">
                  <c:v>8.3258116886009981E-3</c:v>
                </c:pt>
                <c:pt idx="48">
                  <c:v>2.7207254114277379E-2</c:v>
                </c:pt>
                <c:pt idx="49">
                  <c:v>-1.7494614469388978E-2</c:v>
                </c:pt>
                <c:pt idx="50">
                  <c:v>6.3814065194143952E-3</c:v>
                </c:pt>
                <c:pt idx="51">
                  <c:v>-9.4546922352469857E-3</c:v>
                </c:pt>
                <c:pt idx="52">
                  <c:v>-3.4128385666896015E-2</c:v>
                </c:pt>
                <c:pt idx="53">
                  <c:v>7.1871712921844364E-3</c:v>
                </c:pt>
                <c:pt idx="54">
                  <c:v>-2.2489061422215666E-2</c:v>
                </c:pt>
                <c:pt idx="55">
                  <c:v>1.435674866583026E-2</c:v>
                </c:pt>
                <c:pt idx="56">
                  <c:v>-1.5388700986891183E-2</c:v>
                </c:pt>
                <c:pt idx="57">
                  <c:v>-2.2206465586677018E-2</c:v>
                </c:pt>
                <c:pt idx="58">
                  <c:v>2.0326210688940576E-2</c:v>
                </c:pt>
                <c:pt idx="59">
                  <c:v>-2.0003902346716486E-2</c:v>
                </c:pt>
                <c:pt idx="60">
                  <c:v>3.4070796853218727E-4</c:v>
                </c:pt>
                <c:pt idx="61">
                  <c:v>-5.7824935366262899E-3</c:v>
                </c:pt>
                <c:pt idx="62">
                  <c:v>-6.1504581298870015E-3</c:v>
                </c:pt>
                <c:pt idx="63">
                  <c:v>-2.1529176302841437E-2</c:v>
                </c:pt>
                <c:pt idx="64">
                  <c:v>-5.3431575085460129E-3</c:v>
                </c:pt>
                <c:pt idx="65">
                  <c:v>3.1901099788033908E-3</c:v>
                </c:pt>
                <c:pt idx="66">
                  <c:v>3.2765179157758762E-3</c:v>
                </c:pt>
                <c:pt idx="67">
                  <c:v>7.6277683049354438E-5</c:v>
                </c:pt>
                <c:pt idx="68">
                  <c:v>1.3424838588063761E-2</c:v>
                </c:pt>
                <c:pt idx="69">
                  <c:v>-3.2956648210190039E-3</c:v>
                </c:pt>
                <c:pt idx="70">
                  <c:v>5.9953204651494311E-4</c:v>
                </c:pt>
                <c:pt idx="71">
                  <c:v>8.7027981877356581E-3</c:v>
                </c:pt>
                <c:pt idx="72">
                  <c:v>-1.1866737655068665E-2</c:v>
                </c:pt>
                <c:pt idx="73">
                  <c:v>4.8015105592603925E-3</c:v>
                </c:pt>
                <c:pt idx="74">
                  <c:v>5.1376079146274595E-3</c:v>
                </c:pt>
                <c:pt idx="75">
                  <c:v>9.3541626045564163E-3</c:v>
                </c:pt>
                <c:pt idx="76">
                  <c:v>-9.5065441294119452E-3</c:v>
                </c:pt>
                <c:pt idx="77">
                  <c:v>-6.2492244813520089E-3</c:v>
                </c:pt>
                <c:pt idx="78">
                  <c:v>6.875463899011074E-3</c:v>
                </c:pt>
                <c:pt idx="79">
                  <c:v>-5.7814031819657516E-3</c:v>
                </c:pt>
                <c:pt idx="80">
                  <c:v>1.1888164157194849E-2</c:v>
                </c:pt>
                <c:pt idx="81">
                  <c:v>-1.8371464294985835E-2</c:v>
                </c:pt>
                <c:pt idx="82">
                  <c:v>-3.4625803111332613E-3</c:v>
                </c:pt>
                <c:pt idx="83">
                  <c:v>6.9238759866426559E-3</c:v>
                </c:pt>
                <c:pt idx="84">
                  <c:v>7.9721598608462688E-3</c:v>
                </c:pt>
                <c:pt idx="85">
                  <c:v>1.1316516549079739E-2</c:v>
                </c:pt>
                <c:pt idx="86">
                  <c:v>1.2871291529218676E-2</c:v>
                </c:pt>
                <c:pt idx="87">
                  <c:v>-2.5184435970071859E-3</c:v>
                </c:pt>
                <c:pt idx="88">
                  <c:v>2.3452410971761862E-2</c:v>
                </c:pt>
                <c:pt idx="89">
                  <c:v>1.6252692795684946E-3</c:v>
                </c:pt>
                <c:pt idx="90">
                  <c:v>2.1708988276524163E-3</c:v>
                </c:pt>
                <c:pt idx="91">
                  <c:v>-1.9428087457605159E-2</c:v>
                </c:pt>
                <c:pt idx="92">
                  <c:v>2.1517117521264975E-3</c:v>
                </c:pt>
                <c:pt idx="93">
                  <c:v>-1.3950794883536701E-2</c:v>
                </c:pt>
                <c:pt idx="94">
                  <c:v>7.2094402372629976E-3</c:v>
                </c:pt>
                <c:pt idx="95">
                  <c:v>1.6183475760623976E-2</c:v>
                </c:pt>
                <c:pt idx="96">
                  <c:v>-2.659880140701754E-3</c:v>
                </c:pt>
                <c:pt idx="97">
                  <c:v>-5.2803282479717464E-3</c:v>
                </c:pt>
                <c:pt idx="98">
                  <c:v>-1.3439800247701663E-2</c:v>
                </c:pt>
                <c:pt idx="99">
                  <c:v>-1.3889558987173589E-2</c:v>
                </c:pt>
                <c:pt idx="100">
                  <c:v>-3.4798632298770255E-4</c:v>
                </c:pt>
                <c:pt idx="101">
                  <c:v>1.4208545473027811E-2</c:v>
                </c:pt>
                <c:pt idx="102">
                  <c:v>9.43356480369964E-3</c:v>
                </c:pt>
                <c:pt idx="103">
                  <c:v>1.3987810717629522E-2</c:v>
                </c:pt>
                <c:pt idx="104">
                  <c:v>-9.3220393654368943E-4</c:v>
                </c:pt>
                <c:pt idx="105">
                  <c:v>-3.733233409946915E-2</c:v>
                </c:pt>
                <c:pt idx="106">
                  <c:v>-4.7452435364840782E-3</c:v>
                </c:pt>
                <c:pt idx="107">
                  <c:v>4.9985810220783767E-3</c:v>
                </c:pt>
                <c:pt idx="108">
                  <c:v>1.3414673800454522E-4</c:v>
                </c:pt>
                <c:pt idx="109">
                  <c:v>-6.7161546468427593E-3</c:v>
                </c:pt>
                <c:pt idx="110">
                  <c:v>1.0550576894902682E-2</c:v>
                </c:pt>
                <c:pt idx="111">
                  <c:v>-3.6008123489970584E-3</c:v>
                </c:pt>
                <c:pt idx="112">
                  <c:v>-7.6445943302755389E-3</c:v>
                </c:pt>
                <c:pt idx="113">
                  <c:v>3.3406932235860182E-3</c:v>
                </c:pt>
                <c:pt idx="114">
                  <c:v>-2.2095688760277667E-3</c:v>
                </c:pt>
                <c:pt idx="115">
                  <c:v>7.862046471640986E-3</c:v>
                </c:pt>
                <c:pt idx="116">
                  <c:v>7.4178602741101544E-4</c:v>
                </c:pt>
                <c:pt idx="117">
                  <c:v>3.2809648394579762E-3</c:v>
                </c:pt>
                <c:pt idx="118">
                  <c:v>7.2981183865500742E-3</c:v>
                </c:pt>
                <c:pt idx="119">
                  <c:v>-4.665567370955458E-3</c:v>
                </c:pt>
                <c:pt idx="120">
                  <c:v>7.4433239936133877E-3</c:v>
                </c:pt>
                <c:pt idx="121">
                  <c:v>4.0082367617850414E-3</c:v>
                </c:pt>
                <c:pt idx="122">
                  <c:v>4.5772876660191471E-3</c:v>
                </c:pt>
                <c:pt idx="123">
                  <c:v>6.9581210875998539E-3</c:v>
                </c:pt>
                <c:pt idx="124">
                  <c:v>1.9570175365071416E-4</c:v>
                </c:pt>
                <c:pt idx="125">
                  <c:v>5.2074784369552044E-3</c:v>
                </c:pt>
                <c:pt idx="126">
                  <c:v>5.1492520114706179E-3</c:v>
                </c:pt>
                <c:pt idx="127">
                  <c:v>-1.6620461420364479E-2</c:v>
                </c:pt>
                <c:pt idx="128">
                  <c:v>-7.5244562925430025E-3</c:v>
                </c:pt>
                <c:pt idx="129">
                  <c:v>4.6311749756458825E-4</c:v>
                </c:pt>
                <c:pt idx="130">
                  <c:v>-3.5102683957238361E-3</c:v>
                </c:pt>
                <c:pt idx="131">
                  <c:v>1.39991410206109E-3</c:v>
                </c:pt>
                <c:pt idx="132">
                  <c:v>4.9445776386604391E-3</c:v>
                </c:pt>
                <c:pt idx="133">
                  <c:v>9.6165333502201307E-3</c:v>
                </c:pt>
                <c:pt idx="134">
                  <c:v>3.233137858087793E-2</c:v>
                </c:pt>
                <c:pt idx="135">
                  <c:v>1.576352447053523E-2</c:v>
                </c:pt>
                <c:pt idx="136">
                  <c:v>-3.4078173011446227E-3</c:v>
                </c:pt>
                <c:pt idx="137">
                  <c:v>5.371463346586741E-3</c:v>
                </c:pt>
                <c:pt idx="138">
                  <c:v>-2.3500813164779651E-2</c:v>
                </c:pt>
                <c:pt idx="139">
                  <c:v>-4.0284683729010281E-3</c:v>
                </c:pt>
                <c:pt idx="140">
                  <c:v>2.2201439872947984E-3</c:v>
                </c:pt>
                <c:pt idx="141">
                  <c:v>3.5390876903954823E-3</c:v>
                </c:pt>
                <c:pt idx="142">
                  <c:v>-2.1303533624530068E-4</c:v>
                </c:pt>
                <c:pt idx="143">
                  <c:v>2.8961197226128376E-3</c:v>
                </c:pt>
                <c:pt idx="144">
                  <c:v>-1.1518906853504757E-2</c:v>
                </c:pt>
                <c:pt idx="145">
                  <c:v>-4.3605540076119232E-4</c:v>
                </c:pt>
                <c:pt idx="146">
                  <c:v>-2.1498908606922122E-3</c:v>
                </c:pt>
                <c:pt idx="147">
                  <c:v>5.2176439634997818E-3</c:v>
                </c:pt>
                <c:pt idx="148">
                  <c:v>-4.9863756400827993E-5</c:v>
                </c:pt>
                <c:pt idx="149">
                  <c:v>6.1171835737034849E-3</c:v>
                </c:pt>
                <c:pt idx="150">
                  <c:v>-9.5075688489746468E-3</c:v>
                </c:pt>
                <c:pt idx="151">
                  <c:v>9.967965930369348E-3</c:v>
                </c:pt>
                <c:pt idx="152">
                  <c:v>7.8626708603371336E-3</c:v>
                </c:pt>
                <c:pt idx="153">
                  <c:v>-2.4643355771259696E-3</c:v>
                </c:pt>
                <c:pt idx="154">
                  <c:v>9.2124071032359152E-3</c:v>
                </c:pt>
                <c:pt idx="155">
                  <c:v>1.2487746772898474E-2</c:v>
                </c:pt>
                <c:pt idx="156">
                  <c:v>-1.2020849330262744E-2</c:v>
                </c:pt>
                <c:pt idx="157">
                  <c:v>1.157342940394512E-2</c:v>
                </c:pt>
                <c:pt idx="158">
                  <c:v>-1.9701228523957468E-3</c:v>
                </c:pt>
                <c:pt idx="159">
                  <c:v>3.4372092926904414E-4</c:v>
                </c:pt>
                <c:pt idx="160">
                  <c:v>-1.168780406822612E-2</c:v>
                </c:pt>
                <c:pt idx="161">
                  <c:v>5.554513220737487E-3</c:v>
                </c:pt>
                <c:pt idx="162">
                  <c:v>-1.4256511760364979E-3</c:v>
                </c:pt>
                <c:pt idx="163">
                  <c:v>5.3028482858591434E-3</c:v>
                </c:pt>
                <c:pt idx="164">
                  <c:v>-2.198713750625466E-3</c:v>
                </c:pt>
                <c:pt idx="165">
                  <c:v>3.3606420102783282E-3</c:v>
                </c:pt>
                <c:pt idx="166">
                  <c:v>3.7397414342522774E-3</c:v>
                </c:pt>
                <c:pt idx="167">
                  <c:v>-2.3001688238774246E-3</c:v>
                </c:pt>
                <c:pt idx="168">
                  <c:v>2.1753684074435255E-2</c:v>
                </c:pt>
                <c:pt idx="169">
                  <c:v>-3.5149957696823464E-3</c:v>
                </c:pt>
                <c:pt idx="170">
                  <c:v>5.0408762308474641E-4</c:v>
                </c:pt>
                <c:pt idx="171">
                  <c:v>1.7656057312883462E-3</c:v>
                </c:pt>
                <c:pt idx="172">
                  <c:v>7.0435921892209874E-3</c:v>
                </c:pt>
                <c:pt idx="173">
                  <c:v>9.6980405818376386E-3</c:v>
                </c:pt>
                <c:pt idx="174">
                  <c:v>1.3728336785868394E-2</c:v>
                </c:pt>
                <c:pt idx="175">
                  <c:v>5.8547018974331923E-3</c:v>
                </c:pt>
                <c:pt idx="176">
                  <c:v>1.4891807832968349E-2</c:v>
                </c:pt>
                <c:pt idx="177">
                  <c:v>-2.1778520955040084E-2</c:v>
                </c:pt>
                <c:pt idx="178">
                  <c:v>-3.6697078918814996E-3</c:v>
                </c:pt>
                <c:pt idx="179">
                  <c:v>-1.8697810151817283E-3</c:v>
                </c:pt>
                <c:pt idx="180">
                  <c:v>-2.6725803848788178E-2</c:v>
                </c:pt>
                <c:pt idx="181">
                  <c:v>1.3001055474813361E-2</c:v>
                </c:pt>
                <c:pt idx="182">
                  <c:v>1.1774465088294414E-4</c:v>
                </c:pt>
                <c:pt idx="183">
                  <c:v>-7.4307441815995821E-3</c:v>
                </c:pt>
                <c:pt idx="184">
                  <c:v>2.1960605461485675E-3</c:v>
                </c:pt>
                <c:pt idx="185">
                  <c:v>-3.8421805938215767E-3</c:v>
                </c:pt>
                <c:pt idx="186">
                  <c:v>1.4768890313277296E-2</c:v>
                </c:pt>
                <c:pt idx="187">
                  <c:v>-1.1190270436812108E-2</c:v>
                </c:pt>
                <c:pt idx="188">
                  <c:v>5.5585032960754708E-3</c:v>
                </c:pt>
                <c:pt idx="189">
                  <c:v>-2.3556149095368302E-3</c:v>
                </c:pt>
                <c:pt idx="190">
                  <c:v>1.2529613394185405E-2</c:v>
                </c:pt>
                <c:pt idx="191">
                  <c:v>2.697812233757741E-3</c:v>
                </c:pt>
                <c:pt idx="192">
                  <c:v>2.0681068641175786E-2</c:v>
                </c:pt>
                <c:pt idx="193">
                  <c:v>5.0296723963111764E-3</c:v>
                </c:pt>
                <c:pt idx="194">
                  <c:v>2.158938957105079E-2</c:v>
                </c:pt>
                <c:pt idx="195">
                  <c:v>2.2248831921775896E-4</c:v>
                </c:pt>
                <c:pt idx="196">
                  <c:v>6.1077618160554218E-3</c:v>
                </c:pt>
                <c:pt idx="197">
                  <c:v>2.9466342801769053E-2</c:v>
                </c:pt>
                <c:pt idx="198">
                  <c:v>-9.6668602859592279E-3</c:v>
                </c:pt>
                <c:pt idx="199">
                  <c:v>1.3333018115707911E-2</c:v>
                </c:pt>
                <c:pt idx="200">
                  <c:v>-3.7937449609166014E-2</c:v>
                </c:pt>
                <c:pt idx="201">
                  <c:v>-2.3204671918505813E-2</c:v>
                </c:pt>
                <c:pt idx="202">
                  <c:v>-1.724355453078906E-2</c:v>
                </c:pt>
                <c:pt idx="203">
                  <c:v>2.024904291177855E-2</c:v>
                </c:pt>
                <c:pt idx="204">
                  <c:v>-6.1390504487809595E-3</c:v>
                </c:pt>
                <c:pt idx="205">
                  <c:v>1.2019004696957308E-3</c:v>
                </c:pt>
                <c:pt idx="206">
                  <c:v>1.4269282147974129E-2</c:v>
                </c:pt>
                <c:pt idx="207">
                  <c:v>-6.3711331598801666E-3</c:v>
                </c:pt>
                <c:pt idx="208">
                  <c:v>-2.9266137390951862E-2</c:v>
                </c:pt>
                <c:pt idx="209">
                  <c:v>-1.8133731598123574E-3</c:v>
                </c:pt>
                <c:pt idx="210">
                  <c:v>1.388976143276352E-2</c:v>
                </c:pt>
                <c:pt idx="211">
                  <c:v>-8.911089314668455E-3</c:v>
                </c:pt>
                <c:pt idx="212">
                  <c:v>-9.7707211325286682E-3</c:v>
                </c:pt>
                <c:pt idx="213">
                  <c:v>-1.7541012141544788E-2</c:v>
                </c:pt>
                <c:pt idx="214">
                  <c:v>8.2918369706780886E-3</c:v>
                </c:pt>
                <c:pt idx="215">
                  <c:v>3.7612453171832548E-3</c:v>
                </c:pt>
                <c:pt idx="216">
                  <c:v>7.1826313277775413E-3</c:v>
                </c:pt>
                <c:pt idx="217">
                  <c:v>-1.0974364841390296E-2</c:v>
                </c:pt>
                <c:pt idx="218">
                  <c:v>1.3147241362156687E-2</c:v>
                </c:pt>
                <c:pt idx="219">
                  <c:v>1.1100629761752264E-3</c:v>
                </c:pt>
                <c:pt idx="220">
                  <c:v>1.4604592180878498E-3</c:v>
                </c:pt>
                <c:pt idx="221">
                  <c:v>7.095867848722571E-3</c:v>
                </c:pt>
                <c:pt idx="222">
                  <c:v>6.6325585651121803E-3</c:v>
                </c:pt>
                <c:pt idx="223">
                  <c:v>8.0451066311568904E-3</c:v>
                </c:pt>
                <c:pt idx="224">
                  <c:v>3.5697670987274444E-3</c:v>
                </c:pt>
                <c:pt idx="225">
                  <c:v>-5.0245506594574739E-3</c:v>
                </c:pt>
                <c:pt idx="226">
                  <c:v>1.3213716566017704E-3</c:v>
                </c:pt>
                <c:pt idx="227">
                  <c:v>2.167083521017724E-3</c:v>
                </c:pt>
                <c:pt idx="228">
                  <c:v>5.1693835960514561E-3</c:v>
                </c:pt>
                <c:pt idx="229">
                  <c:v>-3.7295881003936017E-3</c:v>
                </c:pt>
                <c:pt idx="230">
                  <c:v>-1.8185218425048593E-3</c:v>
                </c:pt>
                <c:pt idx="231">
                  <c:v>-3.0439779475627702E-3</c:v>
                </c:pt>
                <c:pt idx="232">
                  <c:v>3.3736694809871548E-3</c:v>
                </c:pt>
                <c:pt idx="233">
                  <c:v>9.9130314736422618E-3</c:v>
                </c:pt>
                <c:pt idx="234">
                  <c:v>-3.3299424023361672E-4</c:v>
                </c:pt>
                <c:pt idx="235">
                  <c:v>3.1488814592933985E-3</c:v>
                </c:pt>
                <c:pt idx="236">
                  <c:v>1.0980161928564781E-2</c:v>
                </c:pt>
                <c:pt idx="237">
                  <c:v>3.6140564267827242E-3</c:v>
                </c:pt>
                <c:pt idx="238">
                  <c:v>3.4493593996804046E-3</c:v>
                </c:pt>
                <c:pt idx="239">
                  <c:v>-1.2502963569019933E-3</c:v>
                </c:pt>
                <c:pt idx="240">
                  <c:v>-8.6341675329635779E-5</c:v>
                </c:pt>
                <c:pt idx="241">
                  <c:v>1.5232020438617558E-2</c:v>
                </c:pt>
                <c:pt idx="242">
                  <c:v>2.0785961202881946E-3</c:v>
                </c:pt>
                <c:pt idx="243">
                  <c:v>1.586827796896278E-3</c:v>
                </c:pt>
                <c:pt idx="244">
                  <c:v>1.0375231669920593E-2</c:v>
                </c:pt>
                <c:pt idx="245">
                  <c:v>-7.4294168067201849E-3</c:v>
                </c:pt>
                <c:pt idx="246">
                  <c:v>-9.1994423822619343E-3</c:v>
                </c:pt>
                <c:pt idx="247">
                  <c:v>4.8415887050340893E-4</c:v>
                </c:pt>
                <c:pt idx="248">
                  <c:v>9.0694747429780238E-3</c:v>
                </c:pt>
                <c:pt idx="249">
                  <c:v>-9.2168973139146425E-3</c:v>
                </c:pt>
                <c:pt idx="250">
                  <c:v>-3.2729655573101608E-3</c:v>
                </c:pt>
                <c:pt idx="251">
                  <c:v>3.3488239446615559E-3</c:v>
                </c:pt>
                <c:pt idx="252">
                  <c:v>1.3329851629240658E-3</c:v>
                </c:pt>
                <c:pt idx="253">
                  <c:v>1.6487899070838151E-3</c:v>
                </c:pt>
                <c:pt idx="254">
                  <c:v>-2.4791131080574113E-3</c:v>
                </c:pt>
                <c:pt idx="255">
                  <c:v>1.5064589670688806E-2</c:v>
                </c:pt>
                <c:pt idx="256">
                  <c:v>6.3189648190283068E-3</c:v>
                </c:pt>
                <c:pt idx="257">
                  <c:v>-1.3898922841112119E-4</c:v>
                </c:pt>
                <c:pt idx="258">
                  <c:v>2.2649465732094854E-3</c:v>
                </c:pt>
                <c:pt idx="259">
                  <c:v>6.6408479546706473E-3</c:v>
                </c:pt>
                <c:pt idx="260">
                  <c:v>1.6041318829995572E-4</c:v>
                </c:pt>
                <c:pt idx="261">
                  <c:v>1.8759415989013698E-3</c:v>
                </c:pt>
                <c:pt idx="262">
                  <c:v>1.3297344222215707E-2</c:v>
                </c:pt>
                <c:pt idx="263">
                  <c:v>1.6133651737684405E-2</c:v>
                </c:pt>
                <c:pt idx="264">
                  <c:v>1.1774523873698201E-2</c:v>
                </c:pt>
                <c:pt idx="265">
                  <c:v>-4.200430232225977E-3</c:v>
                </c:pt>
                <c:pt idx="266">
                  <c:v>-1.9833525304728261E-2</c:v>
                </c:pt>
                <c:pt idx="267">
                  <c:v>4.2091609702801739E-3</c:v>
                </c:pt>
                <c:pt idx="268">
                  <c:v>1.3148641280008056E-2</c:v>
                </c:pt>
                <c:pt idx="269">
                  <c:v>-5.6511569323704153E-3</c:v>
                </c:pt>
                <c:pt idx="270">
                  <c:v>4.3858799939754751E-4</c:v>
                </c:pt>
                <c:pt idx="271">
                  <c:v>1.5380753005911553E-2</c:v>
                </c:pt>
                <c:pt idx="272">
                  <c:v>1.1269484084636006E-2</c:v>
                </c:pt>
                <c:pt idx="273">
                  <c:v>-1.0968659340059894E-2</c:v>
                </c:pt>
                <c:pt idx="274">
                  <c:v>-2.6399404122535619E-3</c:v>
                </c:pt>
                <c:pt idx="275">
                  <c:v>-7.1821988286378691E-3</c:v>
                </c:pt>
                <c:pt idx="276">
                  <c:v>-2.4471578530877547E-3</c:v>
                </c:pt>
                <c:pt idx="277">
                  <c:v>-1.5117258026299275E-2</c:v>
                </c:pt>
                <c:pt idx="278">
                  <c:v>-1.8333401575357237E-2</c:v>
                </c:pt>
                <c:pt idx="279">
                  <c:v>9.6338169907937247E-3</c:v>
                </c:pt>
                <c:pt idx="280">
                  <c:v>-1.1856743600864396E-2</c:v>
                </c:pt>
                <c:pt idx="281">
                  <c:v>2.0057003876234876E-3</c:v>
                </c:pt>
                <c:pt idx="282">
                  <c:v>-3.0864728530083201E-4</c:v>
                </c:pt>
                <c:pt idx="283">
                  <c:v>1.4280377234008781E-2</c:v>
                </c:pt>
                <c:pt idx="284">
                  <c:v>-1.5515228590873707E-2</c:v>
                </c:pt>
                <c:pt idx="285">
                  <c:v>1.5550810633937185E-3</c:v>
                </c:pt>
                <c:pt idx="286">
                  <c:v>-9.0366788487661835E-3</c:v>
                </c:pt>
                <c:pt idx="287">
                  <c:v>-2.3924799241008886E-3</c:v>
                </c:pt>
                <c:pt idx="288">
                  <c:v>1.5874063034783002E-3</c:v>
                </c:pt>
                <c:pt idx="289">
                  <c:v>1.1141536206005075E-2</c:v>
                </c:pt>
                <c:pt idx="290">
                  <c:v>-3.3921958860609921E-3</c:v>
                </c:pt>
                <c:pt idx="291">
                  <c:v>-3.7165524890290487E-3</c:v>
                </c:pt>
                <c:pt idx="292">
                  <c:v>-1.6152049504529033E-3</c:v>
                </c:pt>
                <c:pt idx="293">
                  <c:v>4.2830892175854535E-3</c:v>
                </c:pt>
                <c:pt idx="294">
                  <c:v>1.1489301828174051E-2</c:v>
                </c:pt>
                <c:pt idx="295">
                  <c:v>7.3506764332539106E-3</c:v>
                </c:pt>
                <c:pt idx="296">
                  <c:v>8.2011345839166638E-3</c:v>
                </c:pt>
                <c:pt idx="297">
                  <c:v>-8.0752044683516915E-3</c:v>
                </c:pt>
                <c:pt idx="298">
                  <c:v>-3.4827964379537937E-3</c:v>
                </c:pt>
                <c:pt idx="299">
                  <c:v>-2.2792755247004639E-3</c:v>
                </c:pt>
                <c:pt idx="300">
                  <c:v>1.4410776447284054E-2</c:v>
                </c:pt>
                <c:pt idx="301">
                  <c:v>-1.2591552149893949E-3</c:v>
                </c:pt>
                <c:pt idx="302">
                  <c:v>-8.1332394463386488E-3</c:v>
                </c:pt>
                <c:pt idx="303">
                  <c:v>1.3269399822001109E-2</c:v>
                </c:pt>
                <c:pt idx="304">
                  <c:v>6.7046929815671036E-3</c:v>
                </c:pt>
                <c:pt idx="305">
                  <c:v>-1.2792649917072489E-2</c:v>
                </c:pt>
                <c:pt idx="306">
                  <c:v>-1.3494909789463798E-3</c:v>
                </c:pt>
                <c:pt idx="307">
                  <c:v>1.0349674942825191E-2</c:v>
                </c:pt>
                <c:pt idx="308">
                  <c:v>6.8164757336351125E-3</c:v>
                </c:pt>
                <c:pt idx="309">
                  <c:v>-1.9404689561551957E-3</c:v>
                </c:pt>
                <c:pt idx="310">
                  <c:v>2.3372850815081337E-3</c:v>
                </c:pt>
                <c:pt idx="311">
                  <c:v>-4.6470684248884004E-3</c:v>
                </c:pt>
                <c:pt idx="312">
                  <c:v>6.1017518761986183E-4</c:v>
                </c:pt>
                <c:pt idx="313">
                  <c:v>2.702543525894999E-2</c:v>
                </c:pt>
                <c:pt idx="314">
                  <c:v>1.775181366128472E-3</c:v>
                </c:pt>
                <c:pt idx="315">
                  <c:v>-7.4679622984709986E-3</c:v>
                </c:pt>
                <c:pt idx="316">
                  <c:v>-5.9397875714920917E-3</c:v>
                </c:pt>
                <c:pt idx="317">
                  <c:v>7.5694986942136519E-3</c:v>
                </c:pt>
                <c:pt idx="318">
                  <c:v>1.2348347579747135E-2</c:v>
                </c:pt>
                <c:pt idx="319">
                  <c:v>-1.7219016025116066E-2</c:v>
                </c:pt>
                <c:pt idx="320">
                  <c:v>-1.0388197072232598E-3</c:v>
                </c:pt>
                <c:pt idx="321">
                  <c:v>7.469205829523348E-3</c:v>
                </c:pt>
                <c:pt idx="322">
                  <c:v>8.9323568404705688E-4</c:v>
                </c:pt>
                <c:pt idx="323">
                  <c:v>1.0646727814671787E-2</c:v>
                </c:pt>
                <c:pt idx="324">
                  <c:v>3.1054646546015197E-3</c:v>
                </c:pt>
                <c:pt idx="325">
                  <c:v>-3.8836996173015632E-3</c:v>
                </c:pt>
                <c:pt idx="326">
                  <c:v>1.3753017884224695E-2</c:v>
                </c:pt>
                <c:pt idx="327">
                  <c:v>1.6053431571502581E-2</c:v>
                </c:pt>
                <c:pt idx="328">
                  <c:v>-2.031054575998038E-2</c:v>
                </c:pt>
                <c:pt idx="329">
                  <c:v>-5.959680281673234E-4</c:v>
                </c:pt>
                <c:pt idx="330">
                  <c:v>9.7761866246803657E-3</c:v>
                </c:pt>
                <c:pt idx="331">
                  <c:v>-6.6099152736685644E-4</c:v>
                </c:pt>
                <c:pt idx="332">
                  <c:v>6.8562083759989489E-3</c:v>
                </c:pt>
                <c:pt idx="333">
                  <c:v>1.2002065516097137E-3</c:v>
                </c:pt>
                <c:pt idx="334">
                  <c:v>3.8823027703482754E-3</c:v>
                </c:pt>
                <c:pt idx="335">
                  <c:v>2.9578113493185618E-3</c:v>
                </c:pt>
                <c:pt idx="336">
                  <c:v>1.5824305688427204E-2</c:v>
                </c:pt>
                <c:pt idx="337">
                  <c:v>1.1363626378477995E-2</c:v>
                </c:pt>
                <c:pt idx="338">
                  <c:v>-6.9740915649666516E-3</c:v>
                </c:pt>
                <c:pt idx="339">
                  <c:v>-4.5765925957817599E-3</c:v>
                </c:pt>
                <c:pt idx="340">
                  <c:v>1.1226702924679488E-3</c:v>
                </c:pt>
                <c:pt idx="341">
                  <c:v>-6.8548884271726895E-4</c:v>
                </c:pt>
                <c:pt idx="342">
                  <c:v>7.3719751678338477E-3</c:v>
                </c:pt>
                <c:pt idx="343">
                  <c:v>-1.7113684242707262E-3</c:v>
                </c:pt>
                <c:pt idx="344">
                  <c:v>1.8114516213129352E-2</c:v>
                </c:pt>
                <c:pt idx="345">
                  <c:v>2.4891032137788574E-3</c:v>
                </c:pt>
                <c:pt idx="346">
                  <c:v>-4.1914390851079961E-3</c:v>
                </c:pt>
                <c:pt idx="347">
                  <c:v>-1.0024942066541555E-2</c:v>
                </c:pt>
                <c:pt idx="348">
                  <c:v>-7.0296381890590839E-3</c:v>
                </c:pt>
                <c:pt idx="349">
                  <c:v>-3.4260807411324794E-3</c:v>
                </c:pt>
                <c:pt idx="350">
                  <c:v>6.3843652488008735E-4</c:v>
                </c:pt>
                <c:pt idx="351">
                  <c:v>1.9865667963824473E-3</c:v>
                </c:pt>
                <c:pt idx="352">
                  <c:v>5.5483113737267616E-3</c:v>
                </c:pt>
                <c:pt idx="353">
                  <c:v>2.2785554913520019E-3</c:v>
                </c:pt>
                <c:pt idx="354">
                  <c:v>1.3266069135534388E-2</c:v>
                </c:pt>
                <c:pt idx="355">
                  <c:v>-1.8503217424681802E-2</c:v>
                </c:pt>
                <c:pt idx="356">
                  <c:v>7.6268652546003096E-3</c:v>
                </c:pt>
                <c:pt idx="357">
                  <c:v>5.9255067537218545E-3</c:v>
                </c:pt>
                <c:pt idx="358">
                  <c:v>7.0778371491489825E-5</c:v>
                </c:pt>
                <c:pt idx="359">
                  <c:v>3.5335062372270258E-3</c:v>
                </c:pt>
                <c:pt idx="360">
                  <c:v>1.7524645056169838E-2</c:v>
                </c:pt>
                <c:pt idx="361">
                  <c:v>6.0157614314081329E-3</c:v>
                </c:pt>
                <c:pt idx="362">
                  <c:v>5.1577940379185982E-3</c:v>
                </c:pt>
                <c:pt idx="363">
                  <c:v>5.3750997640533331E-3</c:v>
                </c:pt>
                <c:pt idx="364">
                  <c:v>1.0299287217530069E-2</c:v>
                </c:pt>
                <c:pt idx="365">
                  <c:v>-4.7988633094306734E-3</c:v>
                </c:pt>
                <c:pt idx="366">
                  <c:v>-5.5565816417968764E-4</c:v>
                </c:pt>
                <c:pt idx="367">
                  <c:v>-6.7091049999400158E-3</c:v>
                </c:pt>
                <c:pt idx="368">
                  <c:v>7.6361843518593609E-3</c:v>
                </c:pt>
                <c:pt idx="369">
                  <c:v>4.9792765531744762E-3</c:v>
                </c:pt>
                <c:pt idx="370">
                  <c:v>-1.0353690116803693E-3</c:v>
                </c:pt>
                <c:pt idx="371">
                  <c:v>1.4139940010463752E-3</c:v>
                </c:pt>
                <c:pt idx="372">
                  <c:v>-2.3170299914295422E-3</c:v>
                </c:pt>
                <c:pt idx="373">
                  <c:v>9.2676500493773823E-4</c:v>
                </c:pt>
                <c:pt idx="374">
                  <c:v>5.3314268403153991E-3</c:v>
                </c:pt>
                <c:pt idx="375">
                  <c:v>-2.40185621521118E-3</c:v>
                </c:pt>
                <c:pt idx="376">
                  <c:v>9.5645145661368679E-3</c:v>
                </c:pt>
                <c:pt idx="377">
                  <c:v>1.7979472119844177E-3</c:v>
                </c:pt>
                <c:pt idx="378">
                  <c:v>1.6812906283833183E-3</c:v>
                </c:pt>
                <c:pt idx="379">
                  <c:v>2.198449253895157E-3</c:v>
                </c:pt>
                <c:pt idx="380">
                  <c:v>2.4421463353809698E-2</c:v>
                </c:pt>
                <c:pt idx="381">
                  <c:v>-8.9487613537352236E-4</c:v>
                </c:pt>
                <c:pt idx="382">
                  <c:v>2.0023970755649503E-2</c:v>
                </c:pt>
                <c:pt idx="383">
                  <c:v>-1.011089428265175E-2</c:v>
                </c:pt>
                <c:pt idx="384">
                  <c:v>1.4455407689089165E-3</c:v>
                </c:pt>
                <c:pt idx="385">
                  <c:v>3.7789947276305816E-3</c:v>
                </c:pt>
                <c:pt idx="386">
                  <c:v>2.396649221186362E-3</c:v>
                </c:pt>
                <c:pt idx="387">
                  <c:v>1.2111839795855906E-2</c:v>
                </c:pt>
                <c:pt idx="388">
                  <c:v>2.4146370762056363E-2</c:v>
                </c:pt>
                <c:pt idx="389">
                  <c:v>1.3526085265411696E-2</c:v>
                </c:pt>
                <c:pt idx="390">
                  <c:v>8.4006548001880638E-3</c:v>
                </c:pt>
                <c:pt idx="391">
                  <c:v>1.5438553754693185E-2</c:v>
                </c:pt>
                <c:pt idx="392">
                  <c:v>-5.9358135102573944E-3</c:v>
                </c:pt>
                <c:pt idx="393">
                  <c:v>-1.4877224984412693E-2</c:v>
                </c:pt>
                <c:pt idx="394">
                  <c:v>-1.8064969918860429E-2</c:v>
                </c:pt>
                <c:pt idx="395">
                  <c:v>9.406151572149057E-3</c:v>
                </c:pt>
                <c:pt idx="396">
                  <c:v>-1.9753942395476652E-3</c:v>
                </c:pt>
                <c:pt idx="397">
                  <c:v>-1.5834419642865537E-2</c:v>
                </c:pt>
                <c:pt idx="398">
                  <c:v>-1.061811384420493E-2</c:v>
                </c:pt>
                <c:pt idx="399">
                  <c:v>-1.6870025930003578E-2</c:v>
                </c:pt>
                <c:pt idx="400">
                  <c:v>4.2757085916506505E-5</c:v>
                </c:pt>
                <c:pt idx="401">
                  <c:v>1.3638436273641823E-2</c:v>
                </c:pt>
                <c:pt idx="402">
                  <c:v>-6.2136703982927817E-3</c:v>
                </c:pt>
                <c:pt idx="403">
                  <c:v>-7.77445475987135E-3</c:v>
                </c:pt>
                <c:pt idx="404">
                  <c:v>5.6263210305577908E-3</c:v>
                </c:pt>
                <c:pt idx="405">
                  <c:v>6.7896835011802851E-3</c:v>
                </c:pt>
                <c:pt idx="406">
                  <c:v>8.1830462669219162E-3</c:v>
                </c:pt>
                <c:pt idx="407">
                  <c:v>1.5190338983907689E-2</c:v>
                </c:pt>
                <c:pt idx="408">
                  <c:v>-1.4902856716101157E-3</c:v>
                </c:pt>
                <c:pt idx="409">
                  <c:v>1.0479347238892241E-2</c:v>
                </c:pt>
                <c:pt idx="410">
                  <c:v>-1.7307785514301434E-2</c:v>
                </c:pt>
                <c:pt idx="411">
                  <c:v>2.6858321505778438E-4</c:v>
                </c:pt>
                <c:pt idx="412">
                  <c:v>-3.2773415986979385E-3</c:v>
                </c:pt>
                <c:pt idx="413">
                  <c:v>7.6607857102196399E-3</c:v>
                </c:pt>
                <c:pt idx="414">
                  <c:v>4.5934386883511043E-4</c:v>
                </c:pt>
                <c:pt idx="415">
                  <c:v>-1.8567090513667651E-2</c:v>
                </c:pt>
                <c:pt idx="416">
                  <c:v>5.2831123239046951E-3</c:v>
                </c:pt>
                <c:pt idx="417">
                  <c:v>-2.7510956128567838E-3</c:v>
                </c:pt>
                <c:pt idx="418">
                  <c:v>-2.0685902349934126E-2</c:v>
                </c:pt>
                <c:pt idx="419">
                  <c:v>-1.1777679413117581E-2</c:v>
                </c:pt>
                <c:pt idx="420">
                  <c:v>-2.5673524714226316E-3</c:v>
                </c:pt>
                <c:pt idx="421">
                  <c:v>1.0848917633570117E-3</c:v>
                </c:pt>
                <c:pt idx="422">
                  <c:v>-1.5293057621290867E-2</c:v>
                </c:pt>
                <c:pt idx="423">
                  <c:v>1.0886330601858774E-2</c:v>
                </c:pt>
                <c:pt idx="424">
                  <c:v>1.7464856202440622E-3</c:v>
                </c:pt>
                <c:pt idx="425">
                  <c:v>-7.0745136097693125E-3</c:v>
                </c:pt>
                <c:pt idx="426">
                  <c:v>8.7166890776897051E-3</c:v>
                </c:pt>
                <c:pt idx="427">
                  <c:v>1.9816835411625841E-3</c:v>
                </c:pt>
                <c:pt idx="428">
                  <c:v>-3.9153904950276095E-3</c:v>
                </c:pt>
                <c:pt idx="429">
                  <c:v>-8.6965678873053495E-3</c:v>
                </c:pt>
                <c:pt idx="430">
                  <c:v>-5.1651308883325139E-3</c:v>
                </c:pt>
                <c:pt idx="431">
                  <c:v>2.4553906415780992E-3</c:v>
                </c:pt>
                <c:pt idx="432">
                  <c:v>-1.8627434871766432E-3</c:v>
                </c:pt>
                <c:pt idx="433">
                  <c:v>5.0415758972504549E-3</c:v>
                </c:pt>
                <c:pt idx="434">
                  <c:v>1.8615073007711702E-2</c:v>
                </c:pt>
                <c:pt idx="435">
                  <c:v>8.1331775530071575E-3</c:v>
                </c:pt>
                <c:pt idx="436">
                  <c:v>8.709662331338304E-3</c:v>
                </c:pt>
                <c:pt idx="437">
                  <c:v>-1.6944079416221253E-2</c:v>
                </c:pt>
                <c:pt idx="438">
                  <c:v>1.4211298782895062E-2</c:v>
                </c:pt>
                <c:pt idx="439">
                  <c:v>-3.3637099438246338E-3</c:v>
                </c:pt>
                <c:pt idx="440">
                  <c:v>8.9146104743285954E-3</c:v>
                </c:pt>
                <c:pt idx="441">
                  <c:v>-2.1342421811710465E-5</c:v>
                </c:pt>
                <c:pt idx="442">
                  <c:v>-9.6391109562563356E-3</c:v>
                </c:pt>
                <c:pt idx="443">
                  <c:v>-9.4389507711917179E-3</c:v>
                </c:pt>
                <c:pt idx="444">
                  <c:v>-1.4519071452332324E-2</c:v>
                </c:pt>
                <c:pt idx="445">
                  <c:v>7.4793565605315391E-3</c:v>
                </c:pt>
                <c:pt idx="446">
                  <c:v>-1.1922657797762979E-3</c:v>
                </c:pt>
                <c:pt idx="447">
                  <c:v>4.8651458753072612E-4</c:v>
                </c:pt>
                <c:pt idx="448">
                  <c:v>-8.78197403317694E-3</c:v>
                </c:pt>
                <c:pt idx="449">
                  <c:v>-5.195747804477114E-3</c:v>
                </c:pt>
                <c:pt idx="450">
                  <c:v>1.1641820117304158E-2</c:v>
                </c:pt>
                <c:pt idx="451">
                  <c:v>-6.5711584656107918E-3</c:v>
                </c:pt>
                <c:pt idx="452">
                  <c:v>-3.0719727985862467E-3</c:v>
                </c:pt>
                <c:pt idx="453">
                  <c:v>-1.7429200222492999E-2</c:v>
                </c:pt>
                <c:pt idx="454">
                  <c:v>-3.2208878232827141E-3</c:v>
                </c:pt>
                <c:pt idx="455">
                  <c:v>2.0352343429475596E-3</c:v>
                </c:pt>
                <c:pt idx="456">
                  <c:v>1.2727454550994687E-2</c:v>
                </c:pt>
                <c:pt idx="457">
                  <c:v>-8.0012153010435433E-3</c:v>
                </c:pt>
                <c:pt idx="458">
                  <c:v>-2.988469042557011E-5</c:v>
                </c:pt>
                <c:pt idx="459">
                  <c:v>3.7466615424642693E-3</c:v>
                </c:pt>
                <c:pt idx="460">
                  <c:v>5.2970948188021368E-3</c:v>
                </c:pt>
                <c:pt idx="461">
                  <c:v>5.7992773801363289E-4</c:v>
                </c:pt>
                <c:pt idx="462">
                  <c:v>-8.4235743555845875E-3</c:v>
                </c:pt>
                <c:pt idx="463">
                  <c:v>3.1657745263104146E-3</c:v>
                </c:pt>
                <c:pt idx="464">
                  <c:v>9.2173704500681051E-3</c:v>
                </c:pt>
                <c:pt idx="465">
                  <c:v>5.0698368622058817E-3</c:v>
                </c:pt>
                <c:pt idx="466">
                  <c:v>-1.1347305265619169E-3</c:v>
                </c:pt>
                <c:pt idx="467">
                  <c:v>1.0937567033632516E-2</c:v>
                </c:pt>
                <c:pt idx="468">
                  <c:v>9.5910083287016994E-3</c:v>
                </c:pt>
                <c:pt idx="469">
                  <c:v>8.7404665045441882E-3</c:v>
                </c:pt>
                <c:pt idx="470">
                  <c:v>3.2258661097692544E-3</c:v>
                </c:pt>
                <c:pt idx="471">
                  <c:v>-3.4752992620703731E-3</c:v>
                </c:pt>
                <c:pt idx="472">
                  <c:v>-9.9056814258464219E-3</c:v>
                </c:pt>
                <c:pt idx="473">
                  <c:v>-2.3349374160897864E-3</c:v>
                </c:pt>
                <c:pt idx="474">
                  <c:v>1.6562895315863136E-3</c:v>
                </c:pt>
                <c:pt idx="475">
                  <c:v>1.5767774408081775E-2</c:v>
                </c:pt>
                <c:pt idx="476">
                  <c:v>5.8558379277695643E-3</c:v>
                </c:pt>
                <c:pt idx="477">
                  <c:v>-2.8235593548576543E-4</c:v>
                </c:pt>
                <c:pt idx="478">
                  <c:v>1.4733743070442406E-2</c:v>
                </c:pt>
                <c:pt idx="479">
                  <c:v>-5.5371571748445069E-3</c:v>
                </c:pt>
                <c:pt idx="480">
                  <c:v>-9.570362748368224E-3</c:v>
                </c:pt>
                <c:pt idx="481">
                  <c:v>4.8859749502716699E-3</c:v>
                </c:pt>
                <c:pt idx="482">
                  <c:v>-6.5015832945163089E-3</c:v>
                </c:pt>
                <c:pt idx="483">
                  <c:v>-5.8529384773521641E-3</c:v>
                </c:pt>
                <c:pt idx="484">
                  <c:v>-4.5006836610504333E-3</c:v>
                </c:pt>
                <c:pt idx="485">
                  <c:v>1.5652219983560103E-2</c:v>
                </c:pt>
                <c:pt idx="486">
                  <c:v>1.2096397146926382E-3</c:v>
                </c:pt>
                <c:pt idx="487">
                  <c:v>8.9825207174130204E-3</c:v>
                </c:pt>
                <c:pt idx="488">
                  <c:v>1.2019477815695144E-2</c:v>
                </c:pt>
                <c:pt idx="489">
                  <c:v>1.6276119736190566E-3</c:v>
                </c:pt>
                <c:pt idx="490">
                  <c:v>8.0365546499053826E-3</c:v>
                </c:pt>
                <c:pt idx="491">
                  <c:v>-4.6791663053268014E-3</c:v>
                </c:pt>
                <c:pt idx="492">
                  <c:v>3.1607187379278125E-3</c:v>
                </c:pt>
                <c:pt idx="493">
                  <c:v>-2.3797570014094799E-3</c:v>
                </c:pt>
                <c:pt idx="494">
                  <c:v>1.8648201331760747E-2</c:v>
                </c:pt>
                <c:pt idx="495">
                  <c:v>1.2697683601242779E-2</c:v>
                </c:pt>
                <c:pt idx="496">
                  <c:v>-7.5993435585305245E-3</c:v>
                </c:pt>
                <c:pt idx="497">
                  <c:v>1.8893027425430608E-4</c:v>
                </c:pt>
                <c:pt idx="498">
                  <c:v>1.675950277482232E-2</c:v>
                </c:pt>
                <c:pt idx="499">
                  <c:v>1.1303136110403103E-2</c:v>
                </c:pt>
                <c:pt idx="500">
                  <c:v>-9.1378538474522625E-3</c:v>
                </c:pt>
                <c:pt idx="501">
                  <c:v>-1.4101056094965047E-2</c:v>
                </c:pt>
                <c:pt idx="502">
                  <c:v>3.6492176917325377E-4</c:v>
                </c:pt>
                <c:pt idx="503">
                  <c:v>-1.6707020605720539E-3</c:v>
                </c:pt>
                <c:pt idx="504">
                  <c:v>1.2177174528788347E-2</c:v>
                </c:pt>
                <c:pt idx="505">
                  <c:v>1.5286872457726648E-2</c:v>
                </c:pt>
                <c:pt idx="506">
                  <c:v>-7.9414690900771866E-3</c:v>
                </c:pt>
                <c:pt idx="507">
                  <c:v>3.9291511197812237E-3</c:v>
                </c:pt>
                <c:pt idx="508">
                  <c:v>-1.8453903843268634E-3</c:v>
                </c:pt>
                <c:pt idx="509">
                  <c:v>-1.9894787476902277E-3</c:v>
                </c:pt>
                <c:pt idx="510">
                  <c:v>5.8690441159171434E-3</c:v>
                </c:pt>
                <c:pt idx="511">
                  <c:v>-5.6548903738306002E-3</c:v>
                </c:pt>
                <c:pt idx="512">
                  <c:v>7.4260995101244976E-4</c:v>
                </c:pt>
                <c:pt idx="513">
                  <c:v>2.3658331386077487E-2</c:v>
                </c:pt>
                <c:pt idx="514">
                  <c:v>-9.0108148672153887E-3</c:v>
                </c:pt>
                <c:pt idx="515">
                  <c:v>-8.7305276122371413E-3</c:v>
                </c:pt>
                <c:pt idx="516">
                  <c:v>-1.4564110657452603E-2</c:v>
                </c:pt>
                <c:pt idx="517">
                  <c:v>-3.2320845692196658E-4</c:v>
                </c:pt>
                <c:pt idx="518">
                  <c:v>1.066171764103971E-2</c:v>
                </c:pt>
                <c:pt idx="519">
                  <c:v>2.5046015731549156E-2</c:v>
                </c:pt>
                <c:pt idx="520">
                  <c:v>-4.7163218632087439E-3</c:v>
                </c:pt>
                <c:pt idx="521">
                  <c:v>-1.9935631654905354E-2</c:v>
                </c:pt>
                <c:pt idx="522">
                  <c:v>1.2505397326871459E-3</c:v>
                </c:pt>
                <c:pt idx="523">
                  <c:v>1.3161733192342978E-3</c:v>
                </c:pt>
                <c:pt idx="524">
                  <c:v>-7.400881720647623E-3</c:v>
                </c:pt>
                <c:pt idx="525">
                  <c:v>6.065721502755346E-5</c:v>
                </c:pt>
                <c:pt idx="526">
                  <c:v>1.255085639381196E-3</c:v>
                </c:pt>
                <c:pt idx="527">
                  <c:v>4.3716279587089008E-3</c:v>
                </c:pt>
                <c:pt idx="528">
                  <c:v>-2.4634103712426465E-3</c:v>
                </c:pt>
                <c:pt idx="529">
                  <c:v>1.7031142786598209E-2</c:v>
                </c:pt>
                <c:pt idx="530">
                  <c:v>-5.0897258141566065E-3</c:v>
                </c:pt>
                <c:pt idx="531">
                  <c:v>1.1516244761153805E-4</c:v>
                </c:pt>
                <c:pt idx="532">
                  <c:v>1.434609927791328E-3</c:v>
                </c:pt>
                <c:pt idx="533">
                  <c:v>4.7186154705983197E-3</c:v>
                </c:pt>
                <c:pt idx="534">
                  <c:v>-3.0012067665570077E-3</c:v>
                </c:pt>
                <c:pt idx="535">
                  <c:v>-7.2031632786897183E-3</c:v>
                </c:pt>
                <c:pt idx="536">
                  <c:v>4.8709257722620728E-3</c:v>
                </c:pt>
                <c:pt idx="537">
                  <c:v>1.8523780267407773E-2</c:v>
                </c:pt>
                <c:pt idx="538">
                  <c:v>7.4347028916379627E-3</c:v>
                </c:pt>
                <c:pt idx="539">
                  <c:v>1.8270385767374973E-2</c:v>
                </c:pt>
                <c:pt idx="540">
                  <c:v>-1.8333666459199385E-3</c:v>
                </c:pt>
                <c:pt idx="541">
                  <c:v>2.2618496216605674E-3</c:v>
                </c:pt>
                <c:pt idx="542">
                  <c:v>7.3387527971296492E-3</c:v>
                </c:pt>
                <c:pt idx="543">
                  <c:v>3.9625827926903293E-3</c:v>
                </c:pt>
                <c:pt idx="544">
                  <c:v>-2.0765112996345311E-2</c:v>
                </c:pt>
                <c:pt idx="545">
                  <c:v>1.6674559797240741E-2</c:v>
                </c:pt>
                <c:pt idx="546">
                  <c:v>1.1507424426635448E-2</c:v>
                </c:pt>
                <c:pt idx="547">
                  <c:v>-1.3843387217423448E-2</c:v>
                </c:pt>
                <c:pt idx="548">
                  <c:v>2.2497756491893502E-2</c:v>
                </c:pt>
                <c:pt idx="549">
                  <c:v>-8.7083654266451888E-3</c:v>
                </c:pt>
                <c:pt idx="550">
                  <c:v>2.1117759936966792E-2</c:v>
                </c:pt>
                <c:pt idx="551">
                  <c:v>-1.7518634324219006E-3</c:v>
                </c:pt>
                <c:pt idx="552">
                  <c:v>-1.8241137304815521E-2</c:v>
                </c:pt>
                <c:pt idx="553">
                  <c:v>-2.3303254381949329E-2</c:v>
                </c:pt>
                <c:pt idx="554">
                  <c:v>1.9667055416307437E-3</c:v>
                </c:pt>
                <c:pt idx="555">
                  <c:v>-1.9320412920260946E-2</c:v>
                </c:pt>
                <c:pt idx="556">
                  <c:v>1.0414867817645935E-3</c:v>
                </c:pt>
                <c:pt idx="557">
                  <c:v>2.0699617177559543E-2</c:v>
                </c:pt>
                <c:pt idx="558">
                  <c:v>9.808430196632828E-3</c:v>
                </c:pt>
                <c:pt idx="559">
                  <c:v>-5.8403864765604529E-3</c:v>
                </c:pt>
                <c:pt idx="560">
                  <c:v>-3.6924703180265406E-3</c:v>
                </c:pt>
                <c:pt idx="561">
                  <c:v>4.0750951765166901E-3</c:v>
                </c:pt>
                <c:pt idx="562">
                  <c:v>-1.3230680570134549E-2</c:v>
                </c:pt>
                <c:pt idx="563">
                  <c:v>6.9441087863936976E-3</c:v>
                </c:pt>
                <c:pt idx="564">
                  <c:v>-1.8329920075385118E-3</c:v>
                </c:pt>
                <c:pt idx="565">
                  <c:v>-2.5314585882214302E-2</c:v>
                </c:pt>
                <c:pt idx="566">
                  <c:v>-3.3510341821194104E-3</c:v>
                </c:pt>
                <c:pt idx="567">
                  <c:v>-1.7364508611479895E-2</c:v>
                </c:pt>
                <c:pt idx="568">
                  <c:v>3.6937821028427548E-3</c:v>
                </c:pt>
                <c:pt idx="569">
                  <c:v>-1.8873183598914399E-4</c:v>
                </c:pt>
                <c:pt idx="570">
                  <c:v>1.4724603997712372E-2</c:v>
                </c:pt>
                <c:pt idx="571">
                  <c:v>2.9590451206127646E-3</c:v>
                </c:pt>
                <c:pt idx="572">
                  <c:v>-1.1059327231716851E-2</c:v>
                </c:pt>
                <c:pt idx="573">
                  <c:v>-1.3921290224894897E-2</c:v>
                </c:pt>
                <c:pt idx="574">
                  <c:v>1.6535137807669551E-2</c:v>
                </c:pt>
                <c:pt idx="575">
                  <c:v>-7.6398387090701615E-3</c:v>
                </c:pt>
                <c:pt idx="576">
                  <c:v>-1.2998145734950164E-2</c:v>
                </c:pt>
                <c:pt idx="577">
                  <c:v>1.8858022199457061E-2</c:v>
                </c:pt>
                <c:pt idx="578">
                  <c:v>1.3457872940740072E-2</c:v>
                </c:pt>
                <c:pt idx="579">
                  <c:v>1.8785585564123217E-2</c:v>
                </c:pt>
                <c:pt idx="580">
                  <c:v>-1.6321925661323487E-2</c:v>
                </c:pt>
                <c:pt idx="581">
                  <c:v>3.3399069261842054E-3</c:v>
                </c:pt>
                <c:pt idx="582">
                  <c:v>1.4164221305809278E-2</c:v>
                </c:pt>
                <c:pt idx="583">
                  <c:v>-6.3302750986701019E-5</c:v>
                </c:pt>
                <c:pt idx="584">
                  <c:v>-7.3687335881916826E-4</c:v>
                </c:pt>
                <c:pt idx="585">
                  <c:v>1.527486614379058E-2</c:v>
                </c:pt>
                <c:pt idx="586">
                  <c:v>2.4222436959623162E-2</c:v>
                </c:pt>
                <c:pt idx="587">
                  <c:v>-9.5443636862264439E-3</c:v>
                </c:pt>
                <c:pt idx="588">
                  <c:v>-1.9620060788714779E-2</c:v>
                </c:pt>
                <c:pt idx="589">
                  <c:v>-2.4139583176839004E-3</c:v>
                </c:pt>
                <c:pt idx="590">
                  <c:v>5.2497029167055216E-3</c:v>
                </c:pt>
                <c:pt idx="591">
                  <c:v>4.5111367186479335E-3</c:v>
                </c:pt>
                <c:pt idx="592">
                  <c:v>1.6505724745717258E-2</c:v>
                </c:pt>
                <c:pt idx="593">
                  <c:v>9.040591390387244E-3</c:v>
                </c:pt>
                <c:pt idx="594">
                  <c:v>-8.0827887010061618E-4</c:v>
                </c:pt>
                <c:pt idx="595">
                  <c:v>2.9209737713234259E-2</c:v>
                </c:pt>
                <c:pt idx="596">
                  <c:v>-1.4639520352662375E-2</c:v>
                </c:pt>
                <c:pt idx="597">
                  <c:v>9.7535116772712004E-3</c:v>
                </c:pt>
                <c:pt idx="598">
                  <c:v>-4.9188806430710474E-3</c:v>
                </c:pt>
                <c:pt idx="599">
                  <c:v>-3.0627684039796501E-3</c:v>
                </c:pt>
                <c:pt idx="600">
                  <c:v>2.2369761596378164E-2</c:v>
                </c:pt>
                <c:pt idx="601">
                  <c:v>-1.5116419047533677E-2</c:v>
                </c:pt>
                <c:pt idx="602">
                  <c:v>-4.9812901246609424E-3</c:v>
                </c:pt>
                <c:pt idx="603">
                  <c:v>7.6289770084657215E-3</c:v>
                </c:pt>
                <c:pt idx="604">
                  <c:v>-1.8207497416589526E-2</c:v>
                </c:pt>
                <c:pt idx="605">
                  <c:v>1.9072421537481912E-2</c:v>
                </c:pt>
                <c:pt idx="606">
                  <c:v>1.4866694976384204E-3</c:v>
                </c:pt>
                <c:pt idx="607">
                  <c:v>-1.1285191309915333E-2</c:v>
                </c:pt>
                <c:pt idx="608">
                  <c:v>-1.3993875749141333E-2</c:v>
                </c:pt>
                <c:pt idx="609">
                  <c:v>-3.1520025590135066E-2</c:v>
                </c:pt>
                <c:pt idx="610">
                  <c:v>-7.5283020410425363E-3</c:v>
                </c:pt>
                <c:pt idx="611">
                  <c:v>9.4365960605316199E-3</c:v>
                </c:pt>
                <c:pt idx="612">
                  <c:v>1.8323778433388369E-2</c:v>
                </c:pt>
                <c:pt idx="613">
                  <c:v>-9.1771533402617116E-3</c:v>
                </c:pt>
                <c:pt idx="614">
                  <c:v>9.7316540647081774E-3</c:v>
                </c:pt>
                <c:pt idx="615">
                  <c:v>-2.2002028578734329E-3</c:v>
                </c:pt>
                <c:pt idx="616">
                  <c:v>-1.8140729884564964E-2</c:v>
                </c:pt>
                <c:pt idx="617">
                  <c:v>-2.2584697661326997E-2</c:v>
                </c:pt>
                <c:pt idx="618">
                  <c:v>-1.3512035066538509E-3</c:v>
                </c:pt>
                <c:pt idx="619">
                  <c:v>-9.3541398536773083E-4</c:v>
                </c:pt>
                <c:pt idx="620">
                  <c:v>3.9517792287492984E-2</c:v>
                </c:pt>
                <c:pt idx="621">
                  <c:v>-1.8562656303091354E-3</c:v>
                </c:pt>
                <c:pt idx="622">
                  <c:v>-1.9469410190018098E-2</c:v>
                </c:pt>
                <c:pt idx="623">
                  <c:v>-1.921573782968495E-4</c:v>
                </c:pt>
                <c:pt idx="624">
                  <c:v>7.6882922573102523E-3</c:v>
                </c:pt>
                <c:pt idx="625">
                  <c:v>1.7434623742420406E-2</c:v>
                </c:pt>
                <c:pt idx="626">
                  <c:v>-4.7702820900970859E-3</c:v>
                </c:pt>
                <c:pt idx="627">
                  <c:v>6.2182751899308207E-3</c:v>
                </c:pt>
                <c:pt idx="628">
                  <c:v>-3.7603021557204123E-3</c:v>
                </c:pt>
                <c:pt idx="629">
                  <c:v>-1.032469752922875E-2</c:v>
                </c:pt>
                <c:pt idx="630">
                  <c:v>1.1246466242453491E-2</c:v>
                </c:pt>
                <c:pt idx="631">
                  <c:v>-1.1194061228321405E-2</c:v>
                </c:pt>
                <c:pt idx="632">
                  <c:v>1.1917399742732008E-2</c:v>
                </c:pt>
                <c:pt idx="633">
                  <c:v>7.0652482285129617E-2</c:v>
                </c:pt>
                <c:pt idx="634">
                  <c:v>-2.6251224144487238E-2</c:v>
                </c:pt>
                <c:pt idx="635">
                  <c:v>7.2854455989398931E-3</c:v>
                </c:pt>
                <c:pt idx="636">
                  <c:v>1.2391906942395449E-2</c:v>
                </c:pt>
                <c:pt idx="637">
                  <c:v>1.7483867718401897E-2</c:v>
                </c:pt>
                <c:pt idx="638">
                  <c:v>-1.3292265229864826E-2</c:v>
                </c:pt>
                <c:pt idx="639">
                  <c:v>-3.1622109728220292E-2</c:v>
                </c:pt>
                <c:pt idx="640">
                  <c:v>-5.0469711011152645E-3</c:v>
                </c:pt>
                <c:pt idx="641">
                  <c:v>-9.3104543957617438E-3</c:v>
                </c:pt>
                <c:pt idx="642">
                  <c:v>3.148010706365182E-2</c:v>
                </c:pt>
                <c:pt idx="643">
                  <c:v>-7.5662336161695359E-3</c:v>
                </c:pt>
                <c:pt idx="644">
                  <c:v>-9.225683183357182E-3</c:v>
                </c:pt>
                <c:pt idx="645">
                  <c:v>2.0850748154471164E-2</c:v>
                </c:pt>
                <c:pt idx="646">
                  <c:v>1.5275623495390116E-2</c:v>
                </c:pt>
                <c:pt idx="647">
                  <c:v>3.0333792739402558E-2</c:v>
                </c:pt>
                <c:pt idx="648">
                  <c:v>-9.9418247400640605E-3</c:v>
                </c:pt>
                <c:pt idx="649">
                  <c:v>-8.3157562332991895E-3</c:v>
                </c:pt>
                <c:pt idx="650">
                  <c:v>1.4697866233756331E-2</c:v>
                </c:pt>
                <c:pt idx="651">
                  <c:v>3.3837091954722232E-2</c:v>
                </c:pt>
                <c:pt idx="652">
                  <c:v>-2.9919272105323833E-2</c:v>
                </c:pt>
                <c:pt idx="653">
                  <c:v>3.3183021538940975E-2</c:v>
                </c:pt>
                <c:pt idx="654">
                  <c:v>-4.0164184764663428E-3</c:v>
                </c:pt>
                <c:pt idx="655">
                  <c:v>-8.121409030283926E-3</c:v>
                </c:pt>
                <c:pt idx="656">
                  <c:v>-9.3588652036714556E-3</c:v>
                </c:pt>
                <c:pt idx="657">
                  <c:v>-3.5438688758174797E-2</c:v>
                </c:pt>
                <c:pt idx="658">
                  <c:v>-1.2858811164052351E-2</c:v>
                </c:pt>
                <c:pt idx="659">
                  <c:v>-2.3980805749465079E-3</c:v>
                </c:pt>
                <c:pt idx="660">
                  <c:v>3.9054821967926846E-2</c:v>
                </c:pt>
                <c:pt idx="661">
                  <c:v>3.3079104846187007E-2</c:v>
                </c:pt>
                <c:pt idx="662">
                  <c:v>-1.8989529992347098E-2</c:v>
                </c:pt>
                <c:pt idx="663">
                  <c:v>-2.6694394435631343E-2</c:v>
                </c:pt>
                <c:pt idx="664">
                  <c:v>2.5180815866731269E-2</c:v>
                </c:pt>
                <c:pt idx="665">
                  <c:v>-2.5282631504664767E-3</c:v>
                </c:pt>
                <c:pt idx="666">
                  <c:v>-1.2980192854612492E-2</c:v>
                </c:pt>
                <c:pt idx="667">
                  <c:v>-2.1743438609825343E-2</c:v>
                </c:pt>
                <c:pt idx="668">
                  <c:v>-1.0547889792372535E-2</c:v>
                </c:pt>
                <c:pt idx="669">
                  <c:v>-2.1595788571621935E-2</c:v>
                </c:pt>
                <c:pt idx="670">
                  <c:v>-1.4164681486580545E-2</c:v>
                </c:pt>
                <c:pt idx="671">
                  <c:v>8.8866041322891842E-3</c:v>
                </c:pt>
                <c:pt idx="672">
                  <c:v>-8.9642833102584734E-3</c:v>
                </c:pt>
                <c:pt idx="673">
                  <c:v>-1.4222723608935952E-2</c:v>
                </c:pt>
                <c:pt idx="674">
                  <c:v>4.4743166729943173E-3</c:v>
                </c:pt>
                <c:pt idx="675">
                  <c:v>-5.480735540211952E-2</c:v>
                </c:pt>
                <c:pt idx="676">
                  <c:v>1.3625612918732889E-2</c:v>
                </c:pt>
                <c:pt idx="677">
                  <c:v>1.9585299105269793E-2</c:v>
                </c:pt>
                <c:pt idx="678">
                  <c:v>8.5733328373454494E-3</c:v>
                </c:pt>
                <c:pt idx="679">
                  <c:v>2.3488239660642798E-2</c:v>
                </c:pt>
                <c:pt idx="680">
                  <c:v>-5.0390607686888293E-3</c:v>
                </c:pt>
                <c:pt idx="681">
                  <c:v>-1.3483624635811597E-2</c:v>
                </c:pt>
                <c:pt idx="682">
                  <c:v>3.9774321143169391E-3</c:v>
                </c:pt>
                <c:pt idx="683">
                  <c:v>-9.7715787232361805E-3</c:v>
                </c:pt>
                <c:pt idx="684">
                  <c:v>-1.3854429574972359E-2</c:v>
                </c:pt>
                <c:pt idx="685">
                  <c:v>-8.3085403748994115E-3</c:v>
                </c:pt>
                <c:pt idx="686">
                  <c:v>-4.266640870073176E-2</c:v>
                </c:pt>
                <c:pt idx="687">
                  <c:v>1.8085157884176192E-2</c:v>
                </c:pt>
                <c:pt idx="688">
                  <c:v>3.8756407622714717E-3</c:v>
                </c:pt>
                <c:pt idx="689">
                  <c:v>-2.6775897046714633E-3</c:v>
                </c:pt>
                <c:pt idx="690">
                  <c:v>-2.7042409465498109E-2</c:v>
                </c:pt>
                <c:pt idx="691">
                  <c:v>-1.6234460713290873E-2</c:v>
                </c:pt>
                <c:pt idx="692">
                  <c:v>3.0534462652633985E-3</c:v>
                </c:pt>
                <c:pt idx="693">
                  <c:v>-9.0350162909024635E-3</c:v>
                </c:pt>
                <c:pt idx="694">
                  <c:v>2.5526683438094728E-3</c:v>
                </c:pt>
                <c:pt idx="695">
                  <c:v>5.2149534935042041E-3</c:v>
                </c:pt>
                <c:pt idx="696">
                  <c:v>2.219312622947258E-2</c:v>
                </c:pt>
                <c:pt idx="697">
                  <c:v>-7.2917642791418249E-4</c:v>
                </c:pt>
                <c:pt idx="698">
                  <c:v>2.723872454026921E-2</c:v>
                </c:pt>
                <c:pt idx="699">
                  <c:v>-5.2344784309605527E-3</c:v>
                </c:pt>
                <c:pt idx="700">
                  <c:v>-1.4058107243481808E-3</c:v>
                </c:pt>
                <c:pt idx="701">
                  <c:v>-1.8993636322225753E-3</c:v>
                </c:pt>
                <c:pt idx="702">
                  <c:v>-8.2062482028095183E-4</c:v>
                </c:pt>
                <c:pt idx="703">
                  <c:v>2.0052034857083102E-2</c:v>
                </c:pt>
                <c:pt idx="704">
                  <c:v>-8.3034617629328279E-3</c:v>
                </c:pt>
                <c:pt idx="705">
                  <c:v>-3.4217262938069991E-3</c:v>
                </c:pt>
                <c:pt idx="706">
                  <c:v>1.8232844021549982E-2</c:v>
                </c:pt>
                <c:pt idx="707">
                  <c:v>1.5595315094779912E-2</c:v>
                </c:pt>
                <c:pt idx="708">
                  <c:v>3.34253480117584E-2</c:v>
                </c:pt>
                <c:pt idx="709">
                  <c:v>-1.450935899303424E-2</c:v>
                </c:pt>
                <c:pt idx="710">
                  <c:v>1.8399300557926188E-3</c:v>
                </c:pt>
                <c:pt idx="711">
                  <c:v>-1.1698407475627564E-2</c:v>
                </c:pt>
                <c:pt idx="712">
                  <c:v>1.2706447222811794E-2</c:v>
                </c:pt>
                <c:pt idx="713">
                  <c:v>7.6642733020151621E-3</c:v>
                </c:pt>
                <c:pt idx="714">
                  <c:v>3.5297084346525329E-2</c:v>
                </c:pt>
                <c:pt idx="715">
                  <c:v>-1.0466543453744391E-2</c:v>
                </c:pt>
                <c:pt idx="716">
                  <c:v>2.4582069490642813E-2</c:v>
                </c:pt>
                <c:pt idx="717">
                  <c:v>-3.6449362555491223E-3</c:v>
                </c:pt>
                <c:pt idx="718">
                  <c:v>-5.4991616572590621E-3</c:v>
                </c:pt>
                <c:pt idx="719">
                  <c:v>-1.1585828178087097E-2</c:v>
                </c:pt>
                <c:pt idx="720">
                  <c:v>-1.4489371745238721E-2</c:v>
                </c:pt>
                <c:pt idx="721">
                  <c:v>-8.8784455906674227E-4</c:v>
                </c:pt>
                <c:pt idx="722">
                  <c:v>1.9195169044971417E-2</c:v>
                </c:pt>
                <c:pt idx="723">
                  <c:v>4.7109689405825184E-3</c:v>
                </c:pt>
                <c:pt idx="724">
                  <c:v>2.1820410995359797E-3</c:v>
                </c:pt>
                <c:pt idx="725">
                  <c:v>1.3586833637299392E-2</c:v>
                </c:pt>
                <c:pt idx="726">
                  <c:v>-1.0969557338534122E-2</c:v>
                </c:pt>
                <c:pt idx="727">
                  <c:v>-7.3722514545078292E-4</c:v>
                </c:pt>
                <c:pt idx="728">
                  <c:v>-2.544400755533191E-2</c:v>
                </c:pt>
                <c:pt idx="729">
                  <c:v>-3.6125208473770922E-3</c:v>
                </c:pt>
                <c:pt idx="730">
                  <c:v>3.9028871678988566E-2</c:v>
                </c:pt>
                <c:pt idx="731">
                  <c:v>1.2287913457055342E-2</c:v>
                </c:pt>
                <c:pt idx="732">
                  <c:v>-1.4871285485269382E-3</c:v>
                </c:pt>
                <c:pt idx="733">
                  <c:v>3.1290502206388932E-2</c:v>
                </c:pt>
                <c:pt idx="734">
                  <c:v>2.96613462783712E-3</c:v>
                </c:pt>
                <c:pt idx="735">
                  <c:v>-4.1171063551433754E-2</c:v>
                </c:pt>
                <c:pt idx="736">
                  <c:v>1.8722075930972255E-2</c:v>
                </c:pt>
                <c:pt idx="737">
                  <c:v>-4.6304859610501849E-3</c:v>
                </c:pt>
                <c:pt idx="738">
                  <c:v>-4.9126070933424602E-2</c:v>
                </c:pt>
                <c:pt idx="739">
                  <c:v>-3.6845884414732223E-2</c:v>
                </c:pt>
                <c:pt idx="740">
                  <c:v>-3.0092195993861173E-2</c:v>
                </c:pt>
                <c:pt idx="741">
                  <c:v>-1.3556646812596785E-2</c:v>
                </c:pt>
                <c:pt idx="742">
                  <c:v>1.2276724060383539E-2</c:v>
                </c:pt>
                <c:pt idx="743">
                  <c:v>4.1569167594199307E-3</c:v>
                </c:pt>
                <c:pt idx="744">
                  <c:v>-2.0617844602098211E-2</c:v>
                </c:pt>
                <c:pt idx="745">
                  <c:v>2.360278227226666E-2</c:v>
                </c:pt>
                <c:pt idx="746">
                  <c:v>-9.3465689769341997E-3</c:v>
                </c:pt>
                <c:pt idx="747">
                  <c:v>-7.8099680996315483E-3</c:v>
                </c:pt>
                <c:pt idx="748">
                  <c:v>3.1627412107343759E-2</c:v>
                </c:pt>
                <c:pt idx="749">
                  <c:v>2.5449214625514704E-2</c:v>
                </c:pt>
                <c:pt idx="750">
                  <c:v>1.2184376706419729E-2</c:v>
                </c:pt>
                <c:pt idx="751">
                  <c:v>-1.0157790225180837E-2</c:v>
                </c:pt>
                <c:pt idx="752">
                  <c:v>2.3760462955819961E-2</c:v>
                </c:pt>
                <c:pt idx="753">
                  <c:v>3.535625470466026E-4</c:v>
                </c:pt>
                <c:pt idx="754">
                  <c:v>-7.2498994341083107E-3</c:v>
                </c:pt>
                <c:pt idx="755">
                  <c:v>-5.1194600567379595E-2</c:v>
                </c:pt>
                <c:pt idx="756">
                  <c:v>2.5813347316009871E-2</c:v>
                </c:pt>
                <c:pt idx="757">
                  <c:v>-4.8501042052527081E-3</c:v>
                </c:pt>
                <c:pt idx="758">
                  <c:v>3.0518051733100217E-2</c:v>
                </c:pt>
                <c:pt idx="759">
                  <c:v>-1.480094999247132E-3</c:v>
                </c:pt>
                <c:pt idx="760">
                  <c:v>-2.0765101238584372E-2</c:v>
                </c:pt>
                <c:pt idx="761">
                  <c:v>3.2929545166444016E-3</c:v>
                </c:pt>
                <c:pt idx="762">
                  <c:v>-4.0567326438600712E-2</c:v>
                </c:pt>
                <c:pt idx="763">
                  <c:v>-7.046905063484662E-3</c:v>
                </c:pt>
                <c:pt idx="764">
                  <c:v>-4.5160756742435477E-2</c:v>
                </c:pt>
                <c:pt idx="765">
                  <c:v>3.8137736153571668E-2</c:v>
                </c:pt>
                <c:pt idx="766">
                  <c:v>6.3181234755859267E-3</c:v>
                </c:pt>
                <c:pt idx="767">
                  <c:v>7.3839057759575956E-3</c:v>
                </c:pt>
                <c:pt idx="768">
                  <c:v>-4.5967895765842731E-2</c:v>
                </c:pt>
                <c:pt idx="769">
                  <c:v>3.1633341238332148E-2</c:v>
                </c:pt>
                <c:pt idx="770">
                  <c:v>2.835496053825512E-3</c:v>
                </c:pt>
                <c:pt idx="771">
                  <c:v>-3.5620179746796349E-2</c:v>
                </c:pt>
                <c:pt idx="772">
                  <c:v>7.4125716745795135E-3</c:v>
                </c:pt>
                <c:pt idx="773">
                  <c:v>-3.510349889933994E-2</c:v>
                </c:pt>
                <c:pt idx="774">
                  <c:v>-1.8590540229198808E-2</c:v>
                </c:pt>
                <c:pt idx="775">
                  <c:v>-6.1868929227235873E-4</c:v>
                </c:pt>
                <c:pt idx="776">
                  <c:v>2.0584941740862697E-2</c:v>
                </c:pt>
                <c:pt idx="777">
                  <c:v>-9.2751350300229545E-5</c:v>
                </c:pt>
                <c:pt idx="778">
                  <c:v>-1.5273457394903661E-2</c:v>
                </c:pt>
                <c:pt idx="779">
                  <c:v>1.4376300405215949E-2</c:v>
                </c:pt>
                <c:pt idx="780">
                  <c:v>-4.1776233337129749E-3</c:v>
                </c:pt>
                <c:pt idx="781">
                  <c:v>-2.1291641613140441E-2</c:v>
                </c:pt>
                <c:pt idx="782">
                  <c:v>-3.2029540390219324E-3</c:v>
                </c:pt>
                <c:pt idx="783">
                  <c:v>5.5759126884156289E-3</c:v>
                </c:pt>
                <c:pt idx="784">
                  <c:v>-1.2187195526976655E-2</c:v>
                </c:pt>
                <c:pt idx="785">
                  <c:v>-1.5791693140844037E-2</c:v>
                </c:pt>
                <c:pt idx="786">
                  <c:v>1.0455286441792132E-2</c:v>
                </c:pt>
                <c:pt idx="787">
                  <c:v>4.5039332716519144E-3</c:v>
                </c:pt>
                <c:pt idx="788">
                  <c:v>-1.9734368603263837E-2</c:v>
                </c:pt>
                <c:pt idx="789">
                  <c:v>-7.8346761552312762E-3</c:v>
                </c:pt>
                <c:pt idx="790">
                  <c:v>1.5751896912571006E-2</c:v>
                </c:pt>
                <c:pt idx="791">
                  <c:v>9.2525600516202393E-3</c:v>
                </c:pt>
                <c:pt idx="792">
                  <c:v>6.6094100158115027E-3</c:v>
                </c:pt>
                <c:pt idx="793">
                  <c:v>1.8406018919053004E-2</c:v>
                </c:pt>
                <c:pt idx="794">
                  <c:v>-1.543702679070042E-2</c:v>
                </c:pt>
                <c:pt idx="795">
                  <c:v>1.4540992279920895E-2</c:v>
                </c:pt>
                <c:pt idx="796">
                  <c:v>-3.8491953308205328E-4</c:v>
                </c:pt>
                <c:pt idx="797">
                  <c:v>1.499627213139368E-2</c:v>
                </c:pt>
                <c:pt idx="798">
                  <c:v>1.5867950601072382E-2</c:v>
                </c:pt>
                <c:pt idx="799">
                  <c:v>2.8628732059608197E-2</c:v>
                </c:pt>
                <c:pt idx="800">
                  <c:v>2.7388582934803635E-2</c:v>
                </c:pt>
                <c:pt idx="801">
                  <c:v>-9.2679507233139734E-3</c:v>
                </c:pt>
                <c:pt idx="802">
                  <c:v>-1.6312799852111849E-2</c:v>
                </c:pt>
                <c:pt idx="803">
                  <c:v>-5.2892987301239695E-3</c:v>
                </c:pt>
                <c:pt idx="804">
                  <c:v>3.2843085257219073E-2</c:v>
                </c:pt>
                <c:pt idx="805">
                  <c:v>-9.0300294115171834E-3</c:v>
                </c:pt>
                <c:pt idx="806">
                  <c:v>-3.7364378143152605E-2</c:v>
                </c:pt>
                <c:pt idx="807">
                  <c:v>-9.9203045270669678E-3</c:v>
                </c:pt>
                <c:pt idx="808">
                  <c:v>-6.5135784824485446E-3</c:v>
                </c:pt>
                <c:pt idx="809">
                  <c:v>2.3871794225676594E-2</c:v>
                </c:pt>
                <c:pt idx="810">
                  <c:v>-1.9506682296085948E-2</c:v>
                </c:pt>
                <c:pt idx="811">
                  <c:v>-2.9380059051208286E-3</c:v>
                </c:pt>
                <c:pt idx="812">
                  <c:v>2.861462698018153E-2</c:v>
                </c:pt>
                <c:pt idx="813">
                  <c:v>1.9185291725934937E-2</c:v>
                </c:pt>
                <c:pt idx="814">
                  <c:v>-2.324324445950891E-2</c:v>
                </c:pt>
                <c:pt idx="815">
                  <c:v>-1.2728846909725838E-2</c:v>
                </c:pt>
                <c:pt idx="816">
                  <c:v>-8.9440817932304583E-3</c:v>
                </c:pt>
                <c:pt idx="817">
                  <c:v>-2.6753795329059256E-2</c:v>
                </c:pt>
                <c:pt idx="818">
                  <c:v>1.2882349913063041E-3</c:v>
                </c:pt>
                <c:pt idx="819">
                  <c:v>2.0215118682832982E-2</c:v>
                </c:pt>
                <c:pt idx="820">
                  <c:v>-4.7154760044789135E-3</c:v>
                </c:pt>
                <c:pt idx="821">
                  <c:v>-2.3951838301230644E-2</c:v>
                </c:pt>
                <c:pt idx="822">
                  <c:v>-2.2866282461993456E-2</c:v>
                </c:pt>
                <c:pt idx="823">
                  <c:v>1.8626301258413237E-2</c:v>
                </c:pt>
                <c:pt idx="824">
                  <c:v>1.0849890862738352E-2</c:v>
                </c:pt>
                <c:pt idx="825">
                  <c:v>-4.539040674847802E-3</c:v>
                </c:pt>
                <c:pt idx="826">
                  <c:v>6.7248267021695505E-3</c:v>
                </c:pt>
                <c:pt idx="827">
                  <c:v>-3.0845415375569167E-2</c:v>
                </c:pt>
                <c:pt idx="828">
                  <c:v>1.2148501707673872E-2</c:v>
                </c:pt>
                <c:pt idx="829">
                  <c:v>8.8939821139522746E-3</c:v>
                </c:pt>
                <c:pt idx="830">
                  <c:v>2.4181264948024302E-2</c:v>
                </c:pt>
                <c:pt idx="831">
                  <c:v>3.1125605274160112E-2</c:v>
                </c:pt>
                <c:pt idx="832">
                  <c:v>-6.6779621825333148E-3</c:v>
                </c:pt>
                <c:pt idx="833">
                  <c:v>-1.7351949134475691E-3</c:v>
                </c:pt>
                <c:pt idx="834">
                  <c:v>-1.5308855048384036E-2</c:v>
                </c:pt>
                <c:pt idx="835">
                  <c:v>3.692038323114673E-3</c:v>
                </c:pt>
                <c:pt idx="836">
                  <c:v>-2.3882345175578489E-2</c:v>
                </c:pt>
                <c:pt idx="837">
                  <c:v>-1.3866277265619713E-2</c:v>
                </c:pt>
                <c:pt idx="838">
                  <c:v>-1.2152421196965808E-2</c:v>
                </c:pt>
                <c:pt idx="839">
                  <c:v>-2.3212371931457244E-2</c:v>
                </c:pt>
                <c:pt idx="840">
                  <c:v>1.2102825291406103E-3</c:v>
                </c:pt>
                <c:pt idx="841">
                  <c:v>-1.7942851650315686E-2</c:v>
                </c:pt>
                <c:pt idx="842">
                  <c:v>3.7504560570660217E-3</c:v>
                </c:pt>
                <c:pt idx="843">
                  <c:v>1.1814709631829567E-2</c:v>
                </c:pt>
                <c:pt idx="844">
                  <c:v>-1.6645684457919727E-3</c:v>
                </c:pt>
                <c:pt idx="845">
                  <c:v>-4.9820632066985091E-3</c:v>
                </c:pt>
                <c:pt idx="846">
                  <c:v>-1.0575884793699629E-3</c:v>
                </c:pt>
                <c:pt idx="847">
                  <c:v>-2.4490060590911366E-2</c:v>
                </c:pt>
                <c:pt idx="848">
                  <c:v>-6.3279056846300881E-4</c:v>
                </c:pt>
                <c:pt idx="849">
                  <c:v>8.2723807182755807E-3</c:v>
                </c:pt>
                <c:pt idx="850">
                  <c:v>-3.1714633725684997E-3</c:v>
                </c:pt>
                <c:pt idx="851">
                  <c:v>-3.6336758054318599E-3</c:v>
                </c:pt>
                <c:pt idx="852">
                  <c:v>1.9502807702231127E-3</c:v>
                </c:pt>
                <c:pt idx="853">
                  <c:v>-1.1166832791155378E-3</c:v>
                </c:pt>
                <c:pt idx="854">
                  <c:v>1.7763944939964263E-2</c:v>
                </c:pt>
                <c:pt idx="855">
                  <c:v>8.0811817847067681E-3</c:v>
                </c:pt>
                <c:pt idx="856">
                  <c:v>1.3111825917143221E-2</c:v>
                </c:pt>
                <c:pt idx="857">
                  <c:v>2.2772351796084292E-2</c:v>
                </c:pt>
                <c:pt idx="858">
                  <c:v>-1.4312073345879014E-2</c:v>
                </c:pt>
                <c:pt idx="859">
                  <c:v>-1.2913038106300857E-2</c:v>
                </c:pt>
                <c:pt idx="860">
                  <c:v>-1.0949405316040059E-2</c:v>
                </c:pt>
                <c:pt idx="861">
                  <c:v>2.0954705010194384E-2</c:v>
                </c:pt>
                <c:pt idx="862">
                  <c:v>-9.3310707482240195E-3</c:v>
                </c:pt>
                <c:pt idx="863">
                  <c:v>-1.1448888227930422E-2</c:v>
                </c:pt>
                <c:pt idx="864">
                  <c:v>1.2309424168241176E-2</c:v>
                </c:pt>
                <c:pt idx="865">
                  <c:v>-8.9630127060560706E-3</c:v>
                </c:pt>
                <c:pt idx="866">
                  <c:v>4.0907050169748122E-3</c:v>
                </c:pt>
                <c:pt idx="867">
                  <c:v>2.6496716274699864E-2</c:v>
                </c:pt>
                <c:pt idx="868">
                  <c:v>1.508359673998824E-2</c:v>
                </c:pt>
                <c:pt idx="869">
                  <c:v>-1.0574571745634476E-2</c:v>
                </c:pt>
                <c:pt idx="870">
                  <c:v>1.8215920160299978E-2</c:v>
                </c:pt>
                <c:pt idx="871">
                  <c:v>-1.4855209623976616E-2</c:v>
                </c:pt>
                <c:pt idx="872">
                  <c:v>-2.3941461031357913E-2</c:v>
                </c:pt>
                <c:pt idx="873">
                  <c:v>1.6951795999233382E-2</c:v>
                </c:pt>
                <c:pt idx="874">
                  <c:v>-2.8726799549126582E-2</c:v>
                </c:pt>
                <c:pt idx="875">
                  <c:v>3.0844519568541825E-3</c:v>
                </c:pt>
                <c:pt idx="876">
                  <c:v>2.2747352278354891E-3</c:v>
                </c:pt>
                <c:pt idx="877">
                  <c:v>-3.8973752509338291E-3</c:v>
                </c:pt>
                <c:pt idx="878">
                  <c:v>-1.6106105875292047E-3</c:v>
                </c:pt>
                <c:pt idx="879">
                  <c:v>4.4714691734627473E-3</c:v>
                </c:pt>
                <c:pt idx="880">
                  <c:v>-3.140195631547067E-3</c:v>
                </c:pt>
                <c:pt idx="881">
                  <c:v>5.0823641658358709E-3</c:v>
                </c:pt>
                <c:pt idx="882">
                  <c:v>1.5419004265330378E-4</c:v>
                </c:pt>
                <c:pt idx="883">
                  <c:v>9.3513238759297644E-3</c:v>
                </c:pt>
                <c:pt idx="884">
                  <c:v>8.6826822197837649E-4</c:v>
                </c:pt>
                <c:pt idx="885">
                  <c:v>-1.0291325742410824E-2</c:v>
                </c:pt>
                <c:pt idx="886">
                  <c:v>-4.2808611844772568E-3</c:v>
                </c:pt>
                <c:pt idx="887">
                  <c:v>1.2964739443348154E-3</c:v>
                </c:pt>
                <c:pt idx="888">
                  <c:v>4.9140807350679001E-3</c:v>
                </c:pt>
                <c:pt idx="889">
                  <c:v>5.4850254523738347E-3</c:v>
                </c:pt>
                <c:pt idx="890">
                  <c:v>8.3832788000009727E-3</c:v>
                </c:pt>
                <c:pt idx="891">
                  <c:v>4.8473387987318789E-3</c:v>
                </c:pt>
                <c:pt idx="892">
                  <c:v>2.4565463841462712E-3</c:v>
                </c:pt>
                <c:pt idx="893">
                  <c:v>2.6463484185943872E-3</c:v>
                </c:pt>
                <c:pt idx="894">
                  <c:v>1.266573087033541E-2</c:v>
                </c:pt>
                <c:pt idx="895">
                  <c:v>-6.2553210853915804E-3</c:v>
                </c:pt>
                <c:pt idx="896">
                  <c:v>2.4816124030385125E-3</c:v>
                </c:pt>
                <c:pt idx="897">
                  <c:v>6.2050576341025239E-3</c:v>
                </c:pt>
                <c:pt idx="898">
                  <c:v>-1.1960143187906298E-3</c:v>
                </c:pt>
                <c:pt idx="899">
                  <c:v>3.977049296896332E-3</c:v>
                </c:pt>
                <c:pt idx="900">
                  <c:v>4.8265491866463523E-3</c:v>
                </c:pt>
                <c:pt idx="901">
                  <c:v>9.5683907012540023E-3</c:v>
                </c:pt>
                <c:pt idx="902">
                  <c:v>4.4588170559979306E-3</c:v>
                </c:pt>
                <c:pt idx="903">
                  <c:v>9.6532934192689272E-3</c:v>
                </c:pt>
                <c:pt idx="904">
                  <c:v>2.1863444356802791E-2</c:v>
                </c:pt>
                <c:pt idx="905">
                  <c:v>4.0109100091542818E-3</c:v>
                </c:pt>
                <c:pt idx="906">
                  <c:v>-2.9051495225161659E-3</c:v>
                </c:pt>
                <c:pt idx="907">
                  <c:v>-8.5620538801147381E-3</c:v>
                </c:pt>
                <c:pt idx="908">
                  <c:v>-2.2655477901777558E-3</c:v>
                </c:pt>
                <c:pt idx="909">
                  <c:v>1.0719008650150698E-2</c:v>
                </c:pt>
                <c:pt idx="910">
                  <c:v>5.3845715683905433E-3</c:v>
                </c:pt>
                <c:pt idx="911">
                  <c:v>1.3549570431643667E-2</c:v>
                </c:pt>
                <c:pt idx="912">
                  <c:v>-1.6343730227001866E-2</c:v>
                </c:pt>
                <c:pt idx="913">
                  <c:v>1.4779135414785104E-2</c:v>
                </c:pt>
                <c:pt idx="914">
                  <c:v>-1.4975411740117975E-2</c:v>
                </c:pt>
                <c:pt idx="915">
                  <c:v>2.1629548962289144E-3</c:v>
                </c:pt>
                <c:pt idx="916">
                  <c:v>-2.5725126087335664E-2</c:v>
                </c:pt>
                <c:pt idx="917">
                  <c:v>-3.3623601194908885E-3</c:v>
                </c:pt>
                <c:pt idx="918">
                  <c:v>2.0254334520739105E-3</c:v>
                </c:pt>
                <c:pt idx="919">
                  <c:v>1.5597055772894042E-2</c:v>
                </c:pt>
                <c:pt idx="920">
                  <c:v>1.2271857576241153E-2</c:v>
                </c:pt>
                <c:pt idx="921">
                  <c:v>-8.65133159085724E-4</c:v>
                </c:pt>
                <c:pt idx="922">
                  <c:v>-2.1418747146589239E-2</c:v>
                </c:pt>
                <c:pt idx="923">
                  <c:v>-1.1416739389677978E-2</c:v>
                </c:pt>
                <c:pt idx="924">
                  <c:v>-1.8044475790040589E-3</c:v>
                </c:pt>
                <c:pt idx="925">
                  <c:v>1.0942308100693944E-2</c:v>
                </c:pt>
                <c:pt idx="926">
                  <c:v>-7.1390123450393046E-3</c:v>
                </c:pt>
                <c:pt idx="927">
                  <c:v>3.062339195292879E-3</c:v>
                </c:pt>
                <c:pt idx="928">
                  <c:v>-9.6515451792892146E-3</c:v>
                </c:pt>
                <c:pt idx="929">
                  <c:v>-5.688236142615646E-3</c:v>
                </c:pt>
                <c:pt idx="930">
                  <c:v>-1.5087972585627655E-3</c:v>
                </c:pt>
                <c:pt idx="931">
                  <c:v>-4.1495841821049513E-3</c:v>
                </c:pt>
                <c:pt idx="932">
                  <c:v>-2.5821918358836756E-4</c:v>
                </c:pt>
                <c:pt idx="933">
                  <c:v>3.7820708953360724E-3</c:v>
                </c:pt>
                <c:pt idx="934">
                  <c:v>5.6417037360085719E-4</c:v>
                </c:pt>
                <c:pt idx="935">
                  <c:v>-1.5476680654930232E-3</c:v>
                </c:pt>
                <c:pt idx="936">
                  <c:v>5.6435763986873722E-3</c:v>
                </c:pt>
                <c:pt idx="937">
                  <c:v>1.1366603270609392E-2</c:v>
                </c:pt>
                <c:pt idx="938">
                  <c:v>-7.2386119795950317E-3</c:v>
                </c:pt>
                <c:pt idx="939">
                  <c:v>2.9906488881301743E-3</c:v>
                </c:pt>
                <c:pt idx="940">
                  <c:v>2.0695334996692523E-3</c:v>
                </c:pt>
                <c:pt idx="941">
                  <c:v>1.1005771404311828E-2</c:v>
                </c:pt>
                <c:pt idx="942">
                  <c:v>1.0519703489931531E-2</c:v>
                </c:pt>
                <c:pt idx="943">
                  <c:v>1.7657075136089354E-3</c:v>
                </c:pt>
                <c:pt idx="944">
                  <c:v>-1.3498856136251137E-2</c:v>
                </c:pt>
                <c:pt idx="945">
                  <c:v>-8.8099181511150596E-3</c:v>
                </c:pt>
                <c:pt idx="946">
                  <c:v>3.5001787340299176E-3</c:v>
                </c:pt>
                <c:pt idx="947">
                  <c:v>2.2114726058738033E-3</c:v>
                </c:pt>
                <c:pt idx="948">
                  <c:v>5.4398950954258072E-3</c:v>
                </c:pt>
                <c:pt idx="949">
                  <c:v>1.7898246248496965E-3</c:v>
                </c:pt>
                <c:pt idx="950">
                  <c:v>1.4299820930430531E-3</c:v>
                </c:pt>
                <c:pt idx="951">
                  <c:v>-1.0273459781859934E-3</c:v>
                </c:pt>
                <c:pt idx="952">
                  <c:v>2.2978831260073462E-3</c:v>
                </c:pt>
                <c:pt idx="953">
                  <c:v>7.80368561244928E-3</c:v>
                </c:pt>
                <c:pt idx="954">
                  <c:v>-5.7223699370869017E-3</c:v>
                </c:pt>
                <c:pt idx="955">
                  <c:v>1.0598465068248276E-2</c:v>
                </c:pt>
                <c:pt idx="956">
                  <c:v>-2.1754669203987698E-3</c:v>
                </c:pt>
                <c:pt idx="957">
                  <c:v>-6.7059634631535681E-3</c:v>
                </c:pt>
                <c:pt idx="958">
                  <c:v>5.5159411880145517E-3</c:v>
                </c:pt>
                <c:pt idx="959">
                  <c:v>-6.911590224632441E-5</c:v>
                </c:pt>
                <c:pt idx="960">
                  <c:v>-5.8241337829232163E-3</c:v>
                </c:pt>
                <c:pt idx="961">
                  <c:v>3.1967915772944354E-3</c:v>
                </c:pt>
                <c:pt idx="962">
                  <c:v>1.3067651835128292E-2</c:v>
                </c:pt>
                <c:pt idx="963">
                  <c:v>2.7319427202939202E-3</c:v>
                </c:pt>
                <c:pt idx="964">
                  <c:v>1.0647242832304716E-2</c:v>
                </c:pt>
                <c:pt idx="965">
                  <c:v>1.9447018654135929E-2</c:v>
                </c:pt>
                <c:pt idx="966">
                  <c:v>-2.0010280926629313E-2</c:v>
                </c:pt>
                <c:pt idx="967">
                  <c:v>-9.4179654435274079E-3</c:v>
                </c:pt>
                <c:pt idx="968">
                  <c:v>-3.9801545701031778E-3</c:v>
                </c:pt>
                <c:pt idx="969">
                  <c:v>1.6490213779464164E-3</c:v>
                </c:pt>
                <c:pt idx="970">
                  <c:v>-4.3038700283782073E-3</c:v>
                </c:pt>
                <c:pt idx="971">
                  <c:v>4.5558979553133169E-3</c:v>
                </c:pt>
                <c:pt idx="972">
                  <c:v>1.4507638108360794E-2</c:v>
                </c:pt>
                <c:pt idx="973">
                  <c:v>-1.0717526409958086E-2</c:v>
                </c:pt>
                <c:pt idx="974">
                  <c:v>4.4387359660020467E-3</c:v>
                </c:pt>
                <c:pt idx="975">
                  <c:v>-2.4030729535467216E-3</c:v>
                </c:pt>
                <c:pt idx="976">
                  <c:v>9.7041194371162345E-3</c:v>
                </c:pt>
                <c:pt idx="977">
                  <c:v>6.8070617235811599E-3</c:v>
                </c:pt>
                <c:pt idx="978">
                  <c:v>1.8564580240293263E-3</c:v>
                </c:pt>
                <c:pt idx="979">
                  <c:v>5.204153799209456E-4</c:v>
                </c:pt>
                <c:pt idx="980">
                  <c:v>3.1113329553381082E-3</c:v>
                </c:pt>
                <c:pt idx="981">
                  <c:v>4.4026195570246963E-3</c:v>
                </c:pt>
                <c:pt idx="982">
                  <c:v>7.5566302135806444E-3</c:v>
                </c:pt>
                <c:pt idx="983">
                  <c:v>-1.2095951656022814E-3</c:v>
                </c:pt>
                <c:pt idx="984">
                  <c:v>6.6835671244253785E-3</c:v>
                </c:pt>
                <c:pt idx="985">
                  <c:v>1.7971671923407428E-2</c:v>
                </c:pt>
                <c:pt idx="986">
                  <c:v>-1.6520044369414316E-2</c:v>
                </c:pt>
                <c:pt idx="987">
                  <c:v>-3.861446180481702E-4</c:v>
                </c:pt>
                <c:pt idx="988">
                  <c:v>-6.6858613732093076E-3</c:v>
                </c:pt>
                <c:pt idx="989">
                  <c:v>-2.3900771211487464E-3</c:v>
                </c:pt>
                <c:pt idx="990">
                  <c:v>2.4757999242394895E-3</c:v>
                </c:pt>
                <c:pt idx="991">
                  <c:v>2.6452636463759416E-3</c:v>
                </c:pt>
                <c:pt idx="992">
                  <c:v>6.0829629480558317E-3</c:v>
                </c:pt>
                <c:pt idx="993">
                  <c:v>-2.1512856940345782E-3</c:v>
                </c:pt>
                <c:pt idx="994">
                  <c:v>3.9038595593589526E-4</c:v>
                </c:pt>
                <c:pt idx="995">
                  <c:v>-8.4524883738454598E-4</c:v>
                </c:pt>
                <c:pt idx="996">
                  <c:v>1.1400272914698853E-2</c:v>
                </c:pt>
                <c:pt idx="997">
                  <c:v>-4.4461102882116287E-3</c:v>
                </c:pt>
                <c:pt idx="998">
                  <c:v>2.0075145363702028E-3</c:v>
                </c:pt>
                <c:pt idx="999">
                  <c:v>-4.5828716850446953E-4</c:v>
                </c:pt>
                <c:pt idx="1000">
                  <c:v>1.1454023561191184E-3</c:v>
                </c:pt>
                <c:pt idx="1001">
                  <c:v>1.6495656619869266E-3</c:v>
                </c:pt>
                <c:pt idx="1002">
                  <c:v>2.5540243110343396E-3</c:v>
                </c:pt>
                <c:pt idx="1003">
                  <c:v>-2.5345474739250124E-3</c:v>
                </c:pt>
                <c:pt idx="1004">
                  <c:v>1.2769953148739018E-2</c:v>
                </c:pt>
                <c:pt idx="1005">
                  <c:v>-8.2885750871851416E-4</c:v>
                </c:pt>
                <c:pt idx="1006">
                  <c:v>1.3588097934028622E-2</c:v>
                </c:pt>
                <c:pt idx="1007">
                  <c:v>-3.5748002447851882E-3</c:v>
                </c:pt>
                <c:pt idx="1008">
                  <c:v>-1.0661950792901612E-2</c:v>
                </c:pt>
                <c:pt idx="1009">
                  <c:v>-3.0491676213021028E-3</c:v>
                </c:pt>
                <c:pt idx="1010">
                  <c:v>1.913586013480403E-2</c:v>
                </c:pt>
                <c:pt idx="1011">
                  <c:v>1.5645880498337227E-2</c:v>
                </c:pt>
                <c:pt idx="1012">
                  <c:v>-2.7105046148108422E-2</c:v>
                </c:pt>
                <c:pt idx="1013">
                  <c:v>-1.086105702967852E-2</c:v>
                </c:pt>
                <c:pt idx="1014">
                  <c:v>-1.3101142653611522E-2</c:v>
                </c:pt>
                <c:pt idx="1015">
                  <c:v>9.5429475180171253E-3</c:v>
                </c:pt>
                <c:pt idx="1016">
                  <c:v>1.0550028485458584E-2</c:v>
                </c:pt>
                <c:pt idx="1017">
                  <c:v>1.0623130162498349E-3</c:v>
                </c:pt>
                <c:pt idx="1018">
                  <c:v>-8.3237144956458727E-3</c:v>
                </c:pt>
                <c:pt idx="1019">
                  <c:v>3.6618815015988086E-3</c:v>
                </c:pt>
                <c:pt idx="1020">
                  <c:v>-8.980187487436982E-3</c:v>
                </c:pt>
                <c:pt idx="1021">
                  <c:v>8.7666371032040016E-3</c:v>
                </c:pt>
                <c:pt idx="1022">
                  <c:v>-9.0732277490464329E-4</c:v>
                </c:pt>
                <c:pt idx="1023">
                  <c:v>-1.05502810325896E-4</c:v>
                </c:pt>
                <c:pt idx="1024">
                  <c:v>2.433857238518224E-3</c:v>
                </c:pt>
                <c:pt idx="1025">
                  <c:v>1.4063579265300835E-2</c:v>
                </c:pt>
                <c:pt idx="1026">
                  <c:v>-1.1543566682558111E-2</c:v>
                </c:pt>
                <c:pt idx="1027">
                  <c:v>1.2000385339850419E-2</c:v>
                </c:pt>
                <c:pt idx="1028">
                  <c:v>-8.4814102165286266E-3</c:v>
                </c:pt>
                <c:pt idx="1029">
                  <c:v>-6.5793682806861275E-3</c:v>
                </c:pt>
                <c:pt idx="1030">
                  <c:v>4.7562767674953123E-3</c:v>
                </c:pt>
                <c:pt idx="1031">
                  <c:v>1.4274059056673749E-2</c:v>
                </c:pt>
                <c:pt idx="1032">
                  <c:v>-5.0298582562935913E-3</c:v>
                </c:pt>
                <c:pt idx="1033">
                  <c:v>4.3568138669850048E-3</c:v>
                </c:pt>
                <c:pt idx="1034">
                  <c:v>-8.1679672648177909E-5</c:v>
                </c:pt>
                <c:pt idx="1035">
                  <c:v>9.9836688376829293E-3</c:v>
                </c:pt>
                <c:pt idx="1036">
                  <c:v>5.5342934401317158E-3</c:v>
                </c:pt>
                <c:pt idx="1037">
                  <c:v>2.0435158133194982E-3</c:v>
                </c:pt>
                <c:pt idx="1038">
                  <c:v>-1.0700835403939786E-3</c:v>
                </c:pt>
                <c:pt idx="1039">
                  <c:v>1.8525980315548557E-2</c:v>
                </c:pt>
                <c:pt idx="1040">
                  <c:v>1.5203391944150959E-2</c:v>
                </c:pt>
                <c:pt idx="1041">
                  <c:v>4.7738098305958755E-3</c:v>
                </c:pt>
                <c:pt idx="1042">
                  <c:v>-3.8473937490241927E-3</c:v>
                </c:pt>
                <c:pt idx="1043">
                  <c:v>-9.3592425199346275E-4</c:v>
                </c:pt>
                <c:pt idx="1044">
                  <c:v>2.1314269365892272E-2</c:v>
                </c:pt>
                <c:pt idx="1045">
                  <c:v>6.8307021048173537E-3</c:v>
                </c:pt>
                <c:pt idx="1046">
                  <c:v>-6.7838891202050659E-3</c:v>
                </c:pt>
                <c:pt idx="1047">
                  <c:v>-9.5348134625320158E-3</c:v>
                </c:pt>
                <c:pt idx="1048">
                  <c:v>9.1001798647165275E-3</c:v>
                </c:pt>
                <c:pt idx="1049">
                  <c:v>-5.986140162102993E-4</c:v>
                </c:pt>
                <c:pt idx="1050">
                  <c:v>-1.8600152806962783E-2</c:v>
                </c:pt>
                <c:pt idx="1051">
                  <c:v>3.8288391527560701E-3</c:v>
                </c:pt>
                <c:pt idx="1052">
                  <c:v>-1.8280868601789129E-3</c:v>
                </c:pt>
                <c:pt idx="1053">
                  <c:v>8.4222662569665672E-3</c:v>
                </c:pt>
                <c:pt idx="1054">
                  <c:v>1.4588414054763363E-3</c:v>
                </c:pt>
                <c:pt idx="1055">
                  <c:v>1.3385578105271578E-2</c:v>
                </c:pt>
                <c:pt idx="1056">
                  <c:v>7.8352475506535939E-3</c:v>
                </c:pt>
                <c:pt idx="1057">
                  <c:v>1.8165391264588857E-2</c:v>
                </c:pt>
                <c:pt idx="1058">
                  <c:v>-6.646526898941311E-3</c:v>
                </c:pt>
                <c:pt idx="1059">
                  <c:v>2.4956823622939699E-2</c:v>
                </c:pt>
                <c:pt idx="1060">
                  <c:v>-1.6892169102007228E-2</c:v>
                </c:pt>
                <c:pt idx="1061">
                  <c:v>-1.644586190481051E-2</c:v>
                </c:pt>
                <c:pt idx="1062">
                  <c:v>-1.0106996017582512E-2</c:v>
                </c:pt>
                <c:pt idx="1063">
                  <c:v>3.0417573313007297E-2</c:v>
                </c:pt>
                <c:pt idx="1064">
                  <c:v>-5.8720512502549796E-3</c:v>
                </c:pt>
                <c:pt idx="1065">
                  <c:v>-3.0956992569083346E-2</c:v>
                </c:pt>
                <c:pt idx="1066">
                  <c:v>1.4601360141500593E-2</c:v>
                </c:pt>
                <c:pt idx="1067">
                  <c:v>1.7651313032848266E-3</c:v>
                </c:pt>
                <c:pt idx="1068">
                  <c:v>-9.6645217983664673E-3</c:v>
                </c:pt>
                <c:pt idx="1069">
                  <c:v>-2.1907245493356007E-3</c:v>
                </c:pt>
                <c:pt idx="1070">
                  <c:v>-5.4469170718746329E-3</c:v>
                </c:pt>
                <c:pt idx="1071">
                  <c:v>-2.3962062584488044E-4</c:v>
                </c:pt>
                <c:pt idx="1072">
                  <c:v>-5.5606470221841991E-4</c:v>
                </c:pt>
                <c:pt idx="1073">
                  <c:v>6.1577628407102972E-3</c:v>
                </c:pt>
                <c:pt idx="1074">
                  <c:v>2.2815713515607159E-3</c:v>
                </c:pt>
                <c:pt idx="1075">
                  <c:v>-2.7110341551659029E-4</c:v>
                </c:pt>
                <c:pt idx="1076">
                  <c:v>-1.2480417136687067E-3</c:v>
                </c:pt>
                <c:pt idx="1077">
                  <c:v>9.5760058136292996E-3</c:v>
                </c:pt>
                <c:pt idx="1078">
                  <c:v>5.1233872140012985E-3</c:v>
                </c:pt>
                <c:pt idx="1079">
                  <c:v>1.3967700196932406E-2</c:v>
                </c:pt>
                <c:pt idx="1080">
                  <c:v>1.4504575531150677E-3</c:v>
                </c:pt>
                <c:pt idx="1081">
                  <c:v>1.7839320236779619E-2</c:v>
                </c:pt>
                <c:pt idx="1082">
                  <c:v>2.0577486103938745E-2</c:v>
                </c:pt>
                <c:pt idx="1083">
                  <c:v>-2.4386734800060313E-2</c:v>
                </c:pt>
                <c:pt idx="1084">
                  <c:v>1.2578410541944217E-2</c:v>
                </c:pt>
                <c:pt idx="1085">
                  <c:v>-3.2481531934286198E-2</c:v>
                </c:pt>
                <c:pt idx="1086">
                  <c:v>-1.7252834611555133E-3</c:v>
                </c:pt>
                <c:pt idx="1087">
                  <c:v>4.7652460111973433E-3</c:v>
                </c:pt>
                <c:pt idx="1088">
                  <c:v>-3.6601827257929567E-3</c:v>
                </c:pt>
                <c:pt idx="1089">
                  <c:v>5.7048827111807034E-4</c:v>
                </c:pt>
                <c:pt idx="1090">
                  <c:v>1.7886797188181796E-2</c:v>
                </c:pt>
                <c:pt idx="1091">
                  <c:v>1.0513170724926418E-2</c:v>
                </c:pt>
                <c:pt idx="1092">
                  <c:v>-8.9743135006585765E-3</c:v>
                </c:pt>
                <c:pt idx="1093">
                  <c:v>-4.6047162852433576E-3</c:v>
                </c:pt>
                <c:pt idx="1094">
                  <c:v>3.0611867176195975E-3</c:v>
                </c:pt>
                <c:pt idx="1095">
                  <c:v>6.9649509952628662E-4</c:v>
                </c:pt>
                <c:pt idx="1096">
                  <c:v>-8.1666324468427139E-3</c:v>
                </c:pt>
                <c:pt idx="1097">
                  <c:v>7.1506841761089625E-3</c:v>
                </c:pt>
                <c:pt idx="1098">
                  <c:v>1.9046132131529087E-2</c:v>
                </c:pt>
                <c:pt idx="1099">
                  <c:v>7.427882506392763E-3</c:v>
                </c:pt>
                <c:pt idx="1100">
                  <c:v>9.1731876528955026E-3</c:v>
                </c:pt>
                <c:pt idx="1101">
                  <c:v>-1.8592883857536383E-2</c:v>
                </c:pt>
                <c:pt idx="1102">
                  <c:v>8.3547232984930806E-3</c:v>
                </c:pt>
                <c:pt idx="1103">
                  <c:v>1.8735381604089124E-3</c:v>
                </c:pt>
                <c:pt idx="1104">
                  <c:v>-2.6643163588712967E-3</c:v>
                </c:pt>
                <c:pt idx="1105">
                  <c:v>1.1258411296667018E-2</c:v>
                </c:pt>
                <c:pt idx="1106">
                  <c:v>4.6645084973492611E-3</c:v>
                </c:pt>
                <c:pt idx="1107">
                  <c:v>1.116062244805564E-3</c:v>
                </c:pt>
                <c:pt idx="1108">
                  <c:v>-2.4681935689470388E-3</c:v>
                </c:pt>
                <c:pt idx="1109">
                  <c:v>-4.7990557276598785E-3</c:v>
                </c:pt>
                <c:pt idx="1110">
                  <c:v>-4.2965840305278788E-3</c:v>
                </c:pt>
                <c:pt idx="1111">
                  <c:v>7.4885814942752876E-3</c:v>
                </c:pt>
                <c:pt idx="1112">
                  <c:v>2.4219355883495983E-3</c:v>
                </c:pt>
                <c:pt idx="1113">
                  <c:v>1.6597039919945756E-2</c:v>
                </c:pt>
                <c:pt idx="1114">
                  <c:v>-5.3750248150296167E-3</c:v>
                </c:pt>
                <c:pt idx="1115">
                  <c:v>-1.4406256662263515E-3</c:v>
                </c:pt>
                <c:pt idx="1116">
                  <c:v>-1.4662539517915595E-3</c:v>
                </c:pt>
                <c:pt idx="1117">
                  <c:v>-9.9396362888186009E-3</c:v>
                </c:pt>
                <c:pt idx="1118">
                  <c:v>3.7116005781696344E-3</c:v>
                </c:pt>
                <c:pt idx="1119">
                  <c:v>-2.2933360115858937E-3</c:v>
                </c:pt>
                <c:pt idx="1120">
                  <c:v>1.1403004736178932E-2</c:v>
                </c:pt>
                <c:pt idx="1121">
                  <c:v>-6.2583380040179119E-4</c:v>
                </c:pt>
                <c:pt idx="1122">
                  <c:v>2.4452073306094712E-3</c:v>
                </c:pt>
                <c:pt idx="1123">
                  <c:v>1.4499012386184375E-2</c:v>
                </c:pt>
                <c:pt idx="1124">
                  <c:v>-5.6753811760187657E-3</c:v>
                </c:pt>
                <c:pt idx="1125">
                  <c:v>3.2154473687470795E-3</c:v>
                </c:pt>
                <c:pt idx="1126">
                  <c:v>-1.8468120318046789E-3</c:v>
                </c:pt>
                <c:pt idx="1127">
                  <c:v>2.0717327513694286E-2</c:v>
                </c:pt>
                <c:pt idx="1128">
                  <c:v>7.3338126390544702E-3</c:v>
                </c:pt>
                <c:pt idx="1129">
                  <c:v>-8.4689237627300819E-3</c:v>
                </c:pt>
                <c:pt idx="1130">
                  <c:v>5.1856246080364109E-3</c:v>
                </c:pt>
                <c:pt idx="1131">
                  <c:v>-1.4535601833326275E-2</c:v>
                </c:pt>
                <c:pt idx="1132">
                  <c:v>-5.925189701803721E-3</c:v>
                </c:pt>
                <c:pt idx="1133">
                  <c:v>1.4978214151819602E-2</c:v>
                </c:pt>
                <c:pt idx="1134">
                  <c:v>1.7473293377672512E-2</c:v>
                </c:pt>
                <c:pt idx="1135">
                  <c:v>-1.2519933352374607E-2</c:v>
                </c:pt>
                <c:pt idx="1136">
                  <c:v>9.8971125415200437E-3</c:v>
                </c:pt>
                <c:pt idx="1137">
                  <c:v>-1.6120777415315917E-3</c:v>
                </c:pt>
                <c:pt idx="1138">
                  <c:v>1.5044108351397842E-2</c:v>
                </c:pt>
                <c:pt idx="1139">
                  <c:v>-1.9805906506392283E-4</c:v>
                </c:pt>
                <c:pt idx="1140">
                  <c:v>2.4911323327008152E-2</c:v>
                </c:pt>
                <c:pt idx="1141">
                  <c:v>2.8200489817905461E-2</c:v>
                </c:pt>
                <c:pt idx="1142">
                  <c:v>2.2799524260613442E-2</c:v>
                </c:pt>
                <c:pt idx="1143">
                  <c:v>1.583030129114275E-2</c:v>
                </c:pt>
                <c:pt idx="1144">
                  <c:v>-1.5254853947748032E-2</c:v>
                </c:pt>
                <c:pt idx="1145">
                  <c:v>1.5358720703681506E-2</c:v>
                </c:pt>
                <c:pt idx="1146">
                  <c:v>-4.4700670284147995E-2</c:v>
                </c:pt>
                <c:pt idx="1147">
                  <c:v>-3.6792819155046035E-3</c:v>
                </c:pt>
                <c:pt idx="1148">
                  <c:v>-2.3468759520255549E-2</c:v>
                </c:pt>
                <c:pt idx="1149">
                  <c:v>4.5490742475778586E-3</c:v>
                </c:pt>
                <c:pt idx="1150">
                  <c:v>6.8036349072063485E-3</c:v>
                </c:pt>
                <c:pt idx="1151">
                  <c:v>-2.6240362471506812E-3</c:v>
                </c:pt>
                <c:pt idx="1152">
                  <c:v>6.178480433091018E-3</c:v>
                </c:pt>
                <c:pt idx="1153">
                  <c:v>-2.0595540102893165E-2</c:v>
                </c:pt>
                <c:pt idx="1154">
                  <c:v>3.3932652664567806E-4</c:v>
                </c:pt>
                <c:pt idx="1155">
                  <c:v>-1.7748292622611936E-3</c:v>
                </c:pt>
                <c:pt idx="1156">
                  <c:v>-8.2535291648481099E-3</c:v>
                </c:pt>
                <c:pt idx="1157">
                  <c:v>-7.851442734889854E-3</c:v>
                </c:pt>
                <c:pt idx="1158">
                  <c:v>2.1040379308085583E-2</c:v>
                </c:pt>
                <c:pt idx="1159">
                  <c:v>1.1348778023053277E-2</c:v>
                </c:pt>
                <c:pt idx="1160">
                  <c:v>1.0352556204197156E-2</c:v>
                </c:pt>
                <c:pt idx="1161">
                  <c:v>2.2287683232327053E-2</c:v>
                </c:pt>
                <c:pt idx="1162">
                  <c:v>-1.7599457913645457E-2</c:v>
                </c:pt>
                <c:pt idx="1163">
                  <c:v>2.3019928086293356E-2</c:v>
                </c:pt>
                <c:pt idx="1164">
                  <c:v>-1.201013381737172E-2</c:v>
                </c:pt>
                <c:pt idx="1165">
                  <c:v>6.8976593328118601E-3</c:v>
                </c:pt>
                <c:pt idx="1166">
                  <c:v>1.0662325525460276E-2</c:v>
                </c:pt>
                <c:pt idx="1167">
                  <c:v>-5.9514701438188791E-3</c:v>
                </c:pt>
                <c:pt idx="1168">
                  <c:v>2.0652266017005021E-2</c:v>
                </c:pt>
                <c:pt idx="1169">
                  <c:v>2.0482158594915634E-2</c:v>
                </c:pt>
                <c:pt idx="1170">
                  <c:v>3.9662435209653017E-3</c:v>
                </c:pt>
                <c:pt idx="1171">
                  <c:v>-2.9993916271896598E-2</c:v>
                </c:pt>
                <c:pt idx="1172">
                  <c:v>1.3541288985357202E-2</c:v>
                </c:pt>
                <c:pt idx="1173">
                  <c:v>-1.4544873450337864E-2</c:v>
                </c:pt>
                <c:pt idx="1174">
                  <c:v>-1.4050828419513958E-2</c:v>
                </c:pt>
                <c:pt idx="1175">
                  <c:v>-1.0528531687684542E-2</c:v>
                </c:pt>
                <c:pt idx="1176">
                  <c:v>-5.7052210296290474E-3</c:v>
                </c:pt>
                <c:pt idx="1177">
                  <c:v>6.8041946590712025E-3</c:v>
                </c:pt>
                <c:pt idx="1178">
                  <c:v>1.6368926145259498E-2</c:v>
                </c:pt>
                <c:pt idx="1179">
                  <c:v>8.4555418643578336E-4</c:v>
                </c:pt>
                <c:pt idx="1180">
                  <c:v>-2.2191226825197193E-2</c:v>
                </c:pt>
                <c:pt idx="1181">
                  <c:v>2.5782087095703791E-2</c:v>
                </c:pt>
                <c:pt idx="1182">
                  <c:v>-3.5124361677900798E-2</c:v>
                </c:pt>
                <c:pt idx="1183">
                  <c:v>-1.0173310660339982E-2</c:v>
                </c:pt>
                <c:pt idx="1184">
                  <c:v>-4.4494598330968332E-2</c:v>
                </c:pt>
                <c:pt idx="1185">
                  <c:v>1.9705393741996983E-2</c:v>
                </c:pt>
                <c:pt idx="1186">
                  <c:v>9.7358351445751851E-3</c:v>
                </c:pt>
                <c:pt idx="1187">
                  <c:v>-2.6231381309285225E-3</c:v>
                </c:pt>
                <c:pt idx="1188">
                  <c:v>8.7282111932062891E-3</c:v>
                </c:pt>
                <c:pt idx="1189">
                  <c:v>2.2950100954943283E-3</c:v>
                </c:pt>
                <c:pt idx="1190">
                  <c:v>1.3131516070138903E-2</c:v>
                </c:pt>
                <c:pt idx="1191">
                  <c:v>4.7404801203658059E-3</c:v>
                </c:pt>
                <c:pt idx="1192">
                  <c:v>1.2938270732695829E-2</c:v>
                </c:pt>
                <c:pt idx="1193">
                  <c:v>4.5431570584556474E-3</c:v>
                </c:pt>
                <c:pt idx="1194">
                  <c:v>4.183988655333125E-3</c:v>
                </c:pt>
                <c:pt idx="1195">
                  <c:v>-5.4324312157689085E-3</c:v>
                </c:pt>
                <c:pt idx="1196">
                  <c:v>3.0965017984875666E-3</c:v>
                </c:pt>
                <c:pt idx="1197">
                  <c:v>3.6133609524360059E-3</c:v>
                </c:pt>
                <c:pt idx="1198">
                  <c:v>-5.0844520843059494E-5</c:v>
                </c:pt>
                <c:pt idx="1199">
                  <c:v>-2.4351457248113083E-3</c:v>
                </c:pt>
                <c:pt idx="1200">
                  <c:v>1.7964264508971095E-2</c:v>
                </c:pt>
                <c:pt idx="1201">
                  <c:v>-9.9649432546137263E-3</c:v>
                </c:pt>
                <c:pt idx="1202">
                  <c:v>3.6545083008781027E-3</c:v>
                </c:pt>
                <c:pt idx="1203">
                  <c:v>9.7261623535958299E-4</c:v>
                </c:pt>
                <c:pt idx="1204">
                  <c:v>8.3405971516420062E-3</c:v>
                </c:pt>
                <c:pt idx="1205">
                  <c:v>8.3431557081355759E-3</c:v>
                </c:pt>
                <c:pt idx="1206">
                  <c:v>4.7603594172550062E-3</c:v>
                </c:pt>
                <c:pt idx="1207">
                  <c:v>9.2984136535587056E-3</c:v>
                </c:pt>
                <c:pt idx="1208">
                  <c:v>9.9207259563163716E-3</c:v>
                </c:pt>
                <c:pt idx="1209">
                  <c:v>-4.6006759746381994E-3</c:v>
                </c:pt>
                <c:pt idx="1210">
                  <c:v>1.5970404850445714E-2</c:v>
                </c:pt>
                <c:pt idx="1211">
                  <c:v>-8.0631381044201228E-3</c:v>
                </c:pt>
                <c:pt idx="1212">
                  <c:v>9.5706444462012978E-3</c:v>
                </c:pt>
                <c:pt idx="1213">
                  <c:v>-7.7032917497546188E-3</c:v>
                </c:pt>
                <c:pt idx="1214">
                  <c:v>-1.5496846152466083E-2</c:v>
                </c:pt>
                <c:pt idx="1215">
                  <c:v>7.4751701962674074E-3</c:v>
                </c:pt>
                <c:pt idx="1216">
                  <c:v>2.3026709217346718E-3</c:v>
                </c:pt>
                <c:pt idx="1217">
                  <c:v>1.0857113659389296E-2</c:v>
                </c:pt>
                <c:pt idx="1218">
                  <c:v>3.7898003007021202E-3</c:v>
                </c:pt>
                <c:pt idx="1219">
                  <c:v>-4.1630822880710681E-3</c:v>
                </c:pt>
                <c:pt idx="1220">
                  <c:v>1.1715542893759513E-2</c:v>
                </c:pt>
                <c:pt idx="1221">
                  <c:v>1.7213894648613691E-2</c:v>
                </c:pt>
                <c:pt idx="1222">
                  <c:v>-1.1736641378905338E-2</c:v>
                </c:pt>
                <c:pt idx="1223">
                  <c:v>1.3475504524489965E-2</c:v>
                </c:pt>
                <c:pt idx="1224">
                  <c:v>-7.0081001186785181E-3</c:v>
                </c:pt>
                <c:pt idx="1225">
                  <c:v>1.0120405077713099E-2</c:v>
                </c:pt>
                <c:pt idx="1226">
                  <c:v>-1.35879942176826E-2</c:v>
                </c:pt>
                <c:pt idx="1227">
                  <c:v>2.0361334785228315E-2</c:v>
                </c:pt>
                <c:pt idx="1228">
                  <c:v>5.9419889849716308E-3</c:v>
                </c:pt>
                <c:pt idx="1229">
                  <c:v>6.5533605441352935E-3</c:v>
                </c:pt>
                <c:pt idx="1230">
                  <c:v>1.9761342843202398E-2</c:v>
                </c:pt>
                <c:pt idx="1231">
                  <c:v>1.8840574251675062E-2</c:v>
                </c:pt>
                <c:pt idx="1232">
                  <c:v>-3.0636665678796499E-2</c:v>
                </c:pt>
                <c:pt idx="1233">
                  <c:v>1.4102689595925526E-2</c:v>
                </c:pt>
                <c:pt idx="1234">
                  <c:v>-3.270696771604624E-2</c:v>
                </c:pt>
                <c:pt idx="1235">
                  <c:v>5.6446614437955693E-3</c:v>
                </c:pt>
                <c:pt idx="1236">
                  <c:v>8.4262067426134936E-3</c:v>
                </c:pt>
                <c:pt idx="1237">
                  <c:v>-7.0155049041949235E-3</c:v>
                </c:pt>
                <c:pt idx="1238">
                  <c:v>9.2327452312752835E-4</c:v>
                </c:pt>
                <c:pt idx="1239">
                  <c:v>-4.4100007440140178E-3</c:v>
                </c:pt>
                <c:pt idx="1240">
                  <c:v>2.4278422926462224E-2</c:v>
                </c:pt>
                <c:pt idx="1241">
                  <c:v>1.0736705754529324E-2</c:v>
                </c:pt>
                <c:pt idx="1242">
                  <c:v>1.6774595560227562E-2</c:v>
                </c:pt>
                <c:pt idx="1243">
                  <c:v>-7.4779455369584885E-2</c:v>
                </c:pt>
                <c:pt idx="1244">
                  <c:v>-6.587792884314732E-3</c:v>
                </c:pt>
                <c:pt idx="1245">
                  <c:v>-9.7488642914402446E-3</c:v>
                </c:pt>
                <c:pt idx="1246">
                  <c:v>1.5478602794632914E-2</c:v>
                </c:pt>
                <c:pt idx="1247">
                  <c:v>3.3495847151945687E-2</c:v>
                </c:pt>
                <c:pt idx="1248">
                  <c:v>-4.1155178680364396E-3</c:v>
                </c:pt>
                <c:pt idx="1249">
                  <c:v>1.7522370292427022E-2</c:v>
                </c:pt>
                <c:pt idx="1250">
                  <c:v>1.0607771466845677E-2</c:v>
                </c:pt>
                <c:pt idx="1251">
                  <c:v>4.9374793439073625E-3</c:v>
                </c:pt>
                <c:pt idx="1252">
                  <c:v>6.2865996080007274E-3</c:v>
                </c:pt>
                <c:pt idx="1253">
                  <c:v>-2.5124798117587823E-3</c:v>
                </c:pt>
                <c:pt idx="1254">
                  <c:v>1.9020675149662672E-2</c:v>
                </c:pt>
                <c:pt idx="1255">
                  <c:v>1.5793386209437359E-2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40D-4275-A5D0-1D33D505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3894032"/>
        <c:axId val="683888752"/>
      </c:scatterChart>
      <c:valAx>
        <c:axId val="68389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Retorno S&amp;P</a:t>
                </a:r>
              </a:p>
            </c:rich>
          </c:tx>
          <c:layout>
            <c:manualLayout>
              <c:xMode val="edge"/>
              <c:yMode val="edge"/>
              <c:x val="0.4390231393489607"/>
              <c:y val="0.9537481225251466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683888752"/>
        <c:crosses val="autoZero"/>
        <c:crossBetween val="midCat"/>
      </c:valAx>
      <c:valAx>
        <c:axId val="683888752"/>
        <c:scaling>
          <c:orientation val="minMax"/>
          <c:min val="-0.1800000000000000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Retorno AAPL</a:t>
                </a:r>
              </a:p>
              <a:p>
                <a:pPr>
                  <a:defRPr/>
                </a:pPr>
                <a:endParaRPr lang="es-CL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683894032"/>
        <c:crosses val="autoZero"/>
        <c:crossBetween val="midCat"/>
        <c:majorUnit val="2.0000000000000004E-2"/>
      </c:valAx>
      <c:spPr>
        <a:ln>
          <a:solidFill>
            <a:schemeClr val="accent1"/>
          </a:solidFill>
        </a:ln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Variable X 1 Curva de regresión ajustada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956219423882883E-2"/>
          <c:y val="0.15774008187248198"/>
          <c:w val="0.84751602564102568"/>
          <c:h val="0.77449385543448745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38100">
              <a:noFill/>
            </a:ln>
          </c:spPr>
          <c:marker>
            <c:symbol val="circle"/>
            <c:size val="3"/>
            <c:spPr>
              <a:ln w="3175">
                <a:noFill/>
              </a:ln>
            </c:spPr>
          </c:marker>
          <c:xVal>
            <c:numRef>
              <c:f>Beta_Gold_dia!$G$8:$G$1263</c:f>
              <c:numCache>
                <c:formatCode>0.000%</c:formatCode>
                <c:ptCount val="1256"/>
                <c:pt idx="0">
                  <c:v>-4.4485431876539749E-4</c:v>
                </c:pt>
                <c:pt idx="1">
                  <c:v>-1.6135114115741978E-2</c:v>
                </c:pt>
                <c:pt idx="2">
                  <c:v>-3.8802065866255786E-3</c:v>
                </c:pt>
                <c:pt idx="3">
                  <c:v>8.76077054501323E-4</c:v>
                </c:pt>
                <c:pt idx="4">
                  <c:v>7.0053220166539365E-3</c:v>
                </c:pt>
                <c:pt idx="5">
                  <c:v>4.1323155561741043E-3</c:v>
                </c:pt>
                <c:pt idx="6">
                  <c:v>1.024369112638146E-3</c:v>
                </c:pt>
                <c:pt idx="7">
                  <c:v>7.2482243048224149E-3</c:v>
                </c:pt>
                <c:pt idx="8">
                  <c:v>3.2558821606703869E-2</c:v>
                </c:pt>
                <c:pt idx="9">
                  <c:v>-7.1151883671083382E-4</c:v>
                </c:pt>
                <c:pt idx="10">
                  <c:v>5.7997471267632328E-3</c:v>
                </c:pt>
                <c:pt idx="11">
                  <c:v>4.3464225393308187E-3</c:v>
                </c:pt>
                <c:pt idx="12">
                  <c:v>-7.6932878850626274E-3</c:v>
                </c:pt>
                <c:pt idx="13">
                  <c:v>-6.3815906321273985E-3</c:v>
                </c:pt>
                <c:pt idx="14">
                  <c:v>1.4726612825518126E-2</c:v>
                </c:pt>
                <c:pt idx="15">
                  <c:v>6.2990881764606321E-3</c:v>
                </c:pt>
                <c:pt idx="16">
                  <c:v>1.4799948928487794E-3</c:v>
                </c:pt>
                <c:pt idx="17">
                  <c:v>5.8023965634184105E-3</c:v>
                </c:pt>
                <c:pt idx="18">
                  <c:v>6.4069962951629478E-4</c:v>
                </c:pt>
                <c:pt idx="19">
                  <c:v>7.3731441792452834E-3</c:v>
                </c:pt>
                <c:pt idx="20">
                  <c:v>2.025908412793509E-2</c:v>
                </c:pt>
                <c:pt idx="21">
                  <c:v>1.6661119264111734E-2</c:v>
                </c:pt>
                <c:pt idx="22">
                  <c:v>2.511728897677501E-2</c:v>
                </c:pt>
                <c:pt idx="23">
                  <c:v>-2.3567493895167213E-2</c:v>
                </c:pt>
                <c:pt idx="24">
                  <c:v>1.3268381447011368E-3</c:v>
                </c:pt>
                <c:pt idx="25">
                  <c:v>-2.2408428964001637E-2</c:v>
                </c:pt>
                <c:pt idx="26">
                  <c:v>-1.7277195396940837E-3</c:v>
                </c:pt>
                <c:pt idx="27">
                  <c:v>7.9446466394201831E-3</c:v>
                </c:pt>
                <c:pt idx="28">
                  <c:v>1.8092083408471682E-2</c:v>
                </c:pt>
                <c:pt idx="29">
                  <c:v>-3.4607561069471604E-2</c:v>
                </c:pt>
                <c:pt idx="30">
                  <c:v>9.5153900340573472E-2</c:v>
                </c:pt>
                <c:pt idx="31">
                  <c:v>-1.5700528421156545E-2</c:v>
                </c:pt>
                <c:pt idx="32">
                  <c:v>-2.3314571311449095E-3</c:v>
                </c:pt>
                <c:pt idx="33">
                  <c:v>-5.9749616419470408E-2</c:v>
                </c:pt>
                <c:pt idx="34">
                  <c:v>-4.839560075260485E-2</c:v>
                </c:pt>
                <c:pt idx="35">
                  <c:v>6.7281251608803938E-3</c:v>
                </c:pt>
                <c:pt idx="36">
                  <c:v>3.7812842467277452E-3</c:v>
                </c:pt>
                <c:pt idx="37">
                  <c:v>5.5384935154294546E-3</c:v>
                </c:pt>
                <c:pt idx="38">
                  <c:v>-1.9737200328104554E-2</c:v>
                </c:pt>
                <c:pt idx="39">
                  <c:v>-3.3069570393192693E-3</c:v>
                </c:pt>
                <c:pt idx="40">
                  <c:v>-1.115698545004451E-2</c:v>
                </c:pt>
                <c:pt idx="41">
                  <c:v>1.5743198608773046E-3</c:v>
                </c:pt>
                <c:pt idx="42">
                  <c:v>1.7646041682840563E-2</c:v>
                </c:pt>
                <c:pt idx="43">
                  <c:v>8.2466726353502828E-4</c:v>
                </c:pt>
                <c:pt idx="44">
                  <c:v>-2.1849103746239829E-3</c:v>
                </c:pt>
                <c:pt idx="45">
                  <c:v>1.0798516740105457E-2</c:v>
                </c:pt>
                <c:pt idx="46">
                  <c:v>-1.0653519220738983E-2</c:v>
                </c:pt>
                <c:pt idx="47">
                  <c:v>6.4160994796895743E-3</c:v>
                </c:pt>
                <c:pt idx="48">
                  <c:v>2.1265883307494793E-2</c:v>
                </c:pt>
                <c:pt idx="49">
                  <c:v>-1.3891022092047178E-2</c:v>
                </c:pt>
                <c:pt idx="50">
                  <c:v>4.8868732804865367E-3</c:v>
                </c:pt>
                <c:pt idx="51">
                  <c:v>-7.5678236584880709E-3</c:v>
                </c:pt>
                <c:pt idx="52">
                  <c:v>-2.6973068524487775E-2</c:v>
                </c:pt>
                <c:pt idx="53">
                  <c:v>5.5205871897281433E-3</c:v>
                </c:pt>
                <c:pt idx="54">
                  <c:v>-1.7819030128555013E-2</c:v>
                </c:pt>
                <c:pt idx="55">
                  <c:v>1.1159281084776262E-2</c:v>
                </c:pt>
                <c:pt idx="56">
                  <c:v>-1.2234773630190987E-2</c:v>
                </c:pt>
                <c:pt idx="57">
                  <c:v>-1.7596775547904953E-2</c:v>
                </c:pt>
                <c:pt idx="58">
                  <c:v>1.5854114170776867E-2</c:v>
                </c:pt>
                <c:pt idx="59">
                  <c:v>-1.586451446090209E-2</c:v>
                </c:pt>
                <c:pt idx="60">
                  <c:v>1.3601444103938931E-4</c:v>
                </c:pt>
                <c:pt idx="61">
                  <c:v>-4.6797309154723576E-3</c:v>
                </c:pt>
                <c:pt idx="62">
                  <c:v>-4.9691258961639395E-3</c:v>
                </c:pt>
                <c:pt idx="63">
                  <c:v>-1.70641044083224E-2</c:v>
                </c:pt>
                <c:pt idx="64">
                  <c:v>-4.3342040803039383E-3</c:v>
                </c:pt>
                <c:pt idx="65">
                  <c:v>2.3769980977488281E-3</c:v>
                </c:pt>
                <c:pt idx="66">
                  <c:v>2.4449557863681637E-3</c:v>
                </c:pt>
                <c:pt idx="67">
                  <c:v>-7.195338728738232E-5</c:v>
                </c:pt>
                <c:pt idx="68">
                  <c:v>1.0426357037460532E-2</c:v>
                </c:pt>
                <c:pt idx="69">
                  <c:v>-2.7239021174919609E-3</c:v>
                </c:pt>
                <c:pt idx="70">
                  <c:v>3.3957312690802155E-4</c:v>
                </c:pt>
                <c:pt idx="71">
                  <c:v>6.712589964470439E-3</c:v>
                </c:pt>
                <c:pt idx="72">
                  <c:v>-9.464837258386094E-3</c:v>
                </c:pt>
                <c:pt idx="73">
                  <c:v>3.64432448840879E-3</c:v>
                </c:pt>
                <c:pt idx="74">
                  <c:v>3.9086566808217427E-3</c:v>
                </c:pt>
                <c:pt idx="75">
                  <c:v>7.2248718423506553E-3</c:v>
                </c:pt>
                <c:pt idx="76">
                  <c:v>-7.6086038807853251E-3</c:v>
                </c:pt>
                <c:pt idx="77">
                  <c:v>-5.0468031697350479E-3</c:v>
                </c:pt>
                <c:pt idx="78">
                  <c:v>5.2754370946348494E-3</c:v>
                </c:pt>
                <c:pt idx="79">
                  <c:v>-4.6788733787100911E-3</c:v>
                </c:pt>
                <c:pt idx="80">
                  <c:v>9.2178009008230255E-3</c:v>
                </c:pt>
                <c:pt idx="81">
                  <c:v>-1.45806426234667E-2</c:v>
                </c:pt>
                <c:pt idx="82">
                  <c:v>-2.8551769899211044E-3</c:v>
                </c:pt>
                <c:pt idx="83">
                  <c:v>5.31351199483443E-3</c:v>
                </c:pt>
                <c:pt idx="84">
                  <c:v>6.1379611323075789E-3</c:v>
                </c:pt>
                <c:pt idx="85">
                  <c:v>8.7682143059637507E-3</c:v>
                </c:pt>
                <c:pt idx="86">
                  <c:v>9.9910060734267336E-3</c:v>
                </c:pt>
                <c:pt idx="87">
                  <c:v>-2.112636997870454E-3</c:v>
                </c:pt>
                <c:pt idx="88">
                  <c:v>1.8312792769356268E-2</c:v>
                </c:pt>
                <c:pt idx="89">
                  <c:v>1.146289893115604E-3</c:v>
                </c:pt>
                <c:pt idx="90">
                  <c:v>1.5754139322881056E-3</c:v>
                </c:pt>
                <c:pt idx="91">
                  <c:v>-1.5411650403413191E-2</c:v>
                </c:pt>
                <c:pt idx="92">
                  <c:v>1.5603237756451893E-3</c:v>
                </c:pt>
                <c:pt idx="93">
                  <c:v>-1.1103896321238205E-2</c:v>
                </c:pt>
                <c:pt idx="94">
                  <c:v>5.5381011599553442E-3</c:v>
                </c:pt>
                <c:pt idx="95">
                  <c:v>1.2595956411720177E-2</c:v>
                </c:pt>
                <c:pt idx="96">
                  <c:v>-2.2238733140302891E-3</c:v>
                </c:pt>
                <c:pt idx="97">
                  <c:v>-4.2847904329482711E-3</c:v>
                </c:pt>
                <c:pt idx="98">
                  <c:v>-1.0702011777237508E-2</c:v>
                </c:pt>
                <c:pt idx="99">
                  <c:v>-1.1055735815118317E-2</c:v>
                </c:pt>
                <c:pt idx="100">
                  <c:v>-4.0562645280495246E-4</c:v>
                </c:pt>
                <c:pt idx="101">
                  <c:v>1.1042722967758989E-2</c:v>
                </c:pt>
                <c:pt idx="102">
                  <c:v>7.2873196927927264E-3</c:v>
                </c:pt>
                <c:pt idx="103">
                  <c:v>1.0869120584686254E-2</c:v>
                </c:pt>
                <c:pt idx="104">
                  <c:v>-8.6509904362275236E-4</c:v>
                </c:pt>
                <c:pt idx="105">
                  <c:v>-2.9492894104891865E-2</c:v>
                </c:pt>
                <c:pt idx="106">
                  <c:v>-3.8639596449174807E-3</c:v>
                </c:pt>
                <c:pt idx="107">
                  <c:v>3.7993154952247199E-3</c:v>
                </c:pt>
                <c:pt idx="108">
                  <c:v>-2.6440818012729572E-5</c:v>
                </c:pt>
                <c:pt idx="109">
                  <c:v>-5.4140321061636465E-3</c:v>
                </c:pt>
                <c:pt idx="110">
                  <c:v>8.1658218598121834E-3</c:v>
                </c:pt>
                <c:pt idx="111">
                  <c:v>-2.9638930421207466E-3</c:v>
                </c:pt>
                <c:pt idx="112">
                  <c:v>-6.1442267748391677E-3</c:v>
                </c:pt>
                <c:pt idx="113">
                  <c:v>2.4954280663231909E-3</c:v>
                </c:pt>
                <c:pt idx="114">
                  <c:v>-1.8697147288503357E-3</c:v>
                </c:pt>
                <c:pt idx="115">
                  <c:v>6.0513596963907013E-3</c:v>
                </c:pt>
                <c:pt idx="116">
                  <c:v>4.5145233705135013E-4</c:v>
                </c:pt>
                <c:pt idx="117">
                  <c:v>2.4484531809998433E-3</c:v>
                </c:pt>
                <c:pt idx="118">
                  <c:v>5.6078443139726541E-3</c:v>
                </c:pt>
                <c:pt idx="119">
                  <c:v>-3.8012963267421984E-3</c:v>
                </c:pt>
                <c:pt idx="120">
                  <c:v>5.722044904524104E-3</c:v>
                </c:pt>
                <c:pt idx="121">
                  <c:v>3.0204344198856425E-3</c:v>
                </c:pt>
                <c:pt idx="122">
                  <c:v>3.4679787718681077E-3</c:v>
                </c:pt>
                <c:pt idx="123">
                  <c:v>5.3404449131417842E-3</c:v>
                </c:pt>
                <c:pt idx="124">
                  <c:v>2.1970667468895755E-5</c:v>
                </c:pt>
                <c:pt idx="125">
                  <c:v>3.9636081050355987E-3</c:v>
                </c:pt>
                <c:pt idx="126">
                  <c:v>3.9178144727474162E-3</c:v>
                </c:pt>
                <c:pt idx="127">
                  <c:v>-1.3203522508181798E-2</c:v>
                </c:pt>
                <c:pt idx="128">
                  <c:v>-6.0497412027306074E-3</c:v>
                </c:pt>
                <c:pt idx="129">
                  <c:v>2.3228648443596178E-4</c:v>
                </c:pt>
                <c:pt idx="130">
                  <c:v>-2.8926824797754769E-3</c:v>
                </c:pt>
                <c:pt idx="131">
                  <c:v>9.6905366322297404E-4</c:v>
                </c:pt>
                <c:pt idx="132">
                  <c:v>3.7568431802581514E-3</c:v>
                </c:pt>
                <c:pt idx="133">
                  <c:v>7.4312198939459062E-3</c:v>
                </c:pt>
                <c:pt idx="134">
                  <c:v>2.5295879476236127E-2</c:v>
                </c:pt>
                <c:pt idx="135">
                  <c:v>1.2265675189796932E-2</c:v>
                </c:pt>
                <c:pt idx="136">
                  <c:v>-2.8121072475911779E-3</c:v>
                </c:pt>
                <c:pt idx="137">
                  <c:v>4.0925781489629109E-3</c:v>
                </c:pt>
                <c:pt idx="138">
                  <c:v>-1.8614747655095742E-2</c:v>
                </c:pt>
                <c:pt idx="139">
                  <c:v>-3.3002338451409985E-3</c:v>
                </c:pt>
                <c:pt idx="140">
                  <c:v>1.6141440228589765E-3</c:v>
                </c:pt>
                <c:pt idx="141">
                  <c:v>2.6514603692762151E-3</c:v>
                </c:pt>
                <c:pt idx="142">
                  <c:v>-2.994908655286066E-4</c:v>
                </c:pt>
                <c:pt idx="143">
                  <c:v>2.1457820892740731E-3</c:v>
                </c:pt>
                <c:pt idx="144">
                  <c:v>-9.1912770030079249E-3</c:v>
                </c:pt>
                <c:pt idx="145">
                  <c:v>-4.7489058725858069E-4</c:v>
                </c:pt>
                <c:pt idx="146">
                  <c:v>-1.8227794573267841E-3</c:v>
                </c:pt>
                <c:pt idx="147">
                  <c:v>3.9716030382763723E-3</c:v>
                </c:pt>
                <c:pt idx="148">
                  <c:v>-1.7116048520571248E-4</c:v>
                </c:pt>
                <c:pt idx="149">
                  <c:v>4.6790685197222182E-3</c:v>
                </c:pt>
                <c:pt idx="150">
                  <c:v>-7.6094097971791674E-3</c:v>
                </c:pt>
                <c:pt idx="151">
                  <c:v>7.7076128584032677E-3</c:v>
                </c:pt>
                <c:pt idx="152">
                  <c:v>6.0518507625366702E-3</c:v>
                </c:pt>
                <c:pt idx="153">
                  <c:v>-2.0700823889336917E-3</c:v>
                </c:pt>
                <c:pt idx="154">
                  <c:v>7.1133846739683815E-3</c:v>
                </c:pt>
                <c:pt idx="155">
                  <c:v>9.68935768284096E-3</c:v>
                </c:pt>
                <c:pt idx="156">
                  <c:v>-9.5860422495291919E-3</c:v>
                </c:pt>
                <c:pt idx="157">
                  <c:v>8.9702698624898325E-3</c:v>
                </c:pt>
                <c:pt idx="158">
                  <c:v>-1.681396399709989E-3</c:v>
                </c:pt>
                <c:pt idx="159">
                  <c:v>1.3838405955768351E-4</c:v>
                </c:pt>
                <c:pt idx="160">
                  <c:v>-9.3241104524439677E-3</c:v>
                </c:pt>
                <c:pt idx="161">
                  <c:v>4.2365423122701085E-3</c:v>
                </c:pt>
                <c:pt idx="162">
                  <c:v>-1.2531829977877607E-3</c:v>
                </c:pt>
                <c:pt idx="163">
                  <c:v>4.0386141140038578E-3</c:v>
                </c:pt>
                <c:pt idx="164">
                  <c:v>-1.8611774432969463E-3</c:v>
                </c:pt>
                <c:pt idx="165">
                  <c:v>2.5111172898120149E-3</c:v>
                </c:pt>
                <c:pt idx="166">
                  <c:v>2.8092695373120868E-3</c:v>
                </c:pt>
                <c:pt idx="167">
                  <c:v>-1.9409693295342478E-3</c:v>
                </c:pt>
                <c:pt idx="168">
                  <c:v>1.6976786407179478E-2</c:v>
                </c:pt>
                <c:pt idx="169">
                  <c:v>-2.8964004415590328E-3</c:v>
                </c:pt>
                <c:pt idx="170">
                  <c:v>2.6450846693371055E-4</c:v>
                </c:pt>
                <c:pt idx="171">
                  <c:v>1.2566610143582846E-3</c:v>
                </c:pt>
                <c:pt idx="172">
                  <c:v>5.4076658041088965E-3</c:v>
                </c:pt>
                <c:pt idx="173">
                  <c:v>7.4953232999588337E-3</c:v>
                </c:pt>
                <c:pt idx="174">
                  <c:v>1.0665050805019227E-2</c:v>
                </c:pt>
                <c:pt idx="175">
                  <c:v>4.4726332239699573E-3</c:v>
                </c:pt>
                <c:pt idx="176">
                  <c:v>1.1580091782812829E-2</c:v>
                </c:pt>
                <c:pt idx="177">
                  <c:v>-1.726020776209658E-2</c:v>
                </c:pt>
                <c:pt idx="178">
                  <c:v>-3.0180776693048417E-3</c:v>
                </c:pt>
                <c:pt idx="179">
                  <c:v>-1.6024800458679378E-3</c:v>
                </c:pt>
                <c:pt idx="180">
                  <c:v>-2.1151122441753323E-2</c:v>
                </c:pt>
                <c:pt idx="181">
                  <c:v>1.0093062182132906E-2</c:v>
                </c:pt>
                <c:pt idx="182">
                  <c:v>-3.9340650694441592E-5</c:v>
                </c:pt>
                <c:pt idx="183">
                  <c:v>-5.9760389633474187E-3</c:v>
                </c:pt>
                <c:pt idx="184">
                  <c:v>1.5952029967027936E-3</c:v>
                </c:pt>
                <c:pt idx="185">
                  <c:v>-3.1537231503155905E-3</c:v>
                </c:pt>
                <c:pt idx="186">
                  <c:v>1.1483420217425433E-2</c:v>
                </c:pt>
                <c:pt idx="187">
                  <c:v>-8.9328126528905871E-3</c:v>
                </c:pt>
                <c:pt idx="188">
                  <c:v>4.2396804070665706E-3</c:v>
                </c:pt>
                <c:pt idx="189">
                  <c:v>-1.9845762938528466E-3</c:v>
                </c:pt>
                <c:pt idx="190">
                  <c:v>9.7222847369131671E-3</c:v>
                </c:pt>
                <c:pt idx="191">
                  <c:v>1.9898181923141411E-3</c:v>
                </c:pt>
                <c:pt idx="192">
                  <c:v>1.6133201104998829E-2</c:v>
                </c:pt>
                <c:pt idx="193">
                  <c:v>3.8237680860733203E-3</c:v>
                </c:pt>
                <c:pt idx="194">
                  <c:v>1.6847572875482442E-2</c:v>
                </c:pt>
                <c:pt idx="195">
                  <c:v>4.3037633603804082E-5</c:v>
                </c:pt>
                <c:pt idx="196">
                  <c:v>4.6716585421793244E-3</c:v>
                </c:pt>
                <c:pt idx="197">
                  <c:v>2.3042600250024137E-2</c:v>
                </c:pt>
                <c:pt idx="198">
                  <c:v>-7.7346885418594358E-3</c:v>
                </c:pt>
                <c:pt idx="199">
                  <c:v>1.0354142524675369E-2</c:v>
                </c:pt>
                <c:pt idx="200">
                  <c:v>-2.9968802370122227E-2</c:v>
                </c:pt>
                <c:pt idx="201">
                  <c:v>-1.8381839946536194E-2</c:v>
                </c:pt>
                <c:pt idx="202">
                  <c:v>-1.3693569708273734E-2</c:v>
                </c:pt>
                <c:pt idx="203">
                  <c:v>1.579342363752767E-2</c:v>
                </c:pt>
                <c:pt idx="204">
                  <c:v>-4.9601540393225951E-3</c:v>
                </c:pt>
                <c:pt idx="205">
                  <c:v>8.1332087706753597E-4</c:v>
                </c:pt>
                <c:pt idx="206">
                  <c:v>1.1090490848678192E-2</c:v>
                </c:pt>
                <c:pt idx="207">
                  <c:v>-5.1426813066942634E-3</c:v>
                </c:pt>
                <c:pt idx="208">
                  <c:v>-2.3149031452155744E-2</c:v>
                </c:pt>
                <c:pt idx="209">
                  <c:v>-1.558116673645582E-3</c:v>
                </c:pt>
                <c:pt idx="210">
                  <c:v>1.0792007266121617E-2</c:v>
                </c:pt>
                <c:pt idx="211">
                  <c:v>-7.1402935113327182E-3</c:v>
                </c:pt>
                <c:pt idx="212">
                  <c:v>-7.8163725088444824E-3</c:v>
                </c:pt>
                <c:pt idx="213">
                  <c:v>-1.3927512704686507E-2</c:v>
                </c:pt>
                <c:pt idx="214">
                  <c:v>6.3893792108991043E-3</c:v>
                </c:pt>
                <c:pt idx="215">
                  <c:v>2.826181805230199E-3</c:v>
                </c:pt>
                <c:pt idx="216">
                  <c:v>5.5170166208855509E-3</c:v>
                </c:pt>
                <c:pt idx="217">
                  <c:v>-8.763008283767415E-3</c:v>
                </c:pt>
                <c:pt idx="218">
                  <c:v>1.0208033738690059E-2</c:v>
                </c:pt>
                <c:pt idx="219">
                  <c:v>7.410929775606423E-4</c:v>
                </c:pt>
                <c:pt idx="220">
                  <c:v>1.0166708878267539E-3</c:v>
                </c:pt>
                <c:pt idx="221">
                  <c:v>5.4487793072806046E-3</c:v>
                </c:pt>
                <c:pt idx="222">
                  <c:v>5.0843981041965858E-3</c:v>
                </c:pt>
                <c:pt idx="223">
                  <c:v>6.195331948881222E-3</c:v>
                </c:pt>
                <c:pt idx="224">
                  <c:v>2.6755889592124937E-3</c:v>
                </c:pt>
                <c:pt idx="225">
                  <c:v>-4.0836277351096184E-3</c:v>
                </c:pt>
                <c:pt idx="226">
                  <c:v>9.0728198762302092E-4</c:v>
                </c:pt>
                <c:pt idx="227">
                  <c:v>1.5724132887204867E-3</c:v>
                </c:pt>
                <c:pt idx="228">
                  <c:v>3.9336474622191364E-3</c:v>
                </c:pt>
                <c:pt idx="229">
                  <c:v>-3.0651719607218686E-3</c:v>
                </c:pt>
                <c:pt idx="230">
                  <c:v>-1.5621659842468549E-3</c:v>
                </c:pt>
                <c:pt idx="231">
                  <c:v>-2.5259566650810417E-3</c:v>
                </c:pt>
                <c:pt idx="232">
                  <c:v>2.5213630708009749E-3</c:v>
                </c:pt>
                <c:pt idx="233">
                  <c:v>7.6644082774870448E-3</c:v>
                </c:pt>
                <c:pt idx="234">
                  <c:v>-3.9383555341243603E-4</c:v>
                </c:pt>
                <c:pt idx="235">
                  <c:v>2.3445728948188194E-3</c:v>
                </c:pt>
                <c:pt idx="236">
                  <c:v>8.503679780924589E-3</c:v>
                </c:pt>
                <c:pt idx="237">
                  <c:v>2.7104214117694703E-3</c:v>
                </c:pt>
                <c:pt idx="238">
                  <c:v>2.5808913052016713E-3</c:v>
                </c:pt>
                <c:pt idx="239">
                  <c:v>-1.1152708034434244E-3</c:v>
                </c:pt>
                <c:pt idx="240">
                  <c:v>-1.9984945919238051E-4</c:v>
                </c:pt>
                <c:pt idx="241">
                  <c:v>1.1847660516995706E-2</c:v>
                </c:pt>
                <c:pt idx="242">
                  <c:v>1.5028201536890773E-3</c:v>
                </c:pt>
                <c:pt idx="243">
                  <c:v>1.116056625188655E-3</c:v>
                </c:pt>
                <c:pt idx="244">
                  <c:v>8.0279172110295782E-3</c:v>
                </c:pt>
                <c:pt idx="245">
                  <c:v>-5.9749950160910004E-3</c:v>
                </c:pt>
                <c:pt idx="246">
                  <c:v>-7.3670760114887823E-3</c:v>
                </c:pt>
                <c:pt idx="247">
                  <c:v>2.4883499977379486E-4</c:v>
                </c:pt>
                <c:pt idx="248">
                  <c:v>7.0009719353663069E-3</c:v>
                </c:pt>
                <c:pt idx="249">
                  <c:v>-7.3808038801509435E-3</c:v>
                </c:pt>
                <c:pt idx="250">
                  <c:v>-2.7060497123881921E-3</c:v>
                </c:pt>
                <c:pt idx="251">
                  <c:v>2.5018226757822504E-3</c:v>
                </c:pt>
                <c:pt idx="252">
                  <c:v>9.1641572086653689E-4</c:v>
                </c:pt>
                <c:pt idx="253">
                  <c:v>1.1647882803798026E-3</c:v>
                </c:pt>
                <c:pt idx="254">
                  <c:v>-2.0817045486656305E-3</c:v>
                </c:pt>
                <c:pt idx="255">
                  <c:v>1.1715980391409309E-2</c:v>
                </c:pt>
                <c:pt idx="256">
                  <c:v>4.8377644395585229E-3</c:v>
                </c:pt>
                <c:pt idx="257">
                  <c:v>-2.4125544739483917E-4</c:v>
                </c:pt>
                <c:pt idx="258">
                  <c:v>1.6493801399288799E-3</c:v>
                </c:pt>
                <c:pt idx="259">
                  <c:v>5.0909175024624886E-3</c:v>
                </c:pt>
                <c:pt idx="260">
                  <c:v>-5.7829095745365322E-6</c:v>
                </c:pt>
                <c:pt idx="261">
                  <c:v>1.3434374239973401E-3</c:v>
                </c:pt>
                <c:pt idx="262">
                  <c:v>1.0326085896653403E-2</c:v>
                </c:pt>
                <c:pt idx="263">
                  <c:v>1.2556771059594851E-2</c:v>
                </c:pt>
                <c:pt idx="264">
                  <c:v>9.1284256504575723E-3</c:v>
                </c:pt>
                <c:pt idx="265">
                  <c:v>-3.4354775611682431E-3</c:v>
                </c:pt>
                <c:pt idx="266">
                  <c:v>-1.5730517164206925E-2</c:v>
                </c:pt>
                <c:pt idx="267">
                  <c:v>3.178456301617949E-3</c:v>
                </c:pt>
                <c:pt idx="268">
                  <c:v>1.0209134739185721E-2</c:v>
                </c:pt>
                <c:pt idx="269">
                  <c:v>-4.5764379499293462E-3</c:v>
                </c:pt>
                <c:pt idx="270">
                  <c:v>2.129946455513565E-4</c:v>
                </c:pt>
                <c:pt idx="271">
                  <c:v>1.1964634973855359E-2</c:v>
                </c:pt>
                <c:pt idx="272">
                  <c:v>8.7312244450128418E-3</c:v>
                </c:pt>
                <c:pt idx="273">
                  <c:v>-8.7585210491867294E-3</c:v>
                </c:pt>
                <c:pt idx="274">
                  <c:v>-2.2081912146246774E-3</c:v>
                </c:pt>
                <c:pt idx="275">
                  <c:v>-5.780564238499708E-3</c:v>
                </c:pt>
                <c:pt idx="276">
                  <c:v>-2.056572537150636E-3</c:v>
                </c:pt>
                <c:pt idx="277">
                  <c:v>-1.2021290507689297E-2</c:v>
                </c:pt>
                <c:pt idx="278">
                  <c:v>-1.4550707243232486E-2</c:v>
                </c:pt>
                <c:pt idx="279">
                  <c:v>7.4448130464439544E-3</c:v>
                </c:pt>
                <c:pt idx="280">
                  <c:v>-9.4569771838668437E-3</c:v>
                </c:pt>
                <c:pt idx="281">
                  <c:v>1.4454894769517779E-3</c:v>
                </c:pt>
                <c:pt idx="282">
                  <c:v>-3.7468728023148934E-4</c:v>
                </c:pt>
                <c:pt idx="283">
                  <c:v>1.1099216857287653E-2</c:v>
                </c:pt>
                <c:pt idx="284">
                  <c:v>-1.2334284436888443E-2</c:v>
                </c:pt>
                <c:pt idx="285">
                  <c:v>1.0910886106099138E-3</c:v>
                </c:pt>
                <c:pt idx="286">
                  <c:v>-7.2390665494481699E-3</c:v>
                </c:pt>
                <c:pt idx="287">
                  <c:v>-2.0135697089078697E-3</c:v>
                </c:pt>
                <c:pt idx="288">
                  <c:v>1.1165116061955249E-3</c:v>
                </c:pt>
                <c:pt idx="289">
                  <c:v>8.6305966277062662E-3</c:v>
                </c:pt>
                <c:pt idx="290">
                  <c:v>-2.7998213940082506E-3</c:v>
                </c:pt>
                <c:pt idx="291">
                  <c:v>-3.0549197773100945E-3</c:v>
                </c:pt>
                <c:pt idx="292">
                  <c:v>-1.4022623165372838E-3</c:v>
                </c:pt>
                <c:pt idx="293">
                  <c:v>3.2365990253835353E-3</c:v>
                </c:pt>
                <c:pt idx="294">
                  <c:v>8.9041056211149883E-3</c:v>
                </c:pt>
                <c:pt idx="295">
                  <c:v>5.6491799076401339E-3</c:v>
                </c:pt>
                <c:pt idx="296">
                  <c:v>6.3180440445644859E-3</c:v>
                </c:pt>
                <c:pt idx="297">
                  <c:v>-6.4828909150214109E-3</c:v>
                </c:pt>
                <c:pt idx="298">
                  <c:v>-2.871076469757039E-3</c:v>
                </c:pt>
                <c:pt idx="299">
                  <c:v>-1.9245372705192221E-3</c:v>
                </c:pt>
                <c:pt idx="300">
                  <c:v>1.1201772588189884E-2</c:v>
                </c:pt>
                <c:pt idx="301">
                  <c:v>-1.1222380745127269E-3</c:v>
                </c:pt>
                <c:pt idx="302">
                  <c:v>-6.5285339786247398E-3</c:v>
                </c:pt>
                <c:pt idx="303">
                  <c:v>1.0304108322428451E-2</c:v>
                </c:pt>
                <c:pt idx="304">
                  <c:v>5.1411300247115044E-3</c:v>
                </c:pt>
                <c:pt idx="305">
                  <c:v>-1.0193044173106403E-2</c:v>
                </c:pt>
                <c:pt idx="306">
                  <c:v>-1.1932849011501157E-3</c:v>
                </c:pt>
                <c:pt idx="307">
                  <c:v>8.0078174821975878E-3</c:v>
                </c:pt>
                <c:pt idx="308">
                  <c:v>5.229044372909275E-3</c:v>
                </c:pt>
                <c:pt idx="309">
                  <c:v>-1.6580743494716277E-3</c:v>
                </c:pt>
                <c:pt idx="310">
                  <c:v>1.7062725735916828E-3</c:v>
                </c:pt>
                <c:pt idx="311">
                  <c:v>-3.7867473667663187E-3</c:v>
                </c:pt>
                <c:pt idx="312">
                  <c:v>3.4794369209545373E-4</c:v>
                </c:pt>
                <c:pt idx="313">
                  <c:v>2.1122887309807714E-2</c:v>
                </c:pt>
                <c:pt idx="314">
                  <c:v>1.2641920124771833E-3</c:v>
                </c:pt>
                <c:pt idx="315">
                  <c:v>-6.0053100845657292E-3</c:v>
                </c:pt>
                <c:pt idx="316">
                  <c:v>-4.8034387531735723E-3</c:v>
                </c:pt>
                <c:pt idx="317">
                  <c:v>5.8212781615079034E-3</c:v>
                </c:pt>
                <c:pt idx="318">
                  <c:v>9.5797236921002504E-3</c:v>
                </c:pt>
                <c:pt idx="319">
                  <c:v>-1.3674270785210219E-2</c:v>
                </c:pt>
                <c:pt idx="320">
                  <c:v>-9.4894968975101079E-4</c:v>
                </c:pt>
                <c:pt idx="321">
                  <c:v>5.7424003233350618E-3</c:v>
                </c:pt>
                <c:pt idx="322">
                  <c:v>5.7056371695218822E-4</c:v>
                </c:pt>
                <c:pt idx="323">
                  <c:v>8.2414421615468747E-3</c:v>
                </c:pt>
                <c:pt idx="324">
                  <c:v>2.310426660138587E-3</c:v>
                </c:pt>
                <c:pt idx="325">
                  <c:v>-3.18637682737688E-3</c:v>
                </c:pt>
                <c:pt idx="326">
                  <c:v>1.0684461873673889E-2</c:v>
                </c:pt>
                <c:pt idx="327">
                  <c:v>1.2493679898465615E-2</c:v>
                </c:pt>
                <c:pt idx="328">
                  <c:v>-1.6105681862021659E-2</c:v>
                </c:pt>
                <c:pt idx="329">
                  <c:v>-6.0065788272156695E-4</c:v>
                </c:pt>
                <c:pt idx="330">
                  <c:v>7.5567832147815928E-3</c:v>
                </c:pt>
                <c:pt idx="331">
                  <c:v>-6.517972440622799E-4</c:v>
                </c:pt>
                <c:pt idx="332">
                  <c:v>5.2602931057501578E-3</c:v>
                </c:pt>
                <c:pt idx="333">
                  <c:v>8.1198865271558951E-4</c:v>
                </c:pt>
                <c:pt idx="334">
                  <c:v>2.9213904746590025E-3</c:v>
                </c:pt>
                <c:pt idx="335">
                  <c:v>2.194301015948863E-3</c:v>
                </c:pt>
                <c:pt idx="336">
                  <c:v>1.2313478102632613E-2</c:v>
                </c:pt>
                <c:pt idx="337">
                  <c:v>8.8052650125229892E-3</c:v>
                </c:pt>
                <c:pt idx="338">
                  <c:v>-5.6168930629166836E-3</c:v>
                </c:pt>
                <c:pt idx="339">
                  <c:v>-3.7313198838587747E-3</c:v>
                </c:pt>
                <c:pt idx="340">
                  <c:v>7.5100831757413111E-4</c:v>
                </c:pt>
                <c:pt idx="341">
                  <c:v>-6.7106377196379796E-4</c:v>
                </c:pt>
                <c:pt idx="342">
                  <c:v>5.6659308314936929E-3</c:v>
                </c:pt>
                <c:pt idx="343">
                  <c:v>-1.4778924917183689E-3</c:v>
                </c:pt>
                <c:pt idx="344">
                  <c:v>1.4114671594383177E-2</c:v>
                </c:pt>
                <c:pt idx="345">
                  <c:v>1.8256737503945519E-3</c:v>
                </c:pt>
                <c:pt idx="346">
                  <c:v>-3.4284062480738342E-3</c:v>
                </c:pt>
                <c:pt idx="347">
                  <c:v>-8.0163109367190621E-3</c:v>
                </c:pt>
                <c:pt idx="348">
                  <c:v>-5.6605790982068305E-3</c:v>
                </c:pt>
                <c:pt idx="349">
                  <c:v>-2.8264709879060046E-3</c:v>
                </c:pt>
                <c:pt idx="350">
                  <c:v>3.7017052940679918E-4</c:v>
                </c:pt>
                <c:pt idx="351">
                  <c:v>1.430441384365766E-3</c:v>
                </c:pt>
                <c:pt idx="352">
                  <c:v>4.2316647141837915E-3</c:v>
                </c:pt>
                <c:pt idx="353">
                  <c:v>1.6600832148312428E-3</c:v>
                </c:pt>
                <c:pt idx="354">
                  <c:v>1.030148882054327E-2</c:v>
                </c:pt>
                <c:pt idx="355">
                  <c:v>-1.4684263175886003E-2</c:v>
                </c:pt>
                <c:pt idx="356">
                  <c:v>5.8663955313296157E-3</c:v>
                </c:pt>
                <c:pt idx="357">
                  <c:v>4.5283194785548098E-3</c:v>
                </c:pt>
                <c:pt idx="358">
                  <c:v>-7.6278458751466438E-5</c:v>
                </c:pt>
                <c:pt idx="359">
                  <c:v>2.6470706954828671E-3</c:v>
                </c:pt>
                <c:pt idx="360">
                  <c:v>1.3650752632599072E-2</c:v>
                </c:pt>
                <c:pt idx="361">
                  <c:v>4.599302532861449E-3</c:v>
                </c:pt>
                <c:pt idx="362">
                  <c:v>3.9245325636296791E-3</c:v>
                </c:pt>
                <c:pt idx="363">
                  <c:v>4.0954381006588214E-3</c:v>
                </c:pt>
                <c:pt idx="364">
                  <c:v>7.9681887922204986E-3</c:v>
                </c:pt>
                <c:pt idx="365">
                  <c:v>-3.9061302598102365E-3</c:v>
                </c:pt>
                <c:pt idx="366">
                  <c:v>-5.6895517946142782E-4</c:v>
                </c:pt>
                <c:pt idx="367">
                  <c:v>-5.4084877345945692E-3</c:v>
                </c:pt>
                <c:pt idx="368">
                  <c:v>5.873724769035471E-3</c:v>
                </c:pt>
                <c:pt idx="369">
                  <c:v>3.7841330116161753E-3</c:v>
                </c:pt>
                <c:pt idx="370">
                  <c:v>-9.4623580371877569E-4</c:v>
                </c:pt>
                <c:pt idx="371">
                  <c:v>9.801271528184774E-4</c:v>
                </c:pt>
                <c:pt idx="372">
                  <c:v>-1.9542302175314941E-3</c:v>
                </c:pt>
                <c:pt idx="373">
                  <c:v>5.9693369207880487E-4</c:v>
                </c:pt>
                <c:pt idx="374">
                  <c:v>4.0610904347329058E-3</c:v>
                </c:pt>
                <c:pt idx="375">
                  <c:v>-2.020943928152108E-3</c:v>
                </c:pt>
                <c:pt idx="376">
                  <c:v>7.3903084168878141E-3</c:v>
                </c:pt>
                <c:pt idx="377">
                  <c:v>1.2820967827800178E-3</c:v>
                </c:pt>
                <c:pt idx="378">
                  <c:v>1.1903492875668942E-3</c:v>
                </c:pt>
                <c:pt idx="379">
                  <c:v>1.597081655804411E-3</c:v>
                </c:pt>
                <c:pt idx="380">
                  <c:v>1.9074928313177919E-2</c:v>
                </c:pt>
                <c:pt idx="381">
                  <c:v>-8.3574165843747217E-4</c:v>
                </c:pt>
                <c:pt idx="382">
                  <c:v>1.5616409996894509E-2</c:v>
                </c:pt>
                <c:pt idx="383">
                  <c:v>-8.0839102122395312E-3</c:v>
                </c:pt>
                <c:pt idx="384">
                  <c:v>1.0049378994057001E-3</c:v>
                </c:pt>
                <c:pt idx="385">
                  <c:v>2.8401412741241305E-3</c:v>
                </c:pt>
                <c:pt idx="386">
                  <c:v>1.7529609897344312E-3</c:v>
                </c:pt>
                <c:pt idx="387">
                  <c:v>9.3937162152772924E-3</c:v>
                </c:pt>
                <c:pt idx="388">
                  <c:v>1.8858574846738696E-2</c:v>
                </c:pt>
                <c:pt idx="389">
                  <c:v>1.0505985025513809E-2</c:v>
                </c:pt>
                <c:pt idx="390">
                  <c:v>6.4749617214088229E-3</c:v>
                </c:pt>
                <c:pt idx="391">
                  <c:v>1.2010093822027113E-2</c:v>
                </c:pt>
                <c:pt idx="392">
                  <c:v>-4.8003132530701764E-3</c:v>
                </c:pt>
                <c:pt idx="393">
                  <c:v>-1.183251050332379E-2</c:v>
                </c:pt>
                <c:pt idx="394">
                  <c:v>-1.4339592436341642E-2</c:v>
                </c:pt>
                <c:pt idx="395">
                  <c:v>7.2657598694820802E-3</c:v>
                </c:pt>
                <c:pt idx="396">
                  <c:v>-1.685542214310054E-3</c:v>
                </c:pt>
                <c:pt idx="397">
                  <c:v>-1.2585320243104325E-2</c:v>
                </c:pt>
                <c:pt idx="398">
                  <c:v>-8.4828257544152796E-3</c:v>
                </c:pt>
                <c:pt idx="399">
                  <c:v>-1.3399798774352711E-2</c:v>
                </c:pt>
                <c:pt idx="400">
                  <c:v>-9.831650139591197E-5</c:v>
                </c:pt>
                <c:pt idx="401">
                  <c:v>1.0594346293018697E-2</c:v>
                </c:pt>
                <c:pt idx="402">
                  <c:v>-5.0188407696322157E-3</c:v>
                </c:pt>
                <c:pt idx="403">
                  <c:v>-6.2463587658072584E-3</c:v>
                </c:pt>
                <c:pt idx="404">
                  <c:v>4.2930173648079162E-3</c:v>
                </c:pt>
                <c:pt idx="405">
                  <c:v>5.2079729499083793E-3</c:v>
                </c:pt>
                <c:pt idx="406">
                  <c:v>6.3038180341186134E-3</c:v>
                </c:pt>
                <c:pt idx="407">
                  <c:v>1.1814879091820885E-2</c:v>
                </c:pt>
                <c:pt idx="408">
                  <c:v>-1.3040164174730196E-3</c:v>
                </c:pt>
                <c:pt idx="409">
                  <c:v>8.1098015108347354E-3</c:v>
                </c:pt>
                <c:pt idx="410">
                  <c:v>-1.374408577578079E-2</c:v>
                </c:pt>
                <c:pt idx="411">
                  <c:v>7.9290120217789806E-5</c:v>
                </c:pt>
                <c:pt idx="412">
                  <c:v>-2.7094913598622039E-3</c:v>
                </c:pt>
                <c:pt idx="413">
                  <c:v>5.8930731241708667E-3</c:v>
                </c:pt>
                <c:pt idx="414">
                  <c:v>2.2931861950192811E-4</c:v>
                </c:pt>
                <c:pt idx="415">
                  <c:v>-1.473449776826885E-2</c:v>
                </c:pt>
                <c:pt idx="416">
                  <c:v>4.0230922718664797E-3</c:v>
                </c:pt>
                <c:pt idx="417">
                  <c:v>-2.2956120092377796E-3</c:v>
                </c:pt>
                <c:pt idx="418">
                  <c:v>-1.6400890463858953E-2</c:v>
                </c:pt>
                <c:pt idx="419">
                  <c:v>-9.3947951709627553E-3</c:v>
                </c:pt>
                <c:pt idx="420">
                  <c:v>-2.1511026084926055E-3</c:v>
                </c:pt>
                <c:pt idx="421">
                  <c:v>7.2129644609830734E-4</c:v>
                </c:pt>
                <c:pt idx="422">
                  <c:v>-1.2159552507158722E-2</c:v>
                </c:pt>
                <c:pt idx="423">
                  <c:v>8.4298837813157057E-3</c:v>
                </c:pt>
                <c:pt idx="424">
                  <c:v>1.2416235236110129E-3</c:v>
                </c:pt>
                <c:pt idx="425">
                  <c:v>-5.6958724980279429E-3</c:v>
                </c:pt>
                <c:pt idx="426">
                  <c:v>6.7235148031741243E-3</c:v>
                </c:pt>
                <c:pt idx="427">
                  <c:v>1.4266008258556617E-3</c:v>
                </c:pt>
                <c:pt idx="428">
                  <c:v>-3.2113009127796577E-3</c:v>
                </c:pt>
                <c:pt idx="429">
                  <c:v>-6.9715777558858605E-3</c:v>
                </c:pt>
                <c:pt idx="430">
                  <c:v>-4.1941905810084501E-3</c:v>
                </c:pt>
                <c:pt idx="431">
                  <c:v>1.7991596526802933E-3</c:v>
                </c:pt>
                <c:pt idx="432">
                  <c:v>-1.5969452055097921E-3</c:v>
                </c:pt>
                <c:pt idx="433">
                  <c:v>3.8331298928546698E-3</c:v>
                </c:pt>
                <c:pt idx="434">
                  <c:v>1.4508347036412905E-2</c:v>
                </c:pt>
                <c:pt idx="435">
                  <c:v>6.2645975336552695E-3</c:v>
                </c:pt>
                <c:pt idx="436">
                  <c:v>6.7179884423178571E-3</c:v>
                </c:pt>
                <c:pt idx="437">
                  <c:v>-1.3458039995401183E-2</c:v>
                </c:pt>
                <c:pt idx="438">
                  <c:v>1.1044888377340412E-2</c:v>
                </c:pt>
                <c:pt idx="439">
                  <c:v>-2.7774179104816943E-3</c:v>
                </c:pt>
                <c:pt idx="440">
                  <c:v>6.8791750482297687E-3</c:v>
                </c:pt>
                <c:pt idx="441">
                  <c:v>-1.4872916647590273E-4</c:v>
                </c:pt>
                <c:pt idx="442">
                  <c:v>-7.7128643857296009E-3</c:v>
                </c:pt>
                <c:pt idx="443">
                  <c:v>-7.5554433893813E-3</c:v>
                </c:pt>
                <c:pt idx="444">
                  <c:v>-1.1550831677699436E-2</c:v>
                </c:pt>
                <c:pt idx="445">
                  <c:v>5.7503836202552616E-3</c:v>
                </c:pt>
                <c:pt idx="446">
                  <c:v>-1.0696312010077813E-3</c:v>
                </c:pt>
                <c:pt idx="447">
                  <c:v>2.5068771249703303E-4</c:v>
                </c:pt>
                <c:pt idx="448">
                  <c:v>-7.0387475607750494E-3</c:v>
                </c:pt>
                <c:pt idx="449">
                  <c:v>-4.2182700223970526E-3</c:v>
                </c:pt>
                <c:pt idx="450">
                  <c:v>9.02405745383561E-3</c:v>
                </c:pt>
                <c:pt idx="451">
                  <c:v>-5.2999962238083898E-3</c:v>
                </c:pt>
                <c:pt idx="452">
                  <c:v>-2.5479739176096361E-3</c:v>
                </c:pt>
                <c:pt idx="453">
                  <c:v>-1.383957541738301E-2</c:v>
                </c:pt>
                <c:pt idx="454">
                  <c:v>-2.6650918726683903E-3</c:v>
                </c:pt>
                <c:pt idx="455">
                  <c:v>1.4687171966489831E-3</c:v>
                </c:pt>
                <c:pt idx="456">
                  <c:v>9.8778818753428865E-3</c:v>
                </c:pt>
                <c:pt idx="457">
                  <c:v>-6.4247002791920638E-3</c:v>
                </c:pt>
                <c:pt idx="458">
                  <c:v>-1.5544744781559316E-4</c:v>
                </c:pt>
                <c:pt idx="459">
                  <c:v>2.8147120299297779E-3</c:v>
                </c:pt>
                <c:pt idx="460">
                  <c:v>4.0340891555747938E-3</c:v>
                </c:pt>
                <c:pt idx="461">
                  <c:v>3.2415482692993436E-4</c:v>
                </c:pt>
                <c:pt idx="462">
                  <c:v>-6.7568751478409572E-3</c:v>
                </c:pt>
                <c:pt idx="463">
                  <c:v>2.3578588709500803E-3</c:v>
                </c:pt>
                <c:pt idx="464">
                  <c:v>7.1172882225352119E-3</c:v>
                </c:pt>
                <c:pt idx="465">
                  <c:v>3.8553564373575711E-3</c:v>
                </c:pt>
                <c:pt idx="466">
                  <c:v>-1.0243811584819129E-3</c:v>
                </c:pt>
                <c:pt idx="467">
                  <c:v>8.4701799577833192E-3</c:v>
                </c:pt>
                <c:pt idx="468">
                  <c:v>7.4111451007599083E-3</c:v>
                </c:pt>
                <c:pt idx="469">
                  <c:v>6.7422151567175792E-3</c:v>
                </c:pt>
                <c:pt idx="470">
                  <c:v>2.4051194034939716E-3</c:v>
                </c:pt>
                <c:pt idx="471">
                  <c:v>-2.8651801277997935E-3</c:v>
                </c:pt>
                <c:pt idx="472">
                  <c:v>-7.9225154155103672E-3</c:v>
                </c:pt>
                <c:pt idx="473">
                  <c:v>-1.9683139606652134E-3</c:v>
                </c:pt>
                <c:pt idx="474">
                  <c:v>1.1706865481149187E-3</c:v>
                </c:pt>
                <c:pt idx="475">
                  <c:v>1.2269017659743087E-2</c:v>
                </c:pt>
                <c:pt idx="476">
                  <c:v>4.4735266835127518E-3</c:v>
                </c:pt>
                <c:pt idx="477">
                  <c:v>-3.5400978894173374E-4</c:v>
                </c:pt>
                <c:pt idx="478">
                  <c:v>1.1455777787018118E-2</c:v>
                </c:pt>
                <c:pt idx="479">
                  <c:v>-4.4867799822001508E-3</c:v>
                </c:pt>
                <c:pt idx="480">
                  <c:v>-7.6587956338476371E-3</c:v>
                </c:pt>
                <c:pt idx="481">
                  <c:v>3.7107536265745811E-3</c:v>
                </c:pt>
                <c:pt idx="482">
                  <c:v>-5.245277085977551E-3</c:v>
                </c:pt>
                <c:pt idx="483">
                  <c:v>-4.7351341054383544E-3</c:v>
                </c:pt>
                <c:pt idx="484">
                  <c:v>-3.6716193988033385E-3</c:v>
                </c:pt>
                <c:pt idx="485">
                  <c:v>1.2178136985173449E-2</c:v>
                </c:pt>
                <c:pt idx="486">
                  <c:v>8.1940760034870941E-4</c:v>
                </c:pt>
                <c:pt idx="487">
                  <c:v>6.9325847616807934E-3</c:v>
                </c:pt>
                <c:pt idx="488">
                  <c:v>9.3210758201012212E-3</c:v>
                </c:pt>
                <c:pt idx="489">
                  <c:v>1.1481323635922358E-3</c:v>
                </c:pt>
                <c:pt idx="490">
                  <c:v>6.1886060287941191E-3</c:v>
                </c:pt>
                <c:pt idx="491">
                  <c:v>-3.8119915496573897E-3</c:v>
                </c:pt>
                <c:pt idx="492">
                  <c:v>2.3538826194080542E-3</c:v>
                </c:pt>
                <c:pt idx="493">
                  <c:v>-2.0035634473434261E-3</c:v>
                </c:pt>
                <c:pt idx="494">
                  <c:v>1.4534401637518846E-2</c:v>
                </c:pt>
                <c:pt idx="495">
                  <c:v>9.8544677654355262E-3</c:v>
                </c:pt>
                <c:pt idx="496">
                  <c:v>-6.1086381707852189E-3</c:v>
                </c:pt>
                <c:pt idx="497">
                  <c:v>1.6645067709930572E-5</c:v>
                </c:pt>
                <c:pt idx="498">
                  <c:v>1.3048987300302572E-2</c:v>
                </c:pt>
                <c:pt idx="499">
                  <c:v>8.7576909244662104E-3</c:v>
                </c:pt>
                <c:pt idx="500">
                  <c:v>-7.3186381640205633E-3</c:v>
                </c:pt>
                <c:pt idx="501">
                  <c:v>-1.1222073018606449E-2</c:v>
                </c:pt>
                <c:pt idx="502">
                  <c:v>1.5505799168891166E-4</c:v>
                </c:pt>
                <c:pt idx="503">
                  <c:v>-1.445909410321633E-3</c:v>
                </c:pt>
                <c:pt idx="504">
                  <c:v>9.4451003541911049E-3</c:v>
                </c:pt>
                <c:pt idx="505">
                  <c:v>1.1890800262780221E-2</c:v>
                </c:pt>
                <c:pt idx="506">
                  <c:v>-6.3777113735047353E-3</c:v>
                </c:pt>
                <c:pt idx="507">
                  <c:v>2.958235533743192E-3</c:v>
                </c:pt>
                <c:pt idx="508">
                  <c:v>-1.5832974226629437E-3</c:v>
                </c:pt>
                <c:pt idx="509">
                  <c:v>-1.6966193288928677E-3</c:v>
                </c:pt>
                <c:pt idx="510">
                  <c:v>4.4839130213125689E-3</c:v>
                </c:pt>
                <c:pt idx="511">
                  <c:v>-4.5793742085777911E-3</c:v>
                </c:pt>
                <c:pt idx="512">
                  <c:v>4.5210033242670811E-4</c:v>
                </c:pt>
                <c:pt idx="513">
                  <c:v>1.8474744042430657E-2</c:v>
                </c:pt>
                <c:pt idx="514">
                  <c:v>-7.2187251726456569E-3</c:v>
                </c:pt>
                <c:pt idx="515">
                  <c:v>-6.9982862330625339E-3</c:v>
                </c:pt>
                <c:pt idx="516">
                  <c:v>-1.1586253889876552E-2</c:v>
                </c:pt>
                <c:pt idx="517">
                  <c:v>-3.861392787588569E-4</c:v>
                </c:pt>
                <c:pt idx="518">
                  <c:v>8.2532312863479174E-3</c:v>
                </c:pt>
                <c:pt idx="519">
                  <c:v>1.9566123190639217E-2</c:v>
                </c:pt>
                <c:pt idx="520">
                  <c:v>-3.8412134697898281E-3</c:v>
                </c:pt>
                <c:pt idx="521">
                  <c:v>-1.5810821263512076E-2</c:v>
                </c:pt>
                <c:pt idx="522">
                  <c:v>8.5157444502503843E-4</c:v>
                </c:pt>
                <c:pt idx="523">
                  <c:v>9.0319362485757893E-4</c:v>
                </c:pt>
                <c:pt idx="524">
                  <c:v>-5.952552882162232E-3</c:v>
                </c:pt>
                <c:pt idx="525">
                  <c:v>-8.4238496029787058E-5</c:v>
                </c:pt>
                <c:pt idx="526">
                  <c:v>8.5514968732836039E-4</c:v>
                </c:pt>
                <c:pt idx="527">
                  <c:v>3.3062325383550473E-3</c:v>
                </c:pt>
                <c:pt idx="528">
                  <c:v>-2.0693547375681964E-3</c:v>
                </c:pt>
                <c:pt idx="529">
                  <c:v>1.3262625398648753E-2</c:v>
                </c:pt>
                <c:pt idx="530">
                  <c:v>-4.1348863697205918E-3</c:v>
                </c:pt>
                <c:pt idx="531">
                  <c:v>-4.1371489203245737E-5</c:v>
                </c:pt>
                <c:pt idx="532">
                  <c:v>9.9634106532953126E-4</c:v>
                </c:pt>
                <c:pt idx="533">
                  <c:v>3.5791295674241219E-3</c:v>
                </c:pt>
                <c:pt idx="534">
                  <c:v>-2.4923181973370845E-3</c:v>
                </c:pt>
                <c:pt idx="535">
                  <c:v>-5.7970522559043225E-3</c:v>
                </c:pt>
                <c:pt idx="536">
                  <c:v>3.6989178231867648E-3</c:v>
                </c:pt>
                <c:pt idx="537">
                  <c:v>1.4436547571732294E-2</c:v>
                </c:pt>
                <c:pt idx="538">
                  <c:v>5.7152646227105475E-3</c:v>
                </c:pt>
                <c:pt idx="539">
                  <c:v>1.4237259113583312E-2</c:v>
                </c:pt>
                <c:pt idx="540">
                  <c:v>-1.5738410521103363E-3</c:v>
                </c:pt>
                <c:pt idx="541">
                  <c:v>1.6469444647304599E-3</c:v>
                </c:pt>
                <c:pt idx="542">
                  <c:v>5.6398022650376856E-3</c:v>
                </c:pt>
                <c:pt idx="543">
                  <c:v>2.9845287111662788E-3</c:v>
                </c:pt>
                <c:pt idx="544">
                  <c:v>-1.646318766285193E-2</c:v>
                </c:pt>
                <c:pt idx="545">
                  <c:v>1.2982181765728518E-2</c:v>
                </c:pt>
                <c:pt idx="546">
                  <c:v>8.9183585930798781E-3</c:v>
                </c:pt>
                <c:pt idx="547">
                  <c:v>-1.101942286909019E-2</c:v>
                </c:pt>
                <c:pt idx="548">
                  <c:v>1.7561980816715783E-2</c:v>
                </c:pt>
                <c:pt idx="549">
                  <c:v>-6.9808562265104568E-3</c:v>
                </c:pt>
                <c:pt idx="550">
                  <c:v>1.6476647924144494E-2</c:v>
                </c:pt>
                <c:pt idx="551">
                  <c:v>-1.5097408062482165E-3</c:v>
                </c:pt>
                <c:pt idx="552">
                  <c:v>-1.4478143694236278E-2</c:v>
                </c:pt>
                <c:pt idx="553">
                  <c:v>-1.8459372596762003E-2</c:v>
                </c:pt>
                <c:pt idx="554">
                  <c:v>1.4148210025664021E-3</c:v>
                </c:pt>
                <c:pt idx="555">
                  <c:v>-1.5326967063694075E-2</c:v>
                </c:pt>
                <c:pt idx="556">
                  <c:v>6.8715950999109765E-4</c:v>
                </c:pt>
                <c:pt idx="557">
                  <c:v>1.61477890665227E-2</c:v>
                </c:pt>
                <c:pt idx="558">
                  <c:v>7.5821419804169565E-3</c:v>
                </c:pt>
                <c:pt idx="559">
                  <c:v>-4.7252622696876134E-3</c:v>
                </c:pt>
                <c:pt idx="560">
                  <c:v>-3.0359797500902896E-3</c:v>
                </c:pt>
                <c:pt idx="561">
                  <c:v>3.0730168965551474E-3</c:v>
                </c:pt>
                <c:pt idx="562">
                  <c:v>-1.0537544363360851E-2</c:v>
                </c:pt>
                <c:pt idx="563">
                  <c:v>5.3294245875146196E-3</c:v>
                </c:pt>
                <c:pt idx="564">
                  <c:v>-1.5735464083616035E-3</c:v>
                </c:pt>
                <c:pt idx="565">
                  <c:v>-2.0041234687148357E-2</c:v>
                </c:pt>
                <c:pt idx="566">
                  <c:v>-2.7674487398573477E-3</c:v>
                </c:pt>
                <c:pt idx="567">
                  <c:v>-1.378869707782826E-2</c:v>
                </c:pt>
                <c:pt idx="568">
                  <c:v>2.7731236687436045E-3</c:v>
                </c:pt>
                <c:pt idx="569">
                  <c:v>-2.8037676836767389E-4</c:v>
                </c:pt>
                <c:pt idx="570">
                  <c:v>1.1448590134117032E-2</c:v>
                </c:pt>
                <c:pt idx="571">
                  <c:v>2.1952713463186946E-3</c:v>
                </c:pt>
                <c:pt idx="572">
                  <c:v>-8.8298290859815109E-3</c:v>
                </c:pt>
                <c:pt idx="573">
                  <c:v>-1.1080691642651352E-2</c:v>
                </c:pt>
                <c:pt idx="574">
                  <c:v>1.2872529846171821E-2</c:v>
                </c:pt>
                <c:pt idx="575">
                  <c:v>-6.1404865973000433E-3</c:v>
                </c:pt>
                <c:pt idx="576">
                  <c:v>-1.0354661511665864E-2</c:v>
                </c:pt>
                <c:pt idx="577">
                  <c:v>1.4699420519954209E-2</c:v>
                </c:pt>
                <c:pt idx="578">
                  <c:v>1.0452337732424155E-2</c:v>
                </c:pt>
                <c:pt idx="579">
                  <c:v>1.4642450911824145E-2</c:v>
                </c:pt>
                <c:pt idx="580">
                  <c:v>-1.2968731575016657E-2</c:v>
                </c:pt>
                <c:pt idx="581">
                  <c:v>2.4948096630159622E-3</c:v>
                </c:pt>
                <c:pt idx="582">
                  <c:v>1.1007863115068517E-2</c:v>
                </c:pt>
                <c:pt idx="583">
                  <c:v>-1.8172991946630024E-4</c:v>
                </c:pt>
                <c:pt idx="584">
                  <c:v>-7.1147641306434917E-4</c:v>
                </c:pt>
                <c:pt idx="585">
                  <c:v>1.1881357596139619E-2</c:v>
                </c:pt>
                <c:pt idx="586">
                  <c:v>1.8918399015094289E-2</c:v>
                </c:pt>
                <c:pt idx="587">
                  <c:v>-7.6383480195273412E-3</c:v>
                </c:pt>
                <c:pt idx="588">
                  <c:v>-1.5562632643191909E-2</c:v>
                </c:pt>
                <c:pt idx="589">
                  <c:v>-2.0304619300891558E-3</c:v>
                </c:pt>
                <c:pt idx="590">
                  <c:v>3.9968166058692578E-3</c:v>
                </c:pt>
                <c:pt idx="591">
                  <c:v>3.41595270064321E-3</c:v>
                </c:pt>
                <c:pt idx="592">
                  <c:v>1.2849397206098123E-2</c:v>
                </c:pt>
                <c:pt idx="593">
                  <c:v>6.9782558985018728E-3</c:v>
                </c:pt>
                <c:pt idx="594">
                  <c:v>-7.6763506782906443E-4</c:v>
                </c:pt>
                <c:pt idx="595">
                  <c:v>2.284078674404566E-2</c:v>
                </c:pt>
                <c:pt idx="596">
                  <c:v>-1.164556173549236E-2</c:v>
                </c:pt>
                <c:pt idx="597">
                  <c:v>7.5389499338414101E-3</c:v>
                </c:pt>
                <c:pt idx="598">
                  <c:v>-4.0005209011589882E-3</c:v>
                </c:pt>
                <c:pt idx="599">
                  <c:v>-2.5407348906808513E-3</c:v>
                </c:pt>
                <c:pt idx="600">
                  <c:v>1.7461316021801565E-2</c:v>
                </c:pt>
                <c:pt idx="601">
                  <c:v>-1.202063067180259E-2</c:v>
                </c:pt>
                <c:pt idx="602">
                  <c:v>-4.0496044028068834E-3</c:v>
                </c:pt>
                <c:pt idx="603">
                  <c:v>5.8680563731070556E-3</c:v>
                </c:pt>
                <c:pt idx="604">
                  <c:v>-1.4451686760656446E-2</c:v>
                </c:pt>
                <c:pt idx="605">
                  <c:v>1.4868040255179737E-2</c:v>
                </c:pt>
                <c:pt idx="606">
                  <c:v>1.0372846193742458E-3</c:v>
                </c:pt>
                <c:pt idx="607">
                  <c:v>-9.007465553582783E-3</c:v>
                </c:pt>
                <c:pt idx="608">
                  <c:v>-1.1137778348199956E-2</c:v>
                </c:pt>
                <c:pt idx="609">
                  <c:v>-2.4921658340258168E-2</c:v>
                </c:pt>
                <c:pt idx="610">
                  <c:v>-6.0527657880661279E-3</c:v>
                </c:pt>
                <c:pt idx="611">
                  <c:v>7.289703700733785E-3</c:v>
                </c:pt>
                <c:pt idx="612">
                  <c:v>1.4279251114533986E-2</c:v>
                </c:pt>
                <c:pt idx="613">
                  <c:v>-7.3495462355336327E-3</c:v>
                </c:pt>
                <c:pt idx="614">
                  <c:v>7.5217594663847809E-3</c:v>
                </c:pt>
                <c:pt idx="615">
                  <c:v>-1.8623485890298941E-3</c:v>
                </c:pt>
                <c:pt idx="616">
                  <c:v>-1.4399175760970717E-2</c:v>
                </c:pt>
                <c:pt idx="617">
                  <c:v>-1.7894245646781326E-2</c:v>
                </c:pt>
                <c:pt idx="618">
                  <c:v>-1.1946317615054713E-3</c:v>
                </c:pt>
                <c:pt idx="619">
                  <c:v>-8.6762366700898763E-4</c:v>
                </c:pt>
                <c:pt idx="620">
                  <c:v>3.0947814727501077E-2</c:v>
                </c:pt>
                <c:pt idx="621">
                  <c:v>-1.5918505325509535E-3</c:v>
                </c:pt>
                <c:pt idx="622">
                  <c:v>-1.5444149702443011E-2</c:v>
                </c:pt>
                <c:pt idx="623">
                  <c:v>-2.830708720074071E-4</c:v>
                </c:pt>
                <c:pt idx="624">
                  <c:v>5.9147063378277576E-3</c:v>
                </c:pt>
                <c:pt idx="625">
                  <c:v>1.3579953113211918E-2</c:v>
                </c:pt>
                <c:pt idx="626">
                  <c:v>-3.8836518432215916E-3</c:v>
                </c:pt>
                <c:pt idx="627">
                  <c:v>4.7585745560692061E-3</c:v>
                </c:pt>
                <c:pt idx="628">
                  <c:v>-3.0893277996559831E-3</c:v>
                </c:pt>
                <c:pt idx="629">
                  <c:v>-8.2520611363995355E-3</c:v>
                </c:pt>
                <c:pt idx="630">
                  <c:v>8.7131214858804373E-3</c:v>
                </c:pt>
                <c:pt idx="631">
                  <c:v>-8.9357940159231486E-3</c:v>
                </c:pt>
                <c:pt idx="632">
                  <c:v>9.2407939601200084E-3</c:v>
                </c:pt>
                <c:pt idx="633">
                  <c:v>5.5434472345454289E-2</c:v>
                </c:pt>
                <c:pt idx="634">
                  <c:v>-2.0777877333723382E-2</c:v>
                </c:pt>
                <c:pt idx="635">
                  <c:v>5.5978774823999267E-3</c:v>
                </c:pt>
                <c:pt idx="636">
                  <c:v>9.6139820450598101E-3</c:v>
                </c:pt>
                <c:pt idx="637">
                  <c:v>1.3618682272863003E-2</c:v>
                </c:pt>
                <c:pt idx="638">
                  <c:v>-1.0585979163175718E-2</c:v>
                </c:pt>
                <c:pt idx="639">
                  <c:v>-2.5001944970306722E-2</c:v>
                </c:pt>
                <c:pt idx="640">
                  <c:v>-4.10126085362017E-3</c:v>
                </c:pt>
                <c:pt idx="641">
                  <c:v>-7.4543841930141408E-3</c:v>
                </c:pt>
                <c:pt idx="642">
                  <c:v>2.4626375646783716E-2</c:v>
                </c:pt>
                <c:pt idx="643">
                  <c:v>-6.0825980264187507E-3</c:v>
                </c:pt>
                <c:pt idx="644">
                  <c:v>-7.3877137474703813E-3</c:v>
                </c:pt>
                <c:pt idx="645">
                  <c:v>1.6266649812763712E-2</c:v>
                </c:pt>
                <c:pt idx="646">
                  <c:v>1.1881953234294862E-2</c:v>
                </c:pt>
                <c:pt idx="647">
                  <c:v>2.3724828003862664E-2</c:v>
                </c:pt>
                <c:pt idx="648">
                  <c:v>-7.9509412312320782E-3</c:v>
                </c:pt>
                <c:pt idx="649">
                  <c:v>-6.6720788821446053E-3</c:v>
                </c:pt>
                <c:pt idx="650">
                  <c:v>1.1427561549232745E-2</c:v>
                </c:pt>
                <c:pt idx="651">
                  <c:v>2.6480085513260976E-2</c:v>
                </c:pt>
                <c:pt idx="652">
                  <c:v>-2.3662705624933444E-2</c:v>
                </c:pt>
                <c:pt idx="653">
                  <c:v>2.5965675434648228E-2</c:v>
                </c:pt>
                <c:pt idx="654">
                  <c:v>-3.2907569019515748E-3</c:v>
                </c:pt>
                <c:pt idx="655">
                  <c:v>-6.5192296512833758E-3</c:v>
                </c:pt>
                <c:pt idx="656">
                  <c:v>-7.4924580867443691E-3</c:v>
                </c:pt>
                <c:pt idx="657">
                  <c:v>-2.8003589245083504E-2</c:v>
                </c:pt>
                <c:pt idx="658">
                  <c:v>-1.0245078344716774E-2</c:v>
                </c:pt>
                <c:pt idx="659">
                  <c:v>-2.0179744811957834E-3</c:v>
                </c:pt>
                <c:pt idx="660">
                  <c:v>3.0583700111188827E-2</c:v>
                </c:pt>
                <c:pt idx="661">
                  <c:v>2.5883947546031072E-2</c:v>
                </c:pt>
                <c:pt idx="662">
                  <c:v>-1.506673588849794E-2</c:v>
                </c:pt>
                <c:pt idx="663">
                  <c:v>-2.1126419721218426E-2</c:v>
                </c:pt>
                <c:pt idx="664">
                  <c:v>1.9672140136923533E-2</c:v>
                </c:pt>
                <c:pt idx="665">
                  <c:v>-2.1203598319033956E-3</c:v>
                </c:pt>
                <c:pt idx="666">
                  <c:v>-1.0340542018774879E-2</c:v>
                </c:pt>
                <c:pt idx="667">
                  <c:v>-1.7232616372049869E-2</c:v>
                </c:pt>
                <c:pt idx="668">
                  <c:v>-8.4275962880581146E-3</c:v>
                </c:pt>
                <c:pt idx="669">
                  <c:v>-1.7116493297336777E-2</c:v>
                </c:pt>
                <c:pt idx="670">
                  <c:v>-1.1272112803181633E-2</c:v>
                </c:pt>
                <c:pt idx="671">
                  <c:v>6.8571487583035662E-3</c:v>
                </c:pt>
                <c:pt idx="672">
                  <c:v>-7.1821292629474787E-3</c:v>
                </c:pt>
                <c:pt idx="673">
                  <c:v>-1.1317761485652666E-2</c:v>
                </c:pt>
                <c:pt idx="674">
                  <c:v>3.3869946525153516E-3</c:v>
                </c:pt>
                <c:pt idx="675">
                  <c:v>-4.3236562775976095E-2</c:v>
                </c:pt>
                <c:pt idx="676">
                  <c:v>1.058426104401855E-2</c:v>
                </c:pt>
                <c:pt idx="677">
                  <c:v>1.5271405678227268E-2</c:v>
                </c:pt>
                <c:pt idx="678">
                  <c:v>6.6107686934497867E-3</c:v>
                </c:pt>
                <c:pt idx="679">
                  <c:v>1.8340971140093032E-2</c:v>
                </c:pt>
                <c:pt idx="680">
                  <c:v>-4.095039574340209E-3</c:v>
                </c:pt>
                <c:pt idx="681">
                  <c:v>-1.0736478566116592E-2</c:v>
                </c:pt>
                <c:pt idx="682">
                  <c:v>2.9962073324905081E-3</c:v>
                </c:pt>
                <c:pt idx="683">
                  <c:v>-7.8170469825595834E-3</c:v>
                </c:pt>
                <c:pt idx="684">
                  <c:v>-1.1028107408059928E-2</c:v>
                </c:pt>
                <c:pt idx="685">
                  <c:v>-6.6664037893761074E-3</c:v>
                </c:pt>
                <c:pt idx="686">
                  <c:v>-3.3688010821315006E-2</c:v>
                </c:pt>
                <c:pt idx="687">
                  <c:v>1.4091582000449021E-2</c:v>
                </c:pt>
                <c:pt idx="688">
                  <c:v>2.9161509713642175E-3</c:v>
                </c:pt>
                <c:pt idx="689">
                  <c:v>-2.2378014446627903E-3</c:v>
                </c:pt>
                <c:pt idx="690">
                  <c:v>-2.1400124867564707E-2</c:v>
                </c:pt>
                <c:pt idx="691">
                  <c:v>-1.2899942573545653E-2</c:v>
                </c:pt>
                <c:pt idx="692">
                  <c:v>2.2695154935377104E-3</c:v>
                </c:pt>
                <c:pt idx="693">
                  <c:v>-7.2377589891293725E-3</c:v>
                </c:pt>
                <c:pt idx="694">
                  <c:v>1.8756661407353103E-3</c:v>
                </c:pt>
                <c:pt idx="695">
                  <c:v>3.96948705068767E-3</c:v>
                </c:pt>
                <c:pt idx="696">
                  <c:v>1.7322396708554288E-2</c:v>
                </c:pt>
                <c:pt idx="697">
                  <c:v>-7.0542296876174859E-4</c:v>
                </c:pt>
                <c:pt idx="698">
                  <c:v>2.1290634013103604E-2</c:v>
                </c:pt>
                <c:pt idx="699">
                  <c:v>-4.248730694724312E-3</c:v>
                </c:pt>
                <c:pt idx="700">
                  <c:v>-1.2375789770792123E-3</c:v>
                </c:pt>
                <c:pt idx="701">
                  <c:v>-1.6257460367924415E-3</c:v>
                </c:pt>
                <c:pt idx="702">
                  <c:v>-7.7734484990998887E-4</c:v>
                </c:pt>
                <c:pt idx="703">
                  <c:v>1.5638481713144525E-2</c:v>
                </c:pt>
                <c:pt idx="704">
                  <c:v>-6.6624095876541833E-3</c:v>
                </c:pt>
                <c:pt idx="705">
                  <c:v>-2.8230463236237346E-3</c:v>
                </c:pt>
                <c:pt idx="706">
                  <c:v>1.4207733466259809E-2</c:v>
                </c:pt>
                <c:pt idx="707">
                  <c:v>1.2133382708562568E-2</c:v>
                </c:pt>
                <c:pt idx="708">
                  <c:v>2.6156259165274642E-2</c:v>
                </c:pt>
                <c:pt idx="709">
                  <c:v>-1.1543193070554847E-2</c:v>
                </c:pt>
                <c:pt idx="710">
                  <c:v>1.3151152429682345E-3</c:v>
                </c:pt>
                <c:pt idx="711">
                  <c:v>-9.3324497680640217E-3</c:v>
                </c:pt>
                <c:pt idx="712">
                  <c:v>9.8613601353569891E-3</c:v>
                </c:pt>
                <c:pt idx="713">
                  <c:v>5.8958160281861183E-3</c:v>
                </c:pt>
                <c:pt idx="714">
                  <c:v>2.7628333137554417E-2</c:v>
                </c:pt>
                <c:pt idx="715">
                  <c:v>-8.3636194203708936E-3</c:v>
                </c:pt>
                <c:pt idx="716">
                  <c:v>1.9201241036518768E-2</c:v>
                </c:pt>
                <c:pt idx="717">
                  <c:v>-2.99859539478875E-3</c:v>
                </c:pt>
                <c:pt idx="718">
                  <c:v>-4.4568974546977946E-3</c:v>
                </c:pt>
                <c:pt idx="719">
                  <c:v>-9.2439089567069033E-3</c:v>
                </c:pt>
                <c:pt idx="720">
                  <c:v>-1.1527473598367033E-2</c:v>
                </c:pt>
                <c:pt idx="721">
                  <c:v>-8.3021149894169088E-4</c:v>
                </c:pt>
                <c:pt idx="722">
                  <c:v>1.4964578110208349E-2</c:v>
                </c:pt>
                <c:pt idx="723">
                  <c:v>3.5731157621645693E-3</c:v>
                </c:pt>
                <c:pt idx="724">
                  <c:v>1.5841770513915776E-3</c:v>
                </c:pt>
                <c:pt idx="725">
                  <c:v>1.0553762105785847E-2</c:v>
                </c:pt>
                <c:pt idx="726">
                  <c:v>-8.7592273026031453E-3</c:v>
                </c:pt>
                <c:pt idx="727">
                  <c:v>-7.1175308448145902E-4</c:v>
                </c:pt>
                <c:pt idx="728">
                  <c:v>-2.0143021607082812E-2</c:v>
                </c:pt>
                <c:pt idx="729">
                  <c:v>-2.973101484249896E-3</c:v>
                </c:pt>
                <c:pt idx="730">
                  <c:v>3.0563290855777359E-2</c:v>
                </c:pt>
                <c:pt idx="731">
                  <c:v>9.5321937609877949E-3</c:v>
                </c:pt>
                <c:pt idx="732">
                  <c:v>-1.3015334188627437E-3</c:v>
                </c:pt>
                <c:pt idx="733">
                  <c:v>2.447725615264873E-2</c:v>
                </c:pt>
                <c:pt idx="734">
                  <c:v>2.2008470670371594E-3</c:v>
                </c:pt>
                <c:pt idx="735">
                  <c:v>-3.2511959134456814E-2</c:v>
                </c:pt>
                <c:pt idx="736">
                  <c:v>1.4592502168395916E-2</c:v>
                </c:pt>
                <c:pt idx="737">
                  <c:v>-3.7737056722930706E-3</c:v>
                </c:pt>
                <c:pt idx="738">
                  <c:v>-3.8768374153391849E-2</c:v>
                </c:pt>
                <c:pt idx="739">
                  <c:v>-2.9110313553120881E-2</c:v>
                </c:pt>
                <c:pt idx="740">
                  <c:v>-2.3798705952956634E-2</c:v>
                </c:pt>
                <c:pt idx="741">
                  <c:v>-1.0793908688002896E-2</c:v>
                </c:pt>
                <c:pt idx="742">
                  <c:v>9.5233935794130087E-3</c:v>
                </c:pt>
                <c:pt idx="743">
                  <c:v>3.1373675320187644E-3</c:v>
                </c:pt>
                <c:pt idx="744">
                  <c:v>-1.6347364741597592E-2</c:v>
                </c:pt>
                <c:pt idx="745">
                  <c:v>1.8431056049039052E-2</c:v>
                </c:pt>
                <c:pt idx="746">
                  <c:v>-7.4827874109120174E-3</c:v>
                </c:pt>
                <c:pt idx="747">
                  <c:v>-6.2742891223209751E-3</c:v>
                </c:pt>
                <c:pt idx="748">
                  <c:v>2.4742227391912897E-2</c:v>
                </c:pt>
                <c:pt idx="749">
                  <c:v>1.988322907058282E-2</c:v>
                </c:pt>
                <c:pt idx="750">
                  <c:v>9.4507646873762674E-3</c:v>
                </c:pt>
                <c:pt idx="751">
                  <c:v>-8.1207927021075266E-3</c:v>
                </c:pt>
                <c:pt idx="752">
                  <c:v>1.8555067976295359E-2</c:v>
                </c:pt>
                <c:pt idx="753">
                  <c:v>1.4612424662696633E-4</c:v>
                </c:pt>
                <c:pt idx="754">
                  <c:v>-5.8338090771927753E-3</c:v>
                </c:pt>
                <c:pt idx="755">
                  <c:v>-4.0395221150201222E-2</c:v>
                </c:pt>
                <c:pt idx="756">
                  <c:v>2.0169610355263545E-2</c:v>
                </c:pt>
                <c:pt idx="757">
                  <c:v>-3.9464299471405617E-3</c:v>
                </c:pt>
                <c:pt idx="758">
                  <c:v>2.386974310955492E-2</c:v>
                </c:pt>
                <c:pt idx="759">
                  <c:v>-1.2960017076728558E-3</c:v>
                </c:pt>
                <c:pt idx="760">
                  <c:v>-1.6463178415666024E-2</c:v>
                </c:pt>
                <c:pt idx="761">
                  <c:v>2.4578827632515399E-3</c:v>
                </c:pt>
                <c:pt idx="762">
                  <c:v>-3.2037134944001844E-2</c:v>
                </c:pt>
                <c:pt idx="763">
                  <c:v>-5.6741590645473794E-3</c:v>
                </c:pt>
                <c:pt idx="764">
                  <c:v>-3.5649753381843063E-2</c:v>
                </c:pt>
                <c:pt idx="765">
                  <c:v>2.9862434977535601E-2</c:v>
                </c:pt>
                <c:pt idx="766">
                  <c:v>4.8371027439124692E-3</c:v>
                </c:pt>
                <c:pt idx="767">
                  <c:v>5.6753139573999523E-3</c:v>
                </c:pt>
                <c:pt idx="768">
                  <c:v>-3.6284548104956182E-2</c:v>
                </c:pt>
                <c:pt idx="769">
                  <c:v>2.474689050564538E-2</c:v>
                </c:pt>
                <c:pt idx="770">
                  <c:v>2.0981030848821192E-3</c:v>
                </c:pt>
                <c:pt idx="771">
                  <c:v>-2.8146327383778869E-2</c:v>
                </c:pt>
                <c:pt idx="772">
                  <c:v>5.6978589721381478E-3</c:v>
                </c:pt>
                <c:pt idx="773">
                  <c:v>-2.773997077607282E-2</c:v>
                </c:pt>
                <c:pt idx="774">
                  <c:v>-1.475294038502506E-2</c:v>
                </c:pt>
                <c:pt idx="775">
                  <c:v>-6.1852759058855789E-4</c:v>
                </c:pt>
                <c:pt idx="776">
                  <c:v>1.6057599693967584E-2</c:v>
                </c:pt>
                <c:pt idx="777">
                  <c:v>-2.0489050878880199E-4</c:v>
                </c:pt>
                <c:pt idx="778">
                  <c:v>-1.2144137417661627E-2</c:v>
                </c:pt>
                <c:pt idx="779">
                  <c:v>1.1174658040455254E-2</c:v>
                </c:pt>
                <c:pt idx="780">
                  <c:v>-3.4175405039739148E-3</c:v>
                </c:pt>
                <c:pt idx="781">
                  <c:v>-1.6877289295676778E-2</c:v>
                </c:pt>
                <c:pt idx="782">
                  <c:v>-2.6509873983658894E-3</c:v>
                </c:pt>
                <c:pt idx="783">
                  <c:v>4.2533724601945266E-3</c:v>
                </c:pt>
                <c:pt idx="784">
                  <c:v>-9.7168693868892042E-3</c:v>
                </c:pt>
                <c:pt idx="785">
                  <c:v>-1.2551716914267819E-2</c:v>
                </c:pt>
                <c:pt idx="786">
                  <c:v>8.0908782936564005E-3</c:v>
                </c:pt>
                <c:pt idx="787">
                  <c:v>3.4102873691344016E-3</c:v>
                </c:pt>
                <c:pt idx="788">
                  <c:v>-1.5652532890091164E-2</c:v>
                </c:pt>
                <c:pt idx="789">
                  <c:v>-6.2937213921756552E-3</c:v>
                </c:pt>
                <c:pt idx="790">
                  <c:v>1.2256530405287291E-2</c:v>
                </c:pt>
                <c:pt idx="791">
                  <c:v>7.1449639670178033E-3</c:v>
                </c:pt>
                <c:pt idx="792">
                  <c:v>5.0661923471737591E-3</c:v>
                </c:pt>
                <c:pt idx="793">
                  <c:v>1.4343931206577842E-2</c:v>
                </c:pt>
                <c:pt idx="794">
                  <c:v>-1.2272780670315009E-2</c:v>
                </c:pt>
                <c:pt idx="795">
                  <c:v>1.1304184094790948E-2</c:v>
                </c:pt>
                <c:pt idx="796">
                  <c:v>-4.3467350194470455E-4</c:v>
                </c:pt>
                <c:pt idx="797">
                  <c:v>1.1662250349640857E-2</c:v>
                </c:pt>
                <c:pt idx="798">
                  <c:v>1.2347803738532281E-2</c:v>
                </c:pt>
                <c:pt idx="799">
                  <c:v>2.2383840279651235E-2</c:v>
                </c:pt>
                <c:pt idx="800">
                  <c:v>2.1408493905025416E-2</c:v>
                </c:pt>
                <c:pt idx="801">
                  <c:v>-7.4209561140831104E-3</c:v>
                </c:pt>
                <c:pt idx="802">
                  <c:v>-1.2961554353542182E-2</c:v>
                </c:pt>
                <c:pt idx="803">
                  <c:v>-4.2918454935622075E-3</c:v>
                </c:pt>
                <c:pt idx="804">
                  <c:v>2.5698324022346508E-2</c:v>
                </c:pt>
                <c:pt idx="805">
                  <c:v>-7.2338369327961116E-3</c:v>
                </c:pt>
                <c:pt idx="806">
                  <c:v>-2.9518095946517109E-2</c:v>
                </c:pt>
                <c:pt idx="807">
                  <c:v>-7.93401612012401E-3</c:v>
                </c:pt>
                <c:pt idx="808">
                  <c:v>-5.2547110022934662E-3</c:v>
                </c:pt>
                <c:pt idx="809">
                  <c:v>1.8642627244987553E-2</c:v>
                </c:pt>
                <c:pt idx="810">
                  <c:v>-1.5473463284818578E-2</c:v>
                </c:pt>
                <c:pt idx="811">
                  <c:v>-2.4426122951660689E-3</c:v>
                </c:pt>
                <c:pt idx="812">
                  <c:v>2.2372746986266234E-2</c:v>
                </c:pt>
                <c:pt idx="813">
                  <c:v>1.4956809844988816E-2</c:v>
                </c:pt>
                <c:pt idx="814">
                  <c:v>-1.8412176288573612E-2</c:v>
                </c:pt>
                <c:pt idx="815">
                  <c:v>-1.0142864698185927E-2</c:v>
                </c:pt>
                <c:pt idx="816">
                  <c:v>-7.1662412733491943E-3</c:v>
                </c:pt>
                <c:pt idx="817">
                  <c:v>-2.1173137043269175E-2</c:v>
                </c:pt>
                <c:pt idx="818">
                  <c:v>8.8122082633468324E-4</c:v>
                </c:pt>
                <c:pt idx="819">
                  <c:v>1.5766743077059386E-2</c:v>
                </c:pt>
                <c:pt idx="820">
                  <c:v>-3.8405482229827426E-3</c:v>
                </c:pt>
                <c:pt idx="821">
                  <c:v>-1.89694676826343E-2</c:v>
                </c:pt>
                <c:pt idx="822">
                  <c:v>-1.8115705073705524E-2</c:v>
                </c:pt>
                <c:pt idx="823">
                  <c:v>1.4517177775713597E-2</c:v>
                </c:pt>
                <c:pt idx="824">
                  <c:v>8.4012248347966612E-3</c:v>
                </c:pt>
                <c:pt idx="825">
                  <c:v>-3.701786234065696E-3</c:v>
                </c:pt>
                <c:pt idx="826">
                  <c:v>5.156964694110977E-3</c:v>
                </c:pt>
                <c:pt idx="827">
                  <c:v>-2.4391094221877574E-2</c:v>
                </c:pt>
                <c:pt idx="828">
                  <c:v>9.4225498950850639E-3</c:v>
                </c:pt>
                <c:pt idx="829">
                  <c:v>6.8629513569775646E-3</c:v>
                </c:pt>
                <c:pt idx="830">
                  <c:v>1.8886018254227865E-2</c:v>
                </c:pt>
                <c:pt idx="831">
                  <c:v>2.4347568825681787E-2</c:v>
                </c:pt>
                <c:pt idx="832">
                  <c:v>-5.3839946849719711E-3</c:v>
                </c:pt>
                <c:pt idx="833">
                  <c:v>-1.4966314315554285E-3</c:v>
                </c:pt>
                <c:pt idx="834">
                  <c:v>-1.2171976789799865E-2</c:v>
                </c:pt>
                <c:pt idx="835">
                  <c:v>2.7717522294530283E-3</c:v>
                </c:pt>
                <c:pt idx="836">
                  <c:v>-1.8914813071498782E-2</c:v>
                </c:pt>
                <c:pt idx="837">
                  <c:v>-1.103742532143781E-2</c:v>
                </c:pt>
                <c:pt idx="838">
                  <c:v>-9.6895202431227512E-3</c:v>
                </c:pt>
                <c:pt idx="839">
                  <c:v>-1.8387895814791499E-2</c:v>
                </c:pt>
                <c:pt idx="840">
                  <c:v>8.1991315788920716E-4</c:v>
                </c:pt>
                <c:pt idx="841">
                  <c:v>-1.4243549462058636E-2</c:v>
                </c:pt>
                <c:pt idx="842">
                  <c:v>2.8176963210817529E-3</c:v>
                </c:pt>
                <c:pt idx="843">
                  <c:v>9.1600307475552256E-3</c:v>
                </c:pt>
                <c:pt idx="844">
                  <c:v>-1.4410854751839564E-3</c:v>
                </c:pt>
                <c:pt idx="845">
                  <c:v>-4.0502124125595396E-3</c:v>
                </c:pt>
                <c:pt idx="846">
                  <c:v>-9.6371086121282978E-4</c:v>
                </c:pt>
                <c:pt idx="847">
                  <c:v>-1.939276609770646E-2</c:v>
                </c:pt>
                <c:pt idx="848">
                  <c:v>-6.29617892823231E-4</c:v>
                </c:pt>
                <c:pt idx="849">
                  <c:v>6.3740773533522699E-3</c:v>
                </c:pt>
                <c:pt idx="850">
                  <c:v>-2.6262207741385435E-3</c:v>
                </c:pt>
                <c:pt idx="851">
                  <c:v>-2.9897393314501919E-3</c:v>
                </c:pt>
                <c:pt idx="852">
                  <c:v>1.4019033292591576E-3</c:v>
                </c:pt>
                <c:pt idx="853">
                  <c:v>-1.0101874482121298E-3</c:v>
                </c:pt>
                <c:pt idx="854">
                  <c:v>1.383895602639984E-2</c:v>
                </c:pt>
                <c:pt idx="855">
                  <c:v>6.2237041579367158E-3</c:v>
                </c:pt>
                <c:pt idx="856">
                  <c:v>1.0180180373954517E-2</c:v>
                </c:pt>
                <c:pt idx="857">
                  <c:v>1.7777943178882483E-2</c:v>
                </c:pt>
                <c:pt idx="858">
                  <c:v>-1.1388032826621375E-2</c:v>
                </c:pt>
                <c:pt idx="859">
                  <c:v>-1.0287726483131143E-2</c:v>
                </c:pt>
                <c:pt idx="860">
                  <c:v>-8.7433782392221104E-3</c:v>
                </c:pt>
                <c:pt idx="861">
                  <c:v>1.6348409288555077E-2</c:v>
                </c:pt>
                <c:pt idx="862">
                  <c:v>-7.4705984403412584E-3</c:v>
                </c:pt>
                <c:pt idx="863">
                  <c:v>-9.1362090992822553E-3</c:v>
                </c:pt>
                <c:pt idx="864">
                  <c:v>9.54911139915815E-3</c:v>
                </c:pt>
                <c:pt idx="865">
                  <c:v>-7.1811299644134463E-3</c:v>
                </c:pt>
                <c:pt idx="866">
                  <c:v>3.0852936469836223E-3</c:v>
                </c:pt>
                <c:pt idx="867">
                  <c:v>2.0707063007576743E-2</c:v>
                </c:pt>
                <c:pt idx="868">
                  <c:v>1.1730928977641941E-2</c:v>
                </c:pt>
                <c:pt idx="869">
                  <c:v>-8.4485809792226307E-3</c:v>
                </c:pt>
                <c:pt idx="870">
                  <c:v>1.4194423271231882E-2</c:v>
                </c:pt>
                <c:pt idx="871">
                  <c:v>-1.1815195971097037E-2</c:v>
                </c:pt>
                <c:pt idx="872">
                  <c:v>-1.8961306218543861E-2</c:v>
                </c:pt>
                <c:pt idx="873">
                  <c:v>1.3200221128189193E-2</c:v>
                </c:pt>
                <c:pt idx="874">
                  <c:v>-2.2724855683128209E-2</c:v>
                </c:pt>
                <c:pt idx="875">
                  <c:v>2.2939006971240961E-3</c:v>
                </c:pt>
                <c:pt idx="876">
                  <c:v>1.6570786727996278E-3</c:v>
                </c:pt>
                <c:pt idx="877">
                  <c:v>-3.1971323723489764E-3</c:v>
                </c:pt>
                <c:pt idx="878">
                  <c:v>-1.3986489646171663E-3</c:v>
                </c:pt>
                <c:pt idx="879">
                  <c:v>3.3847551651107199E-3</c:v>
                </c:pt>
                <c:pt idx="880">
                  <c:v>-2.6016294752068125E-3</c:v>
                </c:pt>
                <c:pt idx="881">
                  <c:v>3.8652088494062209E-3</c:v>
                </c:pt>
                <c:pt idx="882">
                  <c:v>-1.0677258507119092E-5</c:v>
                </c:pt>
                <c:pt idx="883">
                  <c:v>7.2226392530441164E-3</c:v>
                </c:pt>
                <c:pt idx="884">
                  <c:v>5.5092743037565839E-4</c:v>
                </c:pt>
                <c:pt idx="885">
                  <c:v>-8.2258150578944367E-3</c:v>
                </c:pt>
                <c:pt idx="886">
                  <c:v>-3.4987345002870374E-3</c:v>
                </c:pt>
                <c:pt idx="887">
                  <c:v>8.8770055752696031E-4</c:v>
                </c:pt>
                <c:pt idx="888">
                  <c:v>3.7328581257503046E-3</c:v>
                </c:pt>
                <c:pt idx="889">
                  <c:v>4.1818919145084621E-3</c:v>
                </c:pt>
                <c:pt idx="890">
                  <c:v>6.4612959303769202E-3</c:v>
                </c:pt>
                <c:pt idx="891">
                  <c:v>3.6803672564356127E-3</c:v>
                </c:pt>
                <c:pt idx="892">
                  <c:v>1.8000686154020507E-3</c:v>
                </c:pt>
                <c:pt idx="893">
                  <c:v>1.9493431844783693E-3</c:v>
                </c:pt>
                <c:pt idx="894">
                  <c:v>9.8293377390326064E-3</c:v>
                </c:pt>
                <c:pt idx="895">
                  <c:v>-5.0515979968478453E-3</c:v>
                </c:pt>
                <c:pt idx="896">
                  <c:v>1.8197824144636776E-3</c:v>
                </c:pt>
                <c:pt idx="897">
                  <c:v>4.7481792778718557E-3</c:v>
                </c:pt>
                <c:pt idx="898">
                  <c:v>-1.0725793335062406E-3</c:v>
                </c:pt>
                <c:pt idx="899">
                  <c:v>2.995906256131331E-3</c:v>
                </c:pt>
                <c:pt idx="900">
                  <c:v>3.6640167447334893E-3</c:v>
                </c:pt>
                <c:pt idx="901">
                  <c:v>7.3933569005406596E-3</c:v>
                </c:pt>
                <c:pt idx="902">
                  <c:v>3.3748045900920953E-3</c:v>
                </c:pt>
                <c:pt idx="903">
                  <c:v>7.4601307719690535E-3</c:v>
                </c:pt>
                <c:pt idx="904">
                  <c:v>1.706311013337003E-2</c:v>
                </c:pt>
                <c:pt idx="905">
                  <c:v>3.0225368623080229E-3</c:v>
                </c:pt>
                <c:pt idx="906">
                  <c:v>-2.4167715692277048E-3</c:v>
                </c:pt>
                <c:pt idx="907">
                  <c:v>-6.8657858421348195E-3</c:v>
                </c:pt>
                <c:pt idx="908">
                  <c:v>-1.9137407494954628E-3</c:v>
                </c:pt>
                <c:pt idx="909">
                  <c:v>8.2982892369745098E-3</c:v>
                </c:pt>
                <c:pt idx="910">
                  <c:v>4.1028874386752623E-3</c:v>
                </c:pt>
                <c:pt idx="911">
                  <c:v>1.0524455523362564E-2</c:v>
                </c:pt>
                <c:pt idx="912">
                  <c:v>-1.2985880322420762E-2</c:v>
                </c:pt>
                <c:pt idx="913">
                  <c:v>1.1491477734391298E-2</c:v>
                </c:pt>
                <c:pt idx="914">
                  <c:v>-1.1909731939276913E-2</c:v>
                </c:pt>
                <c:pt idx="915">
                  <c:v>1.5691662282344421E-3</c:v>
                </c:pt>
                <c:pt idx="916">
                  <c:v>-2.0364114325326033E-2</c:v>
                </c:pt>
                <c:pt idx="917">
                  <c:v>-2.7763563072890074E-3</c:v>
                </c:pt>
                <c:pt idx="918">
                  <c:v>1.4610090402744635E-3</c:v>
                </c:pt>
                <c:pt idx="919">
                  <c:v>1.2134751708511082E-2</c:v>
                </c:pt>
                <c:pt idx="920">
                  <c:v>9.5195662109373025E-3</c:v>
                </c:pt>
                <c:pt idx="921">
                  <c:v>-8.1234954896236555E-4</c:v>
                </c:pt>
                <c:pt idx="922">
                  <c:v>-1.6977254629493954E-2</c:v>
                </c:pt>
                <c:pt idx="923">
                  <c:v>-9.1109248393406173E-3</c:v>
                </c:pt>
                <c:pt idx="924">
                  <c:v>-1.5510969268194286E-3</c:v>
                </c:pt>
                <c:pt idx="925">
                  <c:v>8.4739086888510062E-3</c:v>
                </c:pt>
                <c:pt idx="926">
                  <c:v>-5.7465991456183696E-3</c:v>
                </c:pt>
                <c:pt idx="927">
                  <c:v>2.2765095613401787E-3</c:v>
                </c:pt>
                <c:pt idx="928">
                  <c:v>-7.7226435922087555E-3</c:v>
                </c:pt>
                <c:pt idx="929">
                  <c:v>-4.6055998245485563E-3</c:v>
                </c:pt>
                <c:pt idx="930">
                  <c:v>-1.3185753191903293E-3</c:v>
                </c:pt>
                <c:pt idx="931">
                  <c:v>-3.3954884101398131E-3</c:v>
                </c:pt>
                <c:pt idx="932">
                  <c:v>-3.3502683520858501E-4</c:v>
                </c:pt>
                <c:pt idx="933">
                  <c:v>2.8425606033477546E-3</c:v>
                </c:pt>
                <c:pt idx="934">
                  <c:v>3.117620525883158E-4</c:v>
                </c:pt>
                <c:pt idx="935">
                  <c:v>-1.349146239944865E-3</c:v>
                </c:pt>
                <c:pt idx="936">
                  <c:v>4.30658828173347E-3</c:v>
                </c:pt>
                <c:pt idx="937">
                  <c:v>8.8076062639821373E-3</c:v>
                </c:pt>
                <c:pt idx="938">
                  <c:v>-5.8249317755698637E-3</c:v>
                </c:pt>
                <c:pt idx="939">
                  <c:v>2.2201269217136943E-3</c:v>
                </c:pt>
                <c:pt idx="940">
                  <c:v>1.4956926284677152E-3</c:v>
                </c:pt>
                <c:pt idx="941">
                  <c:v>8.5238209952562816E-3</c:v>
                </c:pt>
                <c:pt idx="942">
                  <c:v>8.1415406963547543E-3</c:v>
                </c:pt>
                <c:pt idx="943">
                  <c:v>1.2567410636163956E-3</c:v>
                </c:pt>
                <c:pt idx="944">
                  <c:v>-1.0748457761550978E-2</c:v>
                </c:pt>
                <c:pt idx="945">
                  <c:v>-7.0607249129965854E-3</c:v>
                </c:pt>
                <c:pt idx="946">
                  <c:v>2.6208594449417255E-3</c:v>
                </c:pt>
                <c:pt idx="947">
                  <c:v>1.6073241975147479E-3</c:v>
                </c:pt>
                <c:pt idx="948">
                  <c:v>4.1463980136908773E-3</c:v>
                </c:pt>
                <c:pt idx="949">
                  <c:v>1.2757085704626636E-3</c:v>
                </c:pt>
                <c:pt idx="950">
                  <c:v>9.9270138865370505E-4</c:v>
                </c:pt>
                <c:pt idx="951">
                  <c:v>-9.3992588785807296E-4</c:v>
                </c:pt>
                <c:pt idx="952">
                  <c:v>1.6752839177258672E-3</c:v>
                </c:pt>
                <c:pt idx="953">
                  <c:v>6.0054603353427716E-3</c:v>
                </c:pt>
                <c:pt idx="954">
                  <c:v>-4.6324452030791496E-3</c:v>
                </c:pt>
                <c:pt idx="955">
                  <c:v>8.2034847144849543E-3</c:v>
                </c:pt>
                <c:pt idx="956">
                  <c:v>-1.8428943907755624E-3</c:v>
                </c:pt>
                <c:pt idx="957">
                  <c:v>-5.4060169942181657E-3</c:v>
                </c:pt>
                <c:pt idx="958">
                  <c:v>4.2062063699823682E-3</c:v>
                </c:pt>
                <c:pt idx="959">
                  <c:v>-1.8630181803303003E-4</c:v>
                </c:pt>
                <c:pt idx="960">
                  <c:v>-4.7124799312575627E-3</c:v>
                </c:pt>
                <c:pt idx="961">
                  <c:v>2.382253008416102E-3</c:v>
                </c:pt>
                <c:pt idx="962">
                  <c:v>1.0145438559535647E-2</c:v>
                </c:pt>
                <c:pt idx="963">
                  <c:v>2.0166609692362503E-3</c:v>
                </c:pt>
                <c:pt idx="964">
                  <c:v>8.2418472100778128E-3</c:v>
                </c:pt>
                <c:pt idx="965">
                  <c:v>1.516265155019747E-2</c:v>
                </c:pt>
                <c:pt idx="966">
                  <c:v>-1.5869531055010655E-2</c:v>
                </c:pt>
                <c:pt idx="967">
                  <c:v>-7.5389389522548811E-3</c:v>
                </c:pt>
                <c:pt idx="968">
                  <c:v>-3.2622362435132946E-3</c:v>
                </c:pt>
                <c:pt idx="969">
                  <c:v>1.1649703264435818E-3</c:v>
                </c:pt>
                <c:pt idx="970">
                  <c:v>-3.516830382495284E-3</c:v>
                </c:pt>
                <c:pt idx="971">
                  <c:v>3.4511562975592103E-3</c:v>
                </c:pt>
                <c:pt idx="972">
                  <c:v>1.1277951870247049E-2</c:v>
                </c:pt>
                <c:pt idx="973">
                  <c:v>-8.56101125941644E-3</c:v>
                </c:pt>
                <c:pt idx="974">
                  <c:v>3.359011313352811E-3</c:v>
                </c:pt>
                <c:pt idx="975">
                  <c:v>-2.0219008625245172E-3</c:v>
                </c:pt>
                <c:pt idx="976">
                  <c:v>7.5001041681135305E-3</c:v>
                </c:pt>
                <c:pt idx="977">
                  <c:v>5.2216404886560319E-3</c:v>
                </c:pt>
                <c:pt idx="978">
                  <c:v>1.3281140780092571E-3</c:v>
                </c:pt>
                <c:pt idx="979">
                  <c:v>2.7734984069871516E-4</c:v>
                </c:pt>
                <c:pt idx="980">
                  <c:v>2.3150419323942906E-3</c:v>
                </c:pt>
                <c:pt idx="981">
                  <c:v>3.3306066579319449E-3</c:v>
                </c:pt>
                <c:pt idx="982">
                  <c:v>5.8111574222505791E-3</c:v>
                </c:pt>
                <c:pt idx="983">
                  <c:v>-1.0832603310065858E-3</c:v>
                </c:pt>
                <c:pt idx="984">
                  <c:v>5.124515064653945E-3</c:v>
                </c:pt>
                <c:pt idx="985">
                  <c:v>1.4002328121062391E-2</c:v>
                </c:pt>
                <c:pt idx="986">
                  <c:v>-1.3124547000611053E-2</c:v>
                </c:pt>
                <c:pt idx="987">
                  <c:v>-4.3563700073401268E-4</c:v>
                </c:pt>
                <c:pt idx="988">
                  <c:v>-5.3902072015429292E-3</c:v>
                </c:pt>
                <c:pt idx="989">
                  <c:v>-2.0116799642784233E-3</c:v>
                </c:pt>
                <c:pt idx="990">
                  <c:v>1.8152110447704484E-3</c:v>
                </c:pt>
                <c:pt idx="991">
                  <c:v>1.9484900381676606E-3</c:v>
                </c:pt>
                <c:pt idx="992">
                  <c:v>4.652154850635748E-3</c:v>
                </c:pt>
                <c:pt idx="993">
                  <c:v>-1.8238764589828538E-3</c:v>
                </c:pt>
                <c:pt idx="994">
                  <c:v>1.7508493985585183E-4</c:v>
                </c:pt>
                <c:pt idx="995">
                  <c:v>-7.9671102558220852E-4</c:v>
                </c:pt>
                <c:pt idx="996">
                  <c:v>8.8340865998068896E-3</c:v>
                </c:pt>
                <c:pt idx="997">
                  <c:v>-3.6286988013648491E-3</c:v>
                </c:pt>
                <c:pt idx="998">
                  <c:v>1.4469162597214869E-3</c:v>
                </c:pt>
                <c:pt idx="999">
                  <c:v>-4.923753184382651E-4</c:v>
                </c:pt>
                <c:pt idx="1000">
                  <c:v>7.688865190149663E-4</c:v>
                </c:pt>
                <c:pt idx="1001">
                  <c:v>1.1653983922745859E-3</c:v>
                </c:pt>
                <c:pt idx="1002">
                  <c:v>1.876732575158746E-3</c:v>
                </c:pt>
                <c:pt idx="1003">
                  <c:v>-2.1253022956601031E-3</c:v>
                </c:pt>
                <c:pt idx="1004">
                  <c:v>9.9113059631461553E-3</c:v>
                </c:pt>
                <c:pt idx="1005">
                  <c:v>-7.8381965415763588E-4</c:v>
                </c:pt>
                <c:pt idx="1006">
                  <c:v>1.0554756443649449E-2</c:v>
                </c:pt>
                <c:pt idx="1007">
                  <c:v>-2.9434351705374118E-3</c:v>
                </c:pt>
                <c:pt idx="1008">
                  <c:v>-8.5173024218827553E-3</c:v>
                </c:pt>
                <c:pt idx="1009">
                  <c:v>-2.5300382141189015E-3</c:v>
                </c:pt>
                <c:pt idx="1010">
                  <c:v>1.4917933130699224E-2</c:v>
                </c:pt>
                <c:pt idx="1011">
                  <c:v>1.2173151138064053E-2</c:v>
                </c:pt>
                <c:pt idx="1012">
                  <c:v>-2.1449387057151936E-2</c:v>
                </c:pt>
                <c:pt idx="1013">
                  <c:v>-8.6738945141735524E-3</c:v>
                </c:pt>
                <c:pt idx="1014">
                  <c:v>-1.0435666020885526E-2</c:v>
                </c:pt>
                <c:pt idx="1015">
                  <c:v>7.3733464711231989E-3</c:v>
                </c:pt>
                <c:pt idx="1016">
                  <c:v>8.1653905494540879E-3</c:v>
                </c:pt>
                <c:pt idx="1017">
                  <c:v>7.0353882429774472E-4</c:v>
                </c:pt>
                <c:pt idx="1018">
                  <c:v>-6.6783378571121377E-3</c:v>
                </c:pt>
                <c:pt idx="1019">
                  <c:v>2.7480346410215795E-3</c:v>
                </c:pt>
                <c:pt idx="1020">
                  <c:v>-7.1946375018698827E-3</c:v>
                </c:pt>
                <c:pt idx="1021">
                  <c:v>6.7627976802335787E-3</c:v>
                </c:pt>
                <c:pt idx="1022">
                  <c:v>-8.4553063018300012E-4</c:v>
                </c:pt>
                <c:pt idx="1023">
                  <c:v>-2.1491921425531579E-4</c:v>
                </c:pt>
                <c:pt idx="1024">
                  <c:v>1.782224167916624E-3</c:v>
                </c:pt>
                <c:pt idx="1025">
                  <c:v>1.0928710658818286E-2</c:v>
                </c:pt>
                <c:pt idx="1026">
                  <c:v>-9.2106713438859789E-3</c:v>
                </c:pt>
                <c:pt idx="1027">
                  <c:v>9.3060600637495661E-3</c:v>
                </c:pt>
                <c:pt idx="1028">
                  <c:v>-6.8023616108532359E-3</c:v>
                </c:pt>
                <c:pt idx="1029">
                  <c:v>-5.3064530387267883E-3</c:v>
                </c:pt>
                <c:pt idx="1030">
                  <c:v>3.6087492386858155E-3</c:v>
                </c:pt>
                <c:pt idx="1031">
                  <c:v>1.1094247768300924E-2</c:v>
                </c:pt>
                <c:pt idx="1032">
                  <c:v>-4.0878020277237415E-3</c:v>
                </c:pt>
                <c:pt idx="1033">
                  <c:v>3.2945816244711601E-3</c:v>
                </c:pt>
                <c:pt idx="1034">
                  <c:v>-1.9618291028877799E-4</c:v>
                </c:pt>
                <c:pt idx="1035">
                  <c:v>7.7199628035937717E-3</c:v>
                </c:pt>
                <c:pt idx="1036">
                  <c:v>4.220639958823158E-3</c:v>
                </c:pt>
                <c:pt idx="1037">
                  <c:v>1.4752303666720756E-3</c:v>
                </c:pt>
                <c:pt idx="1038">
                  <c:v>-9.7353791525556233E-4</c:v>
                </c:pt>
                <c:pt idx="1039">
                  <c:v>1.4438277854756487E-2</c:v>
                </c:pt>
                <c:pt idx="1040">
                  <c:v>1.1825144919693331E-2</c:v>
                </c:pt>
                <c:pt idx="1041">
                  <c:v>3.6225385557842049E-3</c:v>
                </c:pt>
                <c:pt idx="1042">
                  <c:v>-3.1578231669390222E-3</c:v>
                </c:pt>
                <c:pt idx="1043">
                  <c:v>-8.6802497899118869E-4</c:v>
                </c:pt>
                <c:pt idx="1044">
                  <c:v>1.6631197691788335E-2</c:v>
                </c:pt>
                <c:pt idx="1045">
                  <c:v>5.2402330592367097E-3</c:v>
                </c:pt>
                <c:pt idx="1046">
                  <c:v>-5.4673035811094728E-3</c:v>
                </c:pt>
                <c:pt idx="1047">
                  <c:v>-7.6308370066411335E-3</c:v>
                </c:pt>
                <c:pt idx="1048">
                  <c:v>7.0251207482558975E-3</c:v>
                </c:pt>
                <c:pt idx="1049">
                  <c:v>-6.0273888636330764E-4</c:v>
                </c:pt>
                <c:pt idx="1050">
                  <c:v>-1.4760500437832724E-2</c:v>
                </c:pt>
                <c:pt idx="1051">
                  <c:v>2.8793426720601367E-3</c:v>
                </c:pt>
                <c:pt idx="1052">
                  <c:v>-1.5696886322292825E-3</c:v>
                </c:pt>
                <c:pt idx="1053">
                  <c:v>6.4919585934766211E-3</c:v>
                </c:pt>
                <c:pt idx="1054">
                  <c:v>1.0153985185334946E-3</c:v>
                </c:pt>
                <c:pt idx="1055">
                  <c:v>1.0395479646353678E-2</c:v>
                </c:pt>
                <c:pt idx="1056">
                  <c:v>6.0302830130256613E-3</c:v>
                </c:pt>
                <c:pt idx="1057">
                  <c:v>1.4154683554241432E-2</c:v>
                </c:pt>
                <c:pt idx="1058">
                  <c:v>-5.3592716179846622E-3</c:v>
                </c:pt>
                <c:pt idx="1059">
                  <c:v>1.9495975820425837E-2</c:v>
                </c:pt>
                <c:pt idx="1060">
                  <c:v>-1.3417213827191521E-2</c:v>
                </c:pt>
                <c:pt idx="1061">
                  <c:v>-1.306620434127681E-2</c:v>
                </c:pt>
                <c:pt idx="1062">
                  <c:v>-8.0808443239309691E-3</c:v>
                </c:pt>
                <c:pt idx="1063">
                  <c:v>2.3790719336683086E-2</c:v>
                </c:pt>
                <c:pt idx="1064">
                  <c:v>-4.7501658249202716E-3</c:v>
                </c:pt>
                <c:pt idx="1065">
                  <c:v>-2.4478846903396523E-2</c:v>
                </c:pt>
                <c:pt idx="1066">
                  <c:v>1.135166191319037E-2</c:v>
                </c:pt>
                <c:pt idx="1067">
                  <c:v>1.2562878885591378E-3</c:v>
                </c:pt>
                <c:pt idx="1068">
                  <c:v>-7.7328493796570141E-3</c:v>
                </c:pt>
                <c:pt idx="1069">
                  <c:v>-1.8548941356217874E-3</c:v>
                </c:pt>
                <c:pt idx="1070">
                  <c:v>-4.4158083905446732E-3</c:v>
                </c:pt>
                <c:pt idx="1071">
                  <c:v>-3.2039953313212077E-4</c:v>
                </c:pt>
                <c:pt idx="1072">
                  <c:v>-5.6927491149549869E-4</c:v>
                </c:pt>
                <c:pt idx="1073">
                  <c:v>4.7109831017417836E-3</c:v>
                </c:pt>
                <c:pt idx="1074">
                  <c:v>1.6624551137118804E-3</c:v>
                </c:pt>
                <c:pt idx="1075">
                  <c:v>-3.4515996246697878E-4</c:v>
                </c:pt>
                <c:pt idx="1076">
                  <c:v>-1.1134975827398197E-3</c:v>
                </c:pt>
                <c:pt idx="1077">
                  <c:v>7.3993459966090747E-3</c:v>
                </c:pt>
                <c:pt idx="1078">
                  <c:v>3.897472454245321E-3</c:v>
                </c:pt>
                <c:pt idx="1079">
                  <c:v>1.0853304161434041E-2</c:v>
                </c:pt>
                <c:pt idx="1080">
                  <c:v>1.0088048276277739E-3</c:v>
                </c:pt>
                <c:pt idx="1081">
                  <c:v>1.3898236818535858E-2</c:v>
                </c:pt>
                <c:pt idx="1082">
                  <c:v>1.6051736021366558E-2</c:v>
                </c:pt>
                <c:pt idx="1083">
                  <c:v>-1.9311502938707092E-2</c:v>
                </c:pt>
                <c:pt idx="1084">
                  <c:v>9.7606624773047823E-3</c:v>
                </c:pt>
                <c:pt idx="1085">
                  <c:v>-2.5677859113367063E-2</c:v>
                </c:pt>
                <c:pt idx="1086">
                  <c:v>-1.4888363213811928E-3</c:v>
                </c:pt>
                <c:pt idx="1087">
                  <c:v>3.6158033252895461E-3</c:v>
                </c:pt>
                <c:pt idx="1088">
                  <c:v>-3.0105863636010755E-3</c:v>
                </c:pt>
                <c:pt idx="1089">
                  <c:v>3.167309215053038E-4</c:v>
                </c:pt>
                <c:pt idx="1090">
                  <c:v>1.3935576257400273E-2</c:v>
                </c:pt>
                <c:pt idx="1091">
                  <c:v>8.136402839514334E-3</c:v>
                </c:pt>
                <c:pt idx="1092">
                  <c:v>-7.1900177576840196E-3</c:v>
                </c:pt>
                <c:pt idx="1093">
                  <c:v>-3.753438464607517E-3</c:v>
                </c:pt>
                <c:pt idx="1094">
                  <c:v>2.2756031663768717E-3</c:v>
                </c:pt>
                <c:pt idx="1095">
                  <c:v>4.1583215119445072E-4</c:v>
                </c:pt>
                <c:pt idx="1096">
                  <c:v>-6.5547967411652142E-3</c:v>
                </c:pt>
                <c:pt idx="1097">
                  <c:v>5.4918909824148709E-3</c:v>
                </c:pt>
                <c:pt idx="1098">
                  <c:v>1.484736429268918E-2</c:v>
                </c:pt>
                <c:pt idx="1099">
                  <c:v>5.7099005597205377E-3</c:v>
                </c:pt>
                <c:pt idx="1100">
                  <c:v>7.0825395538620661E-3</c:v>
                </c:pt>
                <c:pt idx="1101">
                  <c:v>-1.475478359029514E-2</c:v>
                </c:pt>
                <c:pt idx="1102">
                  <c:v>6.4388377402171404E-3</c:v>
                </c:pt>
                <c:pt idx="1103">
                  <c:v>1.3415471795312772E-3</c:v>
                </c:pt>
                <c:pt idx="1104">
                  <c:v>-2.2273622890431888E-3</c:v>
                </c:pt>
                <c:pt idx="1105">
                  <c:v>8.7225159732762236E-3</c:v>
                </c:pt>
                <c:pt idx="1106">
                  <c:v>3.5365757816374632E-3</c:v>
                </c:pt>
                <c:pt idx="1107">
                  <c:v>7.4581125280026583E-4</c:v>
                </c:pt>
                <c:pt idx="1108">
                  <c:v>-2.0731166033364223E-3</c:v>
                </c:pt>
                <c:pt idx="1109">
                  <c:v>-3.9062815919512772E-3</c:v>
                </c:pt>
                <c:pt idx="1110">
                  <c:v>-3.5111001267972286E-3</c:v>
                </c:pt>
                <c:pt idx="1111">
                  <c:v>5.7576388007034573E-3</c:v>
                </c:pt>
                <c:pt idx="1112">
                  <c:v>1.7728480872187813E-3</c:v>
                </c:pt>
                <c:pt idx="1113">
                  <c:v>1.2921214314501217E-2</c:v>
                </c:pt>
                <c:pt idx="1114">
                  <c:v>-4.359266922526861E-3</c:v>
                </c:pt>
                <c:pt idx="1115">
                  <c:v>-1.264960061067022E-3</c:v>
                </c:pt>
                <c:pt idx="1116">
                  <c:v>-1.2851160688518437E-3</c:v>
                </c:pt>
                <c:pt idx="1117">
                  <c:v>-7.9492200688769943E-3</c:v>
                </c:pt>
                <c:pt idx="1118">
                  <c:v>2.7871374554437889E-3</c:v>
                </c:pt>
                <c:pt idx="1119">
                  <c:v>-1.9355954929820562E-3</c:v>
                </c:pt>
                <c:pt idx="1120">
                  <c:v>8.8362351093074221E-3</c:v>
                </c:pt>
                <c:pt idx="1121">
                  <c:v>-6.241465681479097E-4</c:v>
                </c:pt>
                <c:pt idx="1122">
                  <c:v>1.7911507324332998E-3</c:v>
                </c:pt>
                <c:pt idx="1123">
                  <c:v>1.1271167954760575E-2</c:v>
                </c:pt>
                <c:pt idx="1124">
                  <c:v>-4.5954897137437944E-3</c:v>
                </c:pt>
                <c:pt idx="1125">
                  <c:v>2.3969253233782073E-3</c:v>
                </c:pt>
                <c:pt idx="1126">
                  <c:v>-1.5844155129681736E-3</c:v>
                </c:pt>
                <c:pt idx="1127">
                  <c:v>1.6161717804443754E-2</c:v>
                </c:pt>
                <c:pt idx="1128">
                  <c:v>5.6359169538502396E-3</c:v>
                </c:pt>
                <c:pt idx="1129">
                  <c:v>-6.7925413261787915E-3</c:v>
                </c:pt>
                <c:pt idx="1130">
                  <c:v>3.9464206133208446E-3</c:v>
                </c:pt>
                <c:pt idx="1131">
                  <c:v>-1.156383241031389E-2</c:v>
                </c:pt>
                <c:pt idx="1132">
                  <c:v>-4.7919578925310624E-3</c:v>
                </c:pt>
                <c:pt idx="1133">
                  <c:v>1.1648048198820149E-2</c:v>
                </c:pt>
                <c:pt idx="1134">
                  <c:v>1.3610365817456005E-2</c:v>
                </c:pt>
                <c:pt idx="1135">
                  <c:v>-9.9785593927212979E-3</c:v>
                </c:pt>
                <c:pt idx="1136">
                  <c:v>7.6518884341691962E-3</c:v>
                </c:pt>
                <c:pt idx="1137">
                  <c:v>-1.3998028446696731E-3</c:v>
                </c:pt>
                <c:pt idx="1138">
                  <c:v>1.1699872344305584E-2</c:v>
                </c:pt>
                <c:pt idx="1139">
                  <c:v>-2.8771240154390476E-4</c:v>
                </c:pt>
                <c:pt idx="1140">
                  <c:v>1.9460190971818836E-2</c:v>
                </c:pt>
                <c:pt idx="1141">
                  <c:v>2.2047038430944355E-2</c:v>
                </c:pt>
                <c:pt idx="1142">
                  <c:v>1.7799313644932147E-2</c:v>
                </c:pt>
                <c:pt idx="1143">
                  <c:v>1.231819349472163E-2</c:v>
                </c:pt>
                <c:pt idx="1144">
                  <c:v>-1.2129506270184387E-2</c:v>
                </c:pt>
                <c:pt idx="1145">
                  <c:v>1.1947307117329942E-2</c:v>
                </c:pt>
                <c:pt idx="1146">
                  <c:v>-3.5287906850543171E-2</c:v>
                </c:pt>
                <c:pt idx="1147">
                  <c:v>-3.0256074002417144E-3</c:v>
                </c:pt>
                <c:pt idx="1148">
                  <c:v>-1.8589538262648642E-2</c:v>
                </c:pt>
                <c:pt idx="1149">
                  <c:v>3.4457896215134287E-3</c:v>
                </c:pt>
                <c:pt idx="1150">
                  <c:v>5.2189453829942778E-3</c:v>
                </c:pt>
                <c:pt idx="1151">
                  <c:v>-2.1956829851994542E-3</c:v>
                </c:pt>
                <c:pt idx="1152">
                  <c:v>4.7272769717412455E-3</c:v>
                </c:pt>
                <c:pt idx="1153">
                  <c:v>-1.6329822808936134E-2</c:v>
                </c:pt>
                <c:pt idx="1154">
                  <c:v>1.3492797142955482E-4</c:v>
                </c:pt>
                <c:pt idx="1155">
                  <c:v>-1.5278028589691406E-3</c:v>
                </c:pt>
                <c:pt idx="1156">
                  <c:v>-6.623138843883547E-3</c:v>
                </c:pt>
                <c:pt idx="1157">
                  <c:v>-6.3069078891523356E-3</c:v>
                </c:pt>
                <c:pt idx="1158">
                  <c:v>1.6415789988323715E-2</c:v>
                </c:pt>
                <c:pt idx="1159">
                  <c:v>8.7935871510924635E-3</c:v>
                </c:pt>
                <c:pt idx="1160">
                  <c:v>8.0100835224481415E-3</c:v>
                </c:pt>
                <c:pt idx="1161">
                  <c:v>1.7396763434365692E-2</c:v>
                </c:pt>
                <c:pt idx="1162">
                  <c:v>-1.3973478847620791E-2</c:v>
                </c:pt>
                <c:pt idx="1163">
                  <c:v>1.7972655760030154E-2</c:v>
                </c:pt>
                <c:pt idx="1164">
                  <c:v>-9.5776147657359312E-3</c:v>
                </c:pt>
                <c:pt idx="1165">
                  <c:v>5.2928932500744263E-3</c:v>
                </c:pt>
                <c:pt idx="1166">
                  <c:v>8.2537093722925281E-3</c:v>
                </c:pt>
                <c:pt idx="1167">
                  <c:v>-4.8126268051080778E-3</c:v>
                </c:pt>
                <c:pt idx="1168">
                  <c:v>1.6110548559024496E-2</c:v>
                </c:pt>
                <c:pt idx="1169">
                  <c:v>1.5976763311659203E-2</c:v>
                </c:pt>
                <c:pt idx="1170">
                  <c:v>2.9874077827070078E-3</c:v>
                </c:pt>
                <c:pt idx="1171">
                  <c:v>-2.3721411401357861E-2</c:v>
                </c:pt>
                <c:pt idx="1172">
                  <c:v>1.0517942372282096E-2</c:v>
                </c:pt>
                <c:pt idx="1173">
                  <c:v>-1.1571124305988612E-2</c:v>
                </c:pt>
                <c:pt idx="1174">
                  <c:v>-1.1182570203842279E-2</c:v>
                </c:pt>
                <c:pt idx="1175">
                  <c:v>-8.4123716212423094E-3</c:v>
                </c:pt>
                <c:pt idx="1176">
                  <c:v>-4.6189580148182641E-3</c:v>
                </c:pt>
                <c:pt idx="1177">
                  <c:v>5.2193856138835759E-3</c:v>
                </c:pt>
                <c:pt idx="1178">
                  <c:v>1.274180851668838E-2</c:v>
                </c:pt>
                <c:pt idx="1179">
                  <c:v>5.3306340759284865E-4</c:v>
                </c:pt>
                <c:pt idx="1180">
                  <c:v>-1.7584790641843373E-2</c:v>
                </c:pt>
                <c:pt idx="1181">
                  <c:v>2.0145024971186976E-2</c:v>
                </c:pt>
                <c:pt idx="1182">
                  <c:v>-2.7756378831384043E-2</c:v>
                </c:pt>
                <c:pt idx="1183">
                  <c:v>-8.1329991374968769E-3</c:v>
                </c:pt>
                <c:pt idx="1184">
                  <c:v>-3.5125836395929477E-2</c:v>
                </c:pt>
                <c:pt idx="1185">
                  <c:v>1.5365857116526938E-2</c:v>
                </c:pt>
                <c:pt idx="1186">
                  <c:v>7.5250477814823302E-3</c:v>
                </c:pt>
                <c:pt idx="1187">
                  <c:v>-2.1949766391772263E-3</c:v>
                </c:pt>
                <c:pt idx="1188">
                  <c:v>6.732576659826961E-3</c:v>
                </c:pt>
                <c:pt idx="1189">
                  <c:v>1.6730243508407128E-3</c:v>
                </c:pt>
                <c:pt idx="1190">
                  <c:v>1.0195666188487662E-2</c:v>
                </c:pt>
                <c:pt idx="1191">
                  <c:v>3.5963255694666518E-3</c:v>
                </c:pt>
                <c:pt idx="1192">
                  <c:v>1.004368354743379E-2</c:v>
                </c:pt>
                <c:pt idx="1193">
                  <c:v>3.4411358997610275E-3</c:v>
                </c:pt>
                <c:pt idx="1194">
                  <c:v>3.1586589033587575E-3</c:v>
                </c:pt>
                <c:pt idx="1195">
                  <c:v>-4.4044156257928568E-3</c:v>
                </c:pt>
                <c:pt idx="1196">
                  <c:v>2.3033775972136628E-3</c:v>
                </c:pt>
                <c:pt idx="1197">
                  <c:v>2.7098744385312123E-3</c:v>
                </c:pt>
                <c:pt idx="1198">
                  <c:v>-1.7193183199293305E-4</c:v>
                </c:pt>
                <c:pt idx="1199">
                  <c:v>-2.0471252976762555E-3</c:v>
                </c:pt>
                <c:pt idx="1200">
                  <c:v>1.3996502374245878E-2</c:v>
                </c:pt>
                <c:pt idx="1201">
                  <c:v>-7.9691233666718819E-3</c:v>
                </c:pt>
                <c:pt idx="1202">
                  <c:v>2.7422358024395965E-3</c:v>
                </c:pt>
                <c:pt idx="1203">
                  <c:v>6.329945419150107E-4</c:v>
                </c:pt>
                <c:pt idx="1204">
                  <c:v>6.4277278778279712E-3</c:v>
                </c:pt>
                <c:pt idx="1205">
                  <c:v>6.4297401187354275E-3</c:v>
                </c:pt>
                <c:pt idx="1206">
                  <c:v>3.6119601409574376E-3</c:v>
                </c:pt>
                <c:pt idx="1207">
                  <c:v>7.1810266819927193E-3</c:v>
                </c:pt>
                <c:pt idx="1208">
                  <c:v>7.6704597963170862E-3</c:v>
                </c:pt>
                <c:pt idx="1209">
                  <c:v>-3.7502608610255894E-3</c:v>
                </c:pt>
                <c:pt idx="1210">
                  <c:v>1.2428381451883519E-2</c:v>
                </c:pt>
                <c:pt idx="1211">
                  <c:v>-6.4734010205561576E-3</c:v>
                </c:pt>
                <c:pt idx="1212">
                  <c:v>7.3951294147647229E-3</c:v>
                </c:pt>
                <c:pt idx="1213">
                  <c:v>-6.1903908321639944E-3</c:v>
                </c:pt>
                <c:pt idx="1214">
                  <c:v>-1.2319827107282633E-2</c:v>
                </c:pt>
                <c:pt idx="1215">
                  <c:v>5.7470911491110943E-3</c:v>
                </c:pt>
                <c:pt idx="1216">
                  <c:v>1.6790493997245193E-3</c:v>
                </c:pt>
                <c:pt idx="1217">
                  <c:v>8.4069053843267572E-3</c:v>
                </c:pt>
                <c:pt idx="1218">
                  <c:v>2.8486395880045201E-3</c:v>
                </c:pt>
                <c:pt idx="1219">
                  <c:v>-3.4061043340275488E-3</c:v>
                </c:pt>
                <c:pt idx="1220">
                  <c:v>9.0820385798993097E-3</c:v>
                </c:pt>
                <c:pt idx="1221">
                  <c:v>1.3406355182839835E-2</c:v>
                </c:pt>
                <c:pt idx="1222">
                  <c:v>-9.3625197799713789E-3</c:v>
                </c:pt>
                <c:pt idx="1223">
                  <c:v>1.046620453355751E-2</c:v>
                </c:pt>
                <c:pt idx="1224">
                  <c:v>-5.6436399427117756E-3</c:v>
                </c:pt>
                <c:pt idx="1225">
                  <c:v>7.8275024480816136E-3</c:v>
                </c:pt>
                <c:pt idx="1226">
                  <c:v>-1.0818562640735552E-2</c:v>
                </c:pt>
                <c:pt idx="1227">
                  <c:v>1.5881738397001799E-2</c:v>
                </c:pt>
                <c:pt idx="1228">
                  <c:v>4.5412823425956539E-3</c:v>
                </c:pt>
                <c:pt idx="1229">
                  <c:v>5.022110834792981E-3</c:v>
                </c:pt>
                <c:pt idx="1230">
                  <c:v>1.5409859690034278E-2</c:v>
                </c:pt>
                <c:pt idx="1231">
                  <c:v>1.468569814393228E-2</c:v>
                </c:pt>
                <c:pt idx="1232">
                  <c:v>-2.4226917788673585E-2</c:v>
                </c:pt>
                <c:pt idx="1233">
                  <c:v>1.0959469958988111E-2</c:v>
                </c:pt>
                <c:pt idx="1234">
                  <c:v>-2.5855158736495243E-2</c:v>
                </c:pt>
                <c:pt idx="1235">
                  <c:v>4.3074416426651663E-3</c:v>
                </c:pt>
                <c:pt idx="1236">
                  <c:v>6.4950576872171428E-3</c:v>
                </c:pt>
                <c:pt idx="1237">
                  <c:v>-5.6494636219482919E-3</c:v>
                </c:pt>
                <c:pt idx="1238">
                  <c:v>5.9418851513903803E-4</c:v>
                </c:pt>
                <c:pt idx="1239">
                  <c:v>-3.6002995449221364E-3</c:v>
                </c:pt>
                <c:pt idx="1240">
                  <c:v>1.8962430582503575E-2</c:v>
                </c:pt>
                <c:pt idx="1241">
                  <c:v>8.3122075684491925E-3</c:v>
                </c:pt>
                <c:pt idx="1242">
                  <c:v>1.3060857399820103E-2</c:v>
                </c:pt>
                <c:pt idx="1243">
                  <c:v>-5.8944121574601716E-2</c:v>
                </c:pt>
                <c:pt idx="1244">
                  <c:v>-5.3130787794885004E-3</c:v>
                </c:pt>
                <c:pt idx="1245">
                  <c:v>-7.7991826481333959E-3</c:v>
                </c:pt>
                <c:pt idx="1246">
                  <c:v>1.2041591393674889E-2</c:v>
                </c:pt>
                <c:pt idx="1247">
                  <c:v>2.621170498176606E-2</c:v>
                </c:pt>
                <c:pt idx="1248">
                  <c:v>-3.3686961032639573E-3</c:v>
                </c:pt>
                <c:pt idx="1249">
                  <c:v>1.3648963587616247E-2</c:v>
                </c:pt>
                <c:pt idx="1250">
                  <c:v>8.2108039650099496E-3</c:v>
                </c:pt>
                <c:pt idx="1251">
                  <c:v>3.7512605483673855E-3</c:v>
                </c:pt>
                <c:pt idx="1252">
                  <c:v>4.8123100078225622E-3</c:v>
                </c:pt>
                <c:pt idx="1253">
                  <c:v>-2.1079466294262605E-3</c:v>
                </c:pt>
                <c:pt idx="1254">
                  <c:v>1.4827343010993532E-2</c:v>
                </c:pt>
                <c:pt idx="1255">
                  <c:v>1.2289160703107926E-2</c:v>
                </c:pt>
              </c:numCache>
            </c:numRef>
          </c:xVal>
          <c:yVal>
            <c:numRef>
              <c:f>Beta_Gold_dia!$H$8:$H$1263</c:f>
              <c:numCache>
                <c:formatCode>0.000%</c:formatCode>
                <c:ptCount val="1256"/>
                <c:pt idx="0">
                  <c:v>-5.1370380442994357E-3</c:v>
                </c:pt>
                <c:pt idx="1">
                  <c:v>8.8406548181567679E-3</c:v>
                </c:pt>
                <c:pt idx="2">
                  <c:v>1.5918733934157103E-2</c:v>
                </c:pt>
                <c:pt idx="3">
                  <c:v>1.4739157762413635E-2</c:v>
                </c:pt>
                <c:pt idx="4">
                  <c:v>-1.2016021361815676E-2</c:v>
                </c:pt>
                <c:pt idx="5">
                  <c:v>1.2353052115420704E-2</c:v>
                </c:pt>
                <c:pt idx="6">
                  <c:v>-1.8177329259636443E-2</c:v>
                </c:pt>
                <c:pt idx="7">
                  <c:v>6.304347826086909E-3</c:v>
                </c:pt>
                <c:pt idx="8">
                  <c:v>-3.4598548899682169E-2</c:v>
                </c:pt>
                <c:pt idx="9">
                  <c:v>1.1769702117333081E-2</c:v>
                </c:pt>
                <c:pt idx="10">
                  <c:v>-2.5078369905956133E-2</c:v>
                </c:pt>
                <c:pt idx="11">
                  <c:v>-8.7940435012018314E-3</c:v>
                </c:pt>
                <c:pt idx="12">
                  <c:v>3.0229819104279354E-2</c:v>
                </c:pt>
                <c:pt idx="13">
                  <c:v>2.4567591819053769E-2</c:v>
                </c:pt>
                <c:pt idx="14">
                  <c:v>6.8224299065420269E-3</c:v>
                </c:pt>
                <c:pt idx="15">
                  <c:v>-2.874432677760963E-2</c:v>
                </c:pt>
                <c:pt idx="16">
                  <c:v>-4.1581294443775452E-3</c:v>
                </c:pt>
                <c:pt idx="17">
                  <c:v>-4.1110277569391673E-3</c:v>
                </c:pt>
                <c:pt idx="18">
                  <c:v>1.5263222032658952E-2</c:v>
                </c:pt>
                <c:pt idx="19">
                  <c:v>-1.4885954381752664E-2</c:v>
                </c:pt>
                <c:pt idx="20">
                  <c:v>1.7000885144828004E-2</c:v>
                </c:pt>
                <c:pt idx="21">
                  <c:v>-3.660903316866615E-2</c:v>
                </c:pt>
                <c:pt idx="22">
                  <c:v>-1.5853443720273974E-3</c:v>
                </c:pt>
                <c:pt idx="23">
                  <c:v>2.9467766796626993E-2</c:v>
                </c:pt>
                <c:pt idx="24">
                  <c:v>-5.3808693560993825E-3</c:v>
                </c:pt>
                <c:pt idx="25">
                  <c:v>3.3522850840401519E-2</c:v>
                </c:pt>
                <c:pt idx="26">
                  <c:v>4.3372441337992118E-3</c:v>
                </c:pt>
                <c:pt idx="27">
                  <c:v>-5.4000372416360687E-3</c:v>
                </c:pt>
                <c:pt idx="28">
                  <c:v>2.1234787018255652E-2</c:v>
                </c:pt>
                <c:pt idx="29">
                  <c:v>3.2291837068542328E-2</c:v>
                </c:pt>
                <c:pt idx="30">
                  <c:v>2.9679288505592316E-2</c:v>
                </c:pt>
                <c:pt idx="31">
                  <c:v>5.7940568563006334E-3</c:v>
                </c:pt>
                <c:pt idx="32">
                  <c:v>-2.0152722443559035E-2</c:v>
                </c:pt>
                <c:pt idx="33">
                  <c:v>-2.7445915402001919E-2</c:v>
                </c:pt>
                <c:pt idx="34">
                  <c:v>-1.3662855504952387E-2</c:v>
                </c:pt>
                <c:pt idx="35">
                  <c:v>6.7331430953221361E-3</c:v>
                </c:pt>
                <c:pt idx="36">
                  <c:v>-1.2488792109645042E-3</c:v>
                </c:pt>
                <c:pt idx="37">
                  <c:v>1.1760894216750417E-2</c:v>
                </c:pt>
                <c:pt idx="38">
                  <c:v>8.5942095287889764E-3</c:v>
                </c:pt>
                <c:pt idx="39">
                  <c:v>1.3009368069118343E-2</c:v>
                </c:pt>
                <c:pt idx="40">
                  <c:v>-9.2601779277035057E-4</c:v>
                </c:pt>
                <c:pt idx="41">
                  <c:v>3.5179715243436327E-3</c:v>
                </c:pt>
                <c:pt idx="42">
                  <c:v>-1.6897488569345143E-3</c:v>
                </c:pt>
                <c:pt idx="43">
                  <c:v>-7.1710526315790224E-3</c:v>
                </c:pt>
                <c:pt idx="44">
                  <c:v>1.3505056161269291E-3</c:v>
                </c:pt>
                <c:pt idx="45">
                  <c:v>2.63582748509128E-4</c:v>
                </c:pt>
                <c:pt idx="46">
                  <c:v>1.1700000000000044E-2</c:v>
                </c:pt>
                <c:pt idx="47">
                  <c:v>1.8367006177992806E-3</c:v>
                </c:pt>
                <c:pt idx="48">
                  <c:v>3.4178869416612301E-3</c:v>
                </c:pt>
                <c:pt idx="49">
                  <c:v>1.5378857473376195E-2</c:v>
                </c:pt>
                <c:pt idx="50">
                  <c:v>8.9944728620960923E-3</c:v>
                </c:pt>
                <c:pt idx="51">
                  <c:v>7.5752334832237533E-3</c:v>
                </c:pt>
                <c:pt idx="52">
                  <c:v>-4.7164939580679466E-3</c:v>
                </c:pt>
                <c:pt idx="53">
                  <c:v>-4.0800932592744976E-3</c:v>
                </c:pt>
                <c:pt idx="54">
                  <c:v>4.4592323260039812E-4</c:v>
                </c:pt>
                <c:pt idx="55">
                  <c:v>1.9590321693705448E-3</c:v>
                </c:pt>
                <c:pt idx="56">
                  <c:v>6.7123382464882031E-3</c:v>
                </c:pt>
                <c:pt idx="57">
                  <c:v>1.8824027072757987E-2</c:v>
                </c:pt>
                <c:pt idx="58">
                  <c:v>-1.6093229744727933E-2</c:v>
                </c:pt>
                <c:pt idx="59">
                  <c:v>-1.1519473395502078E-2</c:v>
                </c:pt>
                <c:pt idx="60">
                  <c:v>4.2348080564642565E-3</c:v>
                </c:pt>
                <c:pt idx="61">
                  <c:v>-1.4722344719970137E-2</c:v>
                </c:pt>
                <c:pt idx="62">
                  <c:v>3.5062636165577032E-3</c:v>
                </c:pt>
                <c:pt idx="63">
                  <c:v>-8.1632653061225469E-4</c:v>
                </c:pt>
                <c:pt idx="64">
                  <c:v>7.0562444337878283E-3</c:v>
                </c:pt>
                <c:pt idx="65">
                  <c:v>-4.1615500068221678E-3</c:v>
                </c:pt>
                <c:pt idx="66">
                  <c:v>1.6645859342488523E-2</c:v>
                </c:pt>
                <c:pt idx="67">
                  <c:v>-1.4457090126115069E-2</c:v>
                </c:pt>
                <c:pt idx="68">
                  <c:v>5.8095565486422363E-3</c:v>
                </c:pt>
                <c:pt idx="69">
                  <c:v>-1.2017167381974669E-3</c:v>
                </c:pt>
                <c:pt idx="70">
                  <c:v>-6.1764403115682764E-4</c:v>
                </c:pt>
                <c:pt idx="71">
                  <c:v>1.6391727409060808E-2</c:v>
                </c:pt>
                <c:pt idx="72">
                  <c:v>3.9565826330532072E-3</c:v>
                </c:pt>
                <c:pt idx="73">
                  <c:v>-5.4325114918511996E-3</c:v>
                </c:pt>
                <c:pt idx="74">
                  <c:v>6.4136263274101601E-3</c:v>
                </c:pt>
                <c:pt idx="75">
                  <c:v>6.8456896855924043E-3</c:v>
                </c:pt>
                <c:pt idx="76">
                  <c:v>7.6088888888889983E-3</c:v>
                </c:pt>
                <c:pt idx="77">
                  <c:v>-3.7194473963868546E-3</c:v>
                </c:pt>
                <c:pt idx="78">
                  <c:v>1.9464808060380756E-2</c:v>
                </c:pt>
                <c:pt idx="79">
                  <c:v>8.3128523926556674E-4</c:v>
                </c:pt>
                <c:pt idx="80">
                  <c:v>1.0703196347032096E-2</c:v>
                </c:pt>
                <c:pt idx="81">
                  <c:v>-1.4330464839952484E-2</c:v>
                </c:pt>
                <c:pt idx="82">
                  <c:v>5.1391552965873721E-3</c:v>
                </c:pt>
                <c:pt idx="83">
                  <c:v>-1.625957508310405E-3</c:v>
                </c:pt>
                <c:pt idx="84">
                  <c:v>4.5735027223230418E-3</c:v>
                </c:pt>
                <c:pt idx="85">
                  <c:v>3.8989906351345471E-3</c:v>
                </c:pt>
                <c:pt idx="86">
                  <c:v>-7.6463734343135137E-4</c:v>
                </c:pt>
                <c:pt idx="87">
                  <c:v>1.2497695852534685E-2</c:v>
                </c:pt>
                <c:pt idx="88">
                  <c:v>1.3071895424836555E-2</c:v>
                </c:pt>
                <c:pt idx="89">
                  <c:v>1.4961660744343686E-3</c:v>
                </c:pt>
                <c:pt idx="90">
                  <c:v>-1.2922281705741168E-2</c:v>
                </c:pt>
                <c:pt idx="91">
                  <c:v>1.6513417151435617E-2</c:v>
                </c:pt>
                <c:pt idx="92">
                  <c:v>2.9359731998344074E-3</c:v>
                </c:pt>
                <c:pt idx="93">
                  <c:v>6.9360218314129529E-3</c:v>
                </c:pt>
                <c:pt idx="94">
                  <c:v>-2.4952741020793923E-3</c:v>
                </c:pt>
                <c:pt idx="95">
                  <c:v>-5.2277257512505226E-3</c:v>
                </c:pt>
                <c:pt idx="96">
                  <c:v>1.1296211775445153E-2</c:v>
                </c:pt>
                <c:pt idx="97">
                  <c:v>8.8638195004029363E-3</c:v>
                </c:pt>
                <c:pt idx="98">
                  <c:v>-4.2411737734983079E-3</c:v>
                </c:pt>
                <c:pt idx="99">
                  <c:v>-8.1855388813097951E-3</c:v>
                </c:pt>
                <c:pt idx="100">
                  <c:v>7.1755725190840725E-3</c:v>
                </c:pt>
                <c:pt idx="101">
                  <c:v>2.9475940741874318E-3</c:v>
                </c:pt>
                <c:pt idx="102">
                  <c:v>-6.2388252748505346E-3</c:v>
                </c:pt>
                <c:pt idx="103">
                  <c:v>1.408070364940972E-2</c:v>
                </c:pt>
                <c:pt idx="104">
                  <c:v>-1.680257917693917E-2</c:v>
                </c:pt>
                <c:pt idx="105">
                  <c:v>-2.9874451671456637E-3</c:v>
                </c:pt>
                <c:pt idx="106">
                  <c:v>-2.6401146564078992E-3</c:v>
                </c:pt>
                <c:pt idx="107">
                  <c:v>-1.7319277108432951E-3</c:v>
                </c:pt>
                <c:pt idx="108">
                  <c:v>-1.1720930232558158E-2</c:v>
                </c:pt>
                <c:pt idx="109">
                  <c:v>-1.6936132855366215E-2</c:v>
                </c:pt>
                <c:pt idx="110">
                  <c:v>1.3419335705812774E-2</c:v>
                </c:pt>
                <c:pt idx="111">
                  <c:v>1.2270629291905921E-2</c:v>
                </c:pt>
                <c:pt idx="112">
                  <c:v>9.9674069582353919E-3</c:v>
                </c:pt>
                <c:pt idx="113">
                  <c:v>4.5686438742100766E-3</c:v>
                </c:pt>
                <c:pt idx="114">
                  <c:v>-1.0249453613686121E-2</c:v>
                </c:pt>
                <c:pt idx="115">
                  <c:v>3.4408439520552392E-3</c:v>
                </c:pt>
                <c:pt idx="116">
                  <c:v>3.7193062355307394E-3</c:v>
                </c:pt>
                <c:pt idx="117">
                  <c:v>-8.3176514866389883E-3</c:v>
                </c:pt>
                <c:pt idx="118">
                  <c:v>6.4775180878062777E-3</c:v>
                </c:pt>
                <c:pt idx="119">
                  <c:v>7.4800595351676158E-3</c:v>
                </c:pt>
                <c:pt idx="120">
                  <c:v>1.3375114643838781E-3</c:v>
                </c:pt>
                <c:pt idx="121">
                  <c:v>-3.4355511273478689E-2</c:v>
                </c:pt>
                <c:pt idx="122">
                  <c:v>1.4146177164028328E-2</c:v>
                </c:pt>
                <c:pt idx="123">
                  <c:v>9.0249981119250311E-3</c:v>
                </c:pt>
                <c:pt idx="124">
                  <c:v>8.0316699021734106E-3</c:v>
                </c:pt>
                <c:pt idx="125">
                  <c:v>6.3203861181337917E-3</c:v>
                </c:pt>
                <c:pt idx="126">
                  <c:v>1.750009743929537E-2</c:v>
                </c:pt>
                <c:pt idx="127">
                  <c:v>-9.7344443579161499E-4</c:v>
                </c:pt>
                <c:pt idx="128">
                  <c:v>-4.8822070675761386E-3</c:v>
                </c:pt>
                <c:pt idx="129">
                  <c:v>-7.3846153846153229E-3</c:v>
                </c:pt>
                <c:pt idx="130">
                  <c:v>-4.2892156862744946E-3</c:v>
                </c:pt>
                <c:pt idx="131">
                  <c:v>-2.8390697674418708E-2</c:v>
                </c:pt>
                <c:pt idx="132">
                  <c:v>-4.0394307737918744E-3</c:v>
                </c:pt>
                <c:pt idx="133">
                  <c:v>1.1545958914380039E-2</c:v>
                </c:pt>
                <c:pt idx="134">
                  <c:v>-2.6529941977155858E-2</c:v>
                </c:pt>
                <c:pt idx="135">
                  <c:v>1.5350316143416531E-3</c:v>
                </c:pt>
                <c:pt idx="136">
                  <c:v>-9.1287519170379916E-4</c:v>
                </c:pt>
                <c:pt idx="137">
                  <c:v>1.0955702443116166E-4</c:v>
                </c:pt>
                <c:pt idx="138">
                  <c:v>-1.8002510310202502E-2</c:v>
                </c:pt>
                <c:pt idx="139">
                  <c:v>7.2605114867794196E-3</c:v>
                </c:pt>
                <c:pt idx="140">
                  <c:v>9.2967297385977421E-3</c:v>
                </c:pt>
                <c:pt idx="141">
                  <c:v>7.2968732897948918E-4</c:v>
                </c:pt>
                <c:pt idx="142">
                  <c:v>2.193864492303188E-3</c:v>
                </c:pt>
                <c:pt idx="143">
                  <c:v>7.5523135867963109E-3</c:v>
                </c:pt>
                <c:pt idx="144">
                  <c:v>-1.0859266817287216E-2</c:v>
                </c:pt>
                <c:pt idx="145">
                  <c:v>7.7485219051816046E-3</c:v>
                </c:pt>
                <c:pt idx="146">
                  <c:v>3.4639053690532773E-3</c:v>
                </c:pt>
                <c:pt idx="147">
                  <c:v>8.4355258268300481E-3</c:v>
                </c:pt>
                <c:pt idx="148">
                  <c:v>6.3575168287210992E-3</c:v>
                </c:pt>
                <c:pt idx="149">
                  <c:v>4.7343503419252642E-3</c:v>
                </c:pt>
                <c:pt idx="150">
                  <c:v>5.1363396026888886E-3</c:v>
                </c:pt>
                <c:pt idx="151">
                  <c:v>-3.6875376279348338E-3</c:v>
                </c:pt>
                <c:pt idx="152">
                  <c:v>1.4118904067770721E-2</c:v>
                </c:pt>
                <c:pt idx="153">
                  <c:v>5.6024558710667804E-3</c:v>
                </c:pt>
                <c:pt idx="154">
                  <c:v>-3.4416826003823564E-3</c:v>
                </c:pt>
                <c:pt idx="155">
                  <c:v>-1.1267392619479843E-2</c:v>
                </c:pt>
                <c:pt idx="156">
                  <c:v>-3.7795751757507823E-4</c:v>
                </c:pt>
                <c:pt idx="157">
                  <c:v>-4.2527567648940057E-3</c:v>
                </c:pt>
                <c:pt idx="158">
                  <c:v>3.7777190132597394E-3</c:v>
                </c:pt>
                <c:pt idx="159">
                  <c:v>-7.5732013646759855E-3</c:v>
                </c:pt>
                <c:pt idx="160">
                  <c:v>1.1835666325253236E-2</c:v>
                </c:pt>
                <c:pt idx="161">
                  <c:v>-3.1010097190183883E-3</c:v>
                </c:pt>
                <c:pt idx="162">
                  <c:v>-9.5883740964081143E-3</c:v>
                </c:pt>
                <c:pt idx="163">
                  <c:v>4.0237665463298544E-3</c:v>
                </c:pt>
                <c:pt idx="164">
                  <c:v>3.0175015087507973E-3</c:v>
                </c:pt>
                <c:pt idx="165">
                  <c:v>9.4041500095183306E-3</c:v>
                </c:pt>
                <c:pt idx="166">
                  <c:v>2.5191801213786391E-3</c:v>
                </c:pt>
                <c:pt idx="167">
                  <c:v>1.2326120556414244E-2</c:v>
                </c:pt>
                <c:pt idx="168">
                  <c:v>6.7296845217257317E-3</c:v>
                </c:pt>
                <c:pt idx="169">
                  <c:v>2.4958078227974578E-3</c:v>
                </c:pt>
                <c:pt idx="170">
                  <c:v>-6.2393427375599941E-3</c:v>
                </c:pt>
                <c:pt idx="171">
                  <c:v>-3.4866152713752818E-4</c:v>
                </c:pt>
                <c:pt idx="172">
                  <c:v>1.1798369394794728E-2</c:v>
                </c:pt>
                <c:pt idx="173">
                  <c:v>1.5564667011663591E-2</c:v>
                </c:pt>
                <c:pt idx="174">
                  <c:v>-7.9608327031133186E-5</c:v>
                </c:pt>
                <c:pt idx="175">
                  <c:v>4.1969781757134061E-3</c:v>
                </c:pt>
                <c:pt idx="176">
                  <c:v>3.3286545017046087E-3</c:v>
                </c:pt>
                <c:pt idx="177">
                  <c:v>-7.1274986063550871E-3</c:v>
                </c:pt>
                <c:pt idx="178">
                  <c:v>7.2190583139488673E-3</c:v>
                </c:pt>
                <c:pt idx="179">
                  <c:v>1.4056789429295335E-3</c:v>
                </c:pt>
                <c:pt idx="180">
                  <c:v>-1.5638784184778265E-3</c:v>
                </c:pt>
                <c:pt idx="181">
                  <c:v>-1.2630161935304973E-2</c:v>
                </c:pt>
                <c:pt idx="182">
                  <c:v>9.8760495801679671E-3</c:v>
                </c:pt>
                <c:pt idx="183">
                  <c:v>-5.9618441971382996E-3</c:v>
                </c:pt>
                <c:pt idx="184">
                  <c:v>-6.7521944631998565E-4</c:v>
                </c:pt>
                <c:pt idx="185">
                  <c:v>3.7075426566735015E-3</c:v>
                </c:pt>
                <c:pt idx="186">
                  <c:v>1.190043971116217E-2</c:v>
                </c:pt>
                <c:pt idx="187">
                  <c:v>-1.1760484771168866E-2</c:v>
                </c:pt>
                <c:pt idx="188">
                  <c:v>-1.1547803926253986E-3</c:v>
                </c:pt>
                <c:pt idx="189">
                  <c:v>3.7972659685026056E-3</c:v>
                </c:pt>
                <c:pt idx="190">
                  <c:v>1.2807172016329194E-3</c:v>
                </c:pt>
                <c:pt idx="191">
                  <c:v>1.8547959724430241E-2</c:v>
                </c:pt>
                <c:pt idx="192">
                  <c:v>5.6161351151922112E-3</c:v>
                </c:pt>
                <c:pt idx="193">
                  <c:v>-1.1067418007864593E-2</c:v>
                </c:pt>
                <c:pt idx="194">
                  <c:v>1.7462638076672921E-3</c:v>
                </c:pt>
                <c:pt idx="195">
                  <c:v>1.2458369310472506E-2</c:v>
                </c:pt>
                <c:pt idx="196">
                  <c:v>4.0871934604904681E-3</c:v>
                </c:pt>
                <c:pt idx="197">
                  <c:v>1.3260824095377544E-2</c:v>
                </c:pt>
                <c:pt idx="198">
                  <c:v>5.8599472604758951E-4</c:v>
                </c:pt>
                <c:pt idx="199">
                  <c:v>-5.2462838822500135E-3</c:v>
                </c:pt>
                <c:pt idx="200">
                  <c:v>-9.8940512017149373E-3</c:v>
                </c:pt>
                <c:pt idx="201">
                  <c:v>-3.8193018480493501E-3</c:v>
                </c:pt>
                <c:pt idx="202">
                  <c:v>3.5029878425716365E-3</c:v>
                </c:pt>
                <c:pt idx="203">
                  <c:v>8.939708939708968E-3</c:v>
                </c:pt>
                <c:pt idx="204">
                  <c:v>1.1651873974677152E-2</c:v>
                </c:pt>
                <c:pt idx="205">
                  <c:v>-1.1344537815125566E-3</c:v>
                </c:pt>
                <c:pt idx="206">
                  <c:v>1.1947786895701418E-2</c:v>
                </c:pt>
                <c:pt idx="207">
                  <c:v>-2.5442340363817206E-2</c:v>
                </c:pt>
                <c:pt idx="208">
                  <c:v>3.6180653746986646E-3</c:v>
                </c:pt>
                <c:pt idx="209">
                  <c:v>5.2675585284280846E-3</c:v>
                </c:pt>
                <c:pt idx="210">
                  <c:v>-1.461072844917588E-3</c:v>
                </c:pt>
                <c:pt idx="211">
                  <c:v>-2.2962721266008734E-2</c:v>
                </c:pt>
                <c:pt idx="212">
                  <c:v>-1.2220954863939593E-3</c:v>
                </c:pt>
                <c:pt idx="213">
                  <c:v>-3.0864197530864335E-3</c:v>
                </c:pt>
                <c:pt idx="214">
                  <c:v>1.6302777663131041E-2</c:v>
                </c:pt>
                <c:pt idx="215">
                  <c:v>3.6868268434133711E-3</c:v>
                </c:pt>
                <c:pt idx="216">
                  <c:v>-4.1407867494824835E-4</c:v>
                </c:pt>
                <c:pt idx="217">
                  <c:v>1.804232358148572E-2</c:v>
                </c:pt>
                <c:pt idx="218">
                  <c:v>5.1269014024828419E-3</c:v>
                </c:pt>
                <c:pt idx="219">
                  <c:v>2.0805027173913526E-3</c:v>
                </c:pt>
                <c:pt idx="220">
                  <c:v>-1.3941804479799091E-2</c:v>
                </c:pt>
                <c:pt idx="221">
                  <c:v>1.2162047631155026E-2</c:v>
                </c:pt>
                <c:pt idx="222">
                  <c:v>1.5841584158415856E-2</c:v>
                </c:pt>
                <c:pt idx="223">
                  <c:v>-1.9762845849802257E-3</c:v>
                </c:pt>
                <c:pt idx="224">
                  <c:v>-4.29608626540956E-5</c:v>
                </c:pt>
                <c:pt idx="225">
                  <c:v>1.3766401376640314E-3</c:v>
                </c:pt>
                <c:pt idx="226">
                  <c:v>1.100382741823247E-2</c:v>
                </c:pt>
                <c:pt idx="227">
                  <c:v>-7.5110075110075281E-3</c:v>
                </c:pt>
                <c:pt idx="228">
                  <c:v>-5.751072961373449E-3</c:v>
                </c:pt>
                <c:pt idx="229">
                  <c:v>5.8711794163357478E-3</c:v>
                </c:pt>
                <c:pt idx="230">
                  <c:v>-1.5889200441838724E-2</c:v>
                </c:pt>
                <c:pt idx="231">
                  <c:v>1.0041194644696327E-2</c:v>
                </c:pt>
                <c:pt idx="232">
                  <c:v>7.7841203943953552E-3</c:v>
                </c:pt>
                <c:pt idx="233">
                  <c:v>-8.1496096765891757E-3</c:v>
                </c:pt>
                <c:pt idx="234">
                  <c:v>1.3564037909747029E-2</c:v>
                </c:pt>
                <c:pt idx="235">
                  <c:v>-1.5325342465753455E-2</c:v>
                </c:pt>
                <c:pt idx="236">
                  <c:v>1.2351029252437806E-2</c:v>
                </c:pt>
                <c:pt idx="237">
                  <c:v>-8.6666377778654713E-5</c:v>
                </c:pt>
                <c:pt idx="238">
                  <c:v>1.0845045982994517E-3</c:v>
                </c:pt>
                <c:pt idx="239">
                  <c:v>-2.7464877863561776E-2</c:v>
                </c:pt>
                <c:pt idx="240">
                  <c:v>6.8816108066778181E-3</c:v>
                </c:pt>
                <c:pt idx="241">
                  <c:v>1.2298430445065511E-2</c:v>
                </c:pt>
                <c:pt idx="242">
                  <c:v>-8.9917327196794572E-3</c:v>
                </c:pt>
                <c:pt idx="243">
                  <c:v>1.0202763786645974E-2</c:v>
                </c:pt>
                <c:pt idx="244">
                  <c:v>-8.5364292116607565E-3</c:v>
                </c:pt>
                <c:pt idx="245">
                  <c:v>1.1109686792292184E-3</c:v>
                </c:pt>
                <c:pt idx="246">
                  <c:v>-6.3264266304345895E-3</c:v>
                </c:pt>
                <c:pt idx="247">
                  <c:v>9.7320471596997749E-3</c:v>
                </c:pt>
                <c:pt idx="248">
                  <c:v>-1.0706638115631772E-3</c:v>
                </c:pt>
                <c:pt idx="249">
                  <c:v>-2.2685417713042E-2</c:v>
                </c:pt>
                <c:pt idx="250">
                  <c:v>-1.3420324565387998E-2</c:v>
                </c:pt>
                <c:pt idx="251">
                  <c:v>-5.0125313283209127E-3</c:v>
                </c:pt>
                <c:pt idx="252">
                  <c:v>8.9959373186303537E-3</c:v>
                </c:pt>
                <c:pt idx="253">
                  <c:v>1.352941176470579E-2</c:v>
                </c:pt>
                <c:pt idx="254">
                  <c:v>-3.6421484489470579E-3</c:v>
                </c:pt>
                <c:pt idx="255">
                  <c:v>1.4999575082858652E-2</c:v>
                </c:pt>
                <c:pt idx="256">
                  <c:v>7.4055049013312946E-3</c:v>
                </c:pt>
                <c:pt idx="257">
                  <c:v>-1.317957166392103E-2</c:v>
                </c:pt>
                <c:pt idx="258">
                  <c:v>1.5093692380258261E-2</c:v>
                </c:pt>
                <c:pt idx="259">
                  <c:v>7.996196403872835E-3</c:v>
                </c:pt>
                <c:pt idx="260">
                  <c:v>-6.9108500345538282E-4</c:v>
                </c:pt>
                <c:pt idx="261">
                  <c:v>-2.7567195037905279E-3</c:v>
                </c:pt>
                <c:pt idx="262">
                  <c:v>9.8303610265333408E-3</c:v>
                </c:pt>
                <c:pt idx="263">
                  <c:v>-8.6986778009667809E-5</c:v>
                </c:pt>
                <c:pt idx="264">
                  <c:v>-3.043610591766388E-4</c:v>
                </c:pt>
                <c:pt idx="265">
                  <c:v>3.7095225626255779E-3</c:v>
                </c:pt>
                <c:pt idx="266">
                  <c:v>-2.3023791250959325E-2</c:v>
                </c:pt>
                <c:pt idx="267">
                  <c:v>4.5400034264175826E-3</c:v>
                </c:pt>
                <c:pt idx="268">
                  <c:v>2.1461069619710393E-3</c:v>
                </c:pt>
                <c:pt idx="269">
                  <c:v>2.2800602280061977E-3</c:v>
                </c:pt>
                <c:pt idx="270">
                  <c:v>-1.3747476049318363E-3</c:v>
                </c:pt>
                <c:pt idx="271">
                  <c:v>-1.9295086184718535E-3</c:v>
                </c:pt>
                <c:pt idx="272">
                  <c:v>-2.7601734489659857E-2</c:v>
                </c:pt>
                <c:pt idx="273">
                  <c:v>6.7581748730218827E-3</c:v>
                </c:pt>
                <c:pt idx="274">
                  <c:v>4.4693679639078443E-3</c:v>
                </c:pt>
                <c:pt idx="275">
                  <c:v>-7.9889576710725496E-3</c:v>
                </c:pt>
                <c:pt idx="276">
                  <c:v>1.05672499788656E-2</c:v>
                </c:pt>
                <c:pt idx="277">
                  <c:v>4.0743570155337139E-3</c:v>
                </c:pt>
                <c:pt idx="278">
                  <c:v>5.9453032104617165E-4</c:v>
                </c:pt>
                <c:pt idx="279">
                  <c:v>1.0817307692307709E-2</c:v>
                </c:pt>
                <c:pt idx="280">
                  <c:v>-5.9312993385961521E-3</c:v>
                </c:pt>
                <c:pt idx="281">
                  <c:v>5.0606853368786453E-3</c:v>
                </c:pt>
                <c:pt idx="282">
                  <c:v>2.5798684267102079E-3</c:v>
                </c:pt>
                <c:pt idx="283">
                  <c:v>1.6121985319818011E-2</c:v>
                </c:pt>
                <c:pt idx="284">
                  <c:v>-2.4407252440724614E-3</c:v>
                </c:pt>
                <c:pt idx="285">
                  <c:v>1.4772224679345358E-2</c:v>
                </c:pt>
                <c:pt idx="286">
                  <c:v>1.0954616588419341E-2</c:v>
                </c:pt>
                <c:pt idx="287">
                  <c:v>8.6136917110128941E-3</c:v>
                </c:pt>
                <c:pt idx="288">
                  <c:v>1.2234091116589241E-2</c:v>
                </c:pt>
                <c:pt idx="289">
                  <c:v>6.8946497517925476E-3</c:v>
                </c:pt>
                <c:pt idx="290">
                  <c:v>3.6784991723370908E-4</c:v>
                </c:pt>
                <c:pt idx="291">
                  <c:v>7.7382883091610122E-3</c:v>
                </c:pt>
                <c:pt idx="292">
                  <c:v>-1.1134530791788944E-2</c:v>
                </c:pt>
                <c:pt idx="293">
                  <c:v>1.1353630844802787E-2</c:v>
                </c:pt>
                <c:pt idx="294">
                  <c:v>7.4201177943700181E-4</c:v>
                </c:pt>
                <c:pt idx="295">
                  <c:v>-2.0363771000136976E-3</c:v>
                </c:pt>
                <c:pt idx="296">
                  <c:v>1.5760441292353988E-3</c:v>
                </c:pt>
                <c:pt idx="297">
                  <c:v>-2.6352288488209474E-3</c:v>
                </c:pt>
                <c:pt idx="298">
                  <c:v>-5.7001011308265292E-3</c:v>
                </c:pt>
                <c:pt idx="299">
                  <c:v>6.943158674319605E-3</c:v>
                </c:pt>
                <c:pt idx="300">
                  <c:v>-1.0126002290950731E-2</c:v>
                </c:pt>
                <c:pt idx="301">
                  <c:v>1.790140457174294E-3</c:v>
                </c:pt>
                <c:pt idx="302">
                  <c:v>9.545875810935911E-3</c:v>
                </c:pt>
                <c:pt idx="303">
                  <c:v>3.5808956889735732E-3</c:v>
                </c:pt>
                <c:pt idx="304">
                  <c:v>7.8743848136864081E-3</c:v>
                </c:pt>
                <c:pt idx="305">
                  <c:v>7.4609245879964092E-3</c:v>
                </c:pt>
                <c:pt idx="306">
                  <c:v>1.4758733049019979E-2</c:v>
                </c:pt>
                <c:pt idx="307">
                  <c:v>2.0139805445568815E-2</c:v>
                </c:pt>
                <c:pt idx="308">
                  <c:v>6.2469257255288735E-3</c:v>
                </c:pt>
                <c:pt idx="309">
                  <c:v>-4.9164208456242697E-4</c:v>
                </c:pt>
                <c:pt idx="310">
                  <c:v>2.7113630761645968E-3</c:v>
                </c:pt>
                <c:pt idx="311">
                  <c:v>-4.9543804571764438E-3</c:v>
                </c:pt>
                <c:pt idx="312">
                  <c:v>9.3578254196167165E-3</c:v>
                </c:pt>
                <c:pt idx="313">
                  <c:v>-1.2856648370667134E-3</c:v>
                </c:pt>
                <c:pt idx="314">
                  <c:v>-2.5647348951911564E-3</c:v>
                </c:pt>
                <c:pt idx="315">
                  <c:v>7.9542629878199822E-3</c:v>
                </c:pt>
                <c:pt idx="316">
                  <c:v>4.695070176314875E-3</c:v>
                </c:pt>
                <c:pt idx="317">
                  <c:v>5.9287544591266617E-3</c:v>
                </c:pt>
                <c:pt idx="318">
                  <c:v>-1.3046314416178539E-3</c:v>
                </c:pt>
                <c:pt idx="319">
                  <c:v>-1.2535923099791901E-2</c:v>
                </c:pt>
                <c:pt idx="320">
                  <c:v>-2.5206346068303853E-3</c:v>
                </c:pt>
                <c:pt idx="321">
                  <c:v>-4.3794902076568221E-3</c:v>
                </c:pt>
                <c:pt idx="322">
                  <c:v>-1.4740566037735325E-3</c:v>
                </c:pt>
                <c:pt idx="323">
                  <c:v>3.4406488080618303E-4</c:v>
                </c:pt>
                <c:pt idx="324">
                  <c:v>4.3441773214196733E-3</c:v>
                </c:pt>
                <c:pt idx="325">
                  <c:v>-5.1078041353567194E-3</c:v>
                </c:pt>
                <c:pt idx="326">
                  <c:v>-8.2318558207501447E-3</c:v>
                </c:pt>
                <c:pt idx="327">
                  <c:v>2.2456551454792528E-3</c:v>
                </c:pt>
                <c:pt idx="328">
                  <c:v>8.3189761260153983E-3</c:v>
                </c:pt>
                <c:pt idx="329">
                  <c:v>3.1108038712226449E-3</c:v>
                </c:pt>
                <c:pt idx="330">
                  <c:v>4.1650138833797534E-3</c:v>
                </c:pt>
                <c:pt idx="331">
                  <c:v>-4.9581040210244787E-5</c:v>
                </c:pt>
                <c:pt idx="332">
                  <c:v>1.4896469536720414E-3</c:v>
                </c:pt>
                <c:pt idx="333">
                  <c:v>-4.842615012106477E-3</c:v>
                </c:pt>
                <c:pt idx="334">
                  <c:v>1.9308842459648812E-3</c:v>
                </c:pt>
                <c:pt idx="335">
                  <c:v>-3.3061929434986537E-3</c:v>
                </c:pt>
                <c:pt idx="336">
                  <c:v>3.9136034875657533E-3</c:v>
                </c:pt>
                <c:pt idx="337">
                  <c:v>7.9896135024468684E-3</c:v>
                </c:pt>
                <c:pt idx="338">
                  <c:v>-1.1549851924975374E-2</c:v>
                </c:pt>
                <c:pt idx="339">
                  <c:v>-1.011384179410757E-2</c:v>
                </c:pt>
                <c:pt idx="340">
                  <c:v>1.6084992305019252E-2</c:v>
                </c:pt>
                <c:pt idx="341">
                  <c:v>-3.6602858980067099E-3</c:v>
                </c:pt>
                <c:pt idx="342">
                  <c:v>-2.3193841294907314E-3</c:v>
                </c:pt>
                <c:pt idx="343">
                  <c:v>-9.868745682417579E-5</c:v>
                </c:pt>
                <c:pt idx="344">
                  <c:v>-7.7359968664317824E-3</c:v>
                </c:pt>
                <c:pt idx="345">
                  <c:v>4.8964402879159152E-5</c:v>
                </c:pt>
                <c:pt idx="346">
                  <c:v>3.9819093501129998E-3</c:v>
                </c:pt>
                <c:pt idx="347">
                  <c:v>-1.4628947878318144E-2</c:v>
                </c:pt>
                <c:pt idx="348">
                  <c:v>9.6974398758731262E-4</c:v>
                </c:pt>
                <c:pt idx="349">
                  <c:v>-5.5451082501567495E-3</c:v>
                </c:pt>
                <c:pt idx="350">
                  <c:v>-3.8426437388923151E-3</c:v>
                </c:pt>
                <c:pt idx="351">
                  <c:v>1.1514915945972426E-2</c:v>
                </c:pt>
                <c:pt idx="352">
                  <c:v>5.3473336250053904E-4</c:v>
                </c:pt>
                <c:pt idx="353">
                  <c:v>8.8274238634691304E-3</c:v>
                </c:pt>
                <c:pt idx="354">
                  <c:v>2.2609977881542509E-3</c:v>
                </c:pt>
                <c:pt idx="355">
                  <c:v>-1.913265306122458E-3</c:v>
                </c:pt>
                <c:pt idx="356">
                  <c:v>5.9714751024033674E-3</c:v>
                </c:pt>
                <c:pt idx="357">
                  <c:v>2.5728563653455438E-3</c:v>
                </c:pt>
                <c:pt idx="358">
                  <c:v>-4.4823170131021994E-3</c:v>
                </c:pt>
                <c:pt idx="359">
                  <c:v>2.4163850073147364E-2</c:v>
                </c:pt>
                <c:pt idx="360">
                  <c:v>2.2752553342098025E-3</c:v>
                </c:pt>
                <c:pt idx="361">
                  <c:v>-1.0111223458042495E-4</c:v>
                </c:pt>
                <c:pt idx="362">
                  <c:v>-1.0158634839613656E-2</c:v>
                </c:pt>
                <c:pt idx="363">
                  <c:v>-1.5567269323612076E-2</c:v>
                </c:pt>
                <c:pt idx="364">
                  <c:v>-2.9549372075843294E-4</c:v>
                </c:pt>
                <c:pt idx="365">
                  <c:v>5.945008669804297E-3</c:v>
                </c:pt>
                <c:pt idx="366">
                  <c:v>-2.7666617261992155E-3</c:v>
                </c:pt>
                <c:pt idx="367">
                  <c:v>-2.264606470304209E-2</c:v>
                </c:pt>
                <c:pt idx="368">
                  <c:v>1.6142485648398042E-2</c:v>
                </c:pt>
                <c:pt idx="369">
                  <c:v>-4.3964632895315825E-3</c:v>
                </c:pt>
                <c:pt idx="370">
                  <c:v>3.6279845075255501E-3</c:v>
                </c:pt>
                <c:pt idx="371">
                  <c:v>1.3868177751267474E-2</c:v>
                </c:pt>
                <c:pt idx="372">
                  <c:v>4.7947258016181049E-3</c:v>
                </c:pt>
                <c:pt idx="373">
                  <c:v>5.4233202771918343E-3</c:v>
                </c:pt>
                <c:pt idx="374">
                  <c:v>-3.9513829840442938E-3</c:v>
                </c:pt>
                <c:pt idx="375">
                  <c:v>1.09217778227233E-2</c:v>
                </c:pt>
                <c:pt idx="376">
                  <c:v>-1.9681065805409181E-3</c:v>
                </c:pt>
                <c:pt idx="377">
                  <c:v>-1.159332627652665E-3</c:v>
                </c:pt>
                <c:pt idx="378">
                  <c:v>1.2142237640936804E-2</c:v>
                </c:pt>
                <c:pt idx="379">
                  <c:v>-8.6655112651645716E-4</c:v>
                </c:pt>
                <c:pt idx="380">
                  <c:v>8.378308918015831E-3</c:v>
                </c:pt>
                <c:pt idx="381">
                  <c:v>6.6749456690469167E-3</c:v>
                </c:pt>
                <c:pt idx="382">
                  <c:v>-1.6087974747989064E-2</c:v>
                </c:pt>
                <c:pt idx="383">
                  <c:v>6.5078145016654876E-3</c:v>
                </c:pt>
                <c:pt idx="384">
                  <c:v>-7.7791336180598192E-3</c:v>
                </c:pt>
                <c:pt idx="385">
                  <c:v>-7.4687121517964528E-3</c:v>
                </c:pt>
                <c:pt idx="386">
                  <c:v>-4.9711272909866988E-3</c:v>
                </c:pt>
                <c:pt idx="387">
                  <c:v>2.9713940370670322E-3</c:v>
                </c:pt>
                <c:pt idx="388">
                  <c:v>3.4364261168384758E-3</c:v>
                </c:pt>
                <c:pt idx="389">
                  <c:v>-3.2238565383840845E-3</c:v>
                </c:pt>
                <c:pt idx="390">
                  <c:v>-5.5104698927963547E-3</c:v>
                </c:pt>
                <c:pt idx="391">
                  <c:v>3.8217841697676391E-3</c:v>
                </c:pt>
                <c:pt idx="392">
                  <c:v>7.0450885668260632E-4</c:v>
                </c:pt>
                <c:pt idx="393">
                  <c:v>1.5624212489291356E-3</c:v>
                </c:pt>
                <c:pt idx="394">
                  <c:v>4.6075949367088143E-3</c:v>
                </c:pt>
                <c:pt idx="395">
                  <c:v>-6.577948692000346E-4</c:v>
                </c:pt>
                <c:pt idx="396">
                  <c:v>-3.1273644388398747E-3</c:v>
                </c:pt>
                <c:pt idx="397">
                  <c:v>7.1631782158096957E-3</c:v>
                </c:pt>
                <c:pt idx="398">
                  <c:v>6.6997391704597398E-3</c:v>
                </c:pt>
                <c:pt idx="399">
                  <c:v>1.6955323243355691E-2</c:v>
                </c:pt>
                <c:pt idx="400">
                  <c:v>8.3285617614925478E-4</c:v>
                </c:pt>
                <c:pt idx="401">
                  <c:v>-3.2686520701463717E-3</c:v>
                </c:pt>
                <c:pt idx="402">
                  <c:v>3.10811533729205E-2</c:v>
                </c:pt>
                <c:pt idx="403">
                  <c:v>-1.8688594617685128E-3</c:v>
                </c:pt>
                <c:pt idx="404">
                  <c:v>6.3406770553464664E-3</c:v>
                </c:pt>
                <c:pt idx="405">
                  <c:v>6.21789672884554E-3</c:v>
                </c:pt>
                <c:pt idx="406">
                  <c:v>1.0545295596109616E-2</c:v>
                </c:pt>
                <c:pt idx="407">
                  <c:v>7.4865132665420386E-3</c:v>
                </c:pt>
                <c:pt idx="408">
                  <c:v>-1.0448171569975573E-3</c:v>
                </c:pt>
                <c:pt idx="409">
                  <c:v>-3.3431985092622352E-3</c:v>
                </c:pt>
                <c:pt idx="410">
                  <c:v>-2.9508196721311775E-3</c:v>
                </c:pt>
                <c:pt idx="411">
                  <c:v>-9.7938423245494954E-3</c:v>
                </c:pt>
                <c:pt idx="412">
                  <c:v>-6.6114814018491952E-3</c:v>
                </c:pt>
                <c:pt idx="413">
                  <c:v>-5.9841846548406297E-3</c:v>
                </c:pt>
                <c:pt idx="414">
                  <c:v>-1.5154704272784758E-2</c:v>
                </c:pt>
                <c:pt idx="415">
                  <c:v>-8.4524679119273305E-3</c:v>
                </c:pt>
                <c:pt idx="416">
                  <c:v>-4.5704788615353875E-3</c:v>
                </c:pt>
                <c:pt idx="417">
                  <c:v>3.2305127136307288E-3</c:v>
                </c:pt>
                <c:pt idx="418">
                  <c:v>-1.3569078947368363E-2</c:v>
                </c:pt>
                <c:pt idx="419">
                  <c:v>7.0393374741199999E-3</c:v>
                </c:pt>
                <c:pt idx="420">
                  <c:v>2.5886616619197333E-4</c:v>
                </c:pt>
                <c:pt idx="421">
                  <c:v>4.0546862816446261E-3</c:v>
                </c:pt>
                <c:pt idx="422">
                  <c:v>7.1727748691099436E-3</c:v>
                </c:pt>
                <c:pt idx="423">
                  <c:v>4.7142632654129102E-4</c:v>
                </c:pt>
                <c:pt idx="424">
                  <c:v>-1.1510490242243598E-3</c:v>
                </c:pt>
                <c:pt idx="425">
                  <c:v>-6.2392762439557048E-3</c:v>
                </c:pt>
                <c:pt idx="426">
                  <c:v>2.5542118432027028E-3</c:v>
                </c:pt>
                <c:pt idx="427">
                  <c:v>4.6936114732720746E-4</c:v>
                </c:pt>
                <c:pt idx="428">
                  <c:v>-3.1280955111823161E-4</c:v>
                </c:pt>
                <c:pt idx="429">
                  <c:v>-4.2051708026166201E-3</c:v>
                </c:pt>
                <c:pt idx="430">
                  <c:v>-7.0110320651612934E-3</c:v>
                </c:pt>
                <c:pt idx="431">
                  <c:v>8.2550820348781251E-4</c:v>
                </c:pt>
                <c:pt idx="432">
                  <c:v>-3.1373759193539241E-3</c:v>
                </c:pt>
                <c:pt idx="433">
                  <c:v>4.0278853601858344E-3</c:v>
                </c:pt>
                <c:pt idx="434">
                  <c:v>9.6981073048647559E-3</c:v>
                </c:pt>
                <c:pt idx="435">
                  <c:v>3.5581602218619501E-3</c:v>
                </c:pt>
                <c:pt idx="436">
                  <c:v>-3.7013867167136061E-3</c:v>
                </c:pt>
                <c:pt idx="437">
                  <c:v>-1.5637216575448143E-4</c:v>
                </c:pt>
                <c:pt idx="438">
                  <c:v>1.1653659565492358E-2</c:v>
                </c:pt>
                <c:pt idx="439">
                  <c:v>1.6373527702953083E-3</c:v>
                </c:pt>
                <c:pt idx="440">
                  <c:v>3.8174009861620117E-3</c:v>
                </c:pt>
                <c:pt idx="441">
                  <c:v>1.0615147815933312E-3</c:v>
                </c:pt>
                <c:pt idx="442">
                  <c:v>-6.3287801276303846E-3</c:v>
                </c:pt>
                <c:pt idx="443">
                  <c:v>-3.3639947437582585E-3</c:v>
                </c:pt>
                <c:pt idx="444">
                  <c:v>-4.2395059143723879E-3</c:v>
                </c:pt>
                <c:pt idx="445">
                  <c:v>-1.2023629044906059E-3</c:v>
                </c:pt>
                <c:pt idx="446">
                  <c:v>-7.8353531132469012E-4</c:v>
                </c:pt>
                <c:pt idx="447">
                  <c:v>-5.2208415996657376E-4</c:v>
                </c:pt>
                <c:pt idx="448">
                  <c:v>-4.5215945117196288E-3</c:v>
                </c:pt>
                <c:pt idx="449">
                  <c:v>-4.8616498577709333E-3</c:v>
                </c:pt>
                <c:pt idx="450">
                  <c:v>-3.1449783460506531E-3</c:v>
                </c:pt>
                <c:pt idx="451">
                  <c:v>3.9337474120082483E-3</c:v>
                </c:pt>
                <c:pt idx="452">
                  <c:v>-2.7872406317746012E-3</c:v>
                </c:pt>
                <c:pt idx="453">
                  <c:v>-1.7004173751739016E-3</c:v>
                </c:pt>
                <c:pt idx="454">
                  <c:v>-1.512306521187512E-2</c:v>
                </c:pt>
                <c:pt idx="455">
                  <c:v>5.1520097939194986E-3</c:v>
                </c:pt>
                <c:pt idx="456">
                  <c:v>7.710496555978219E-3</c:v>
                </c:pt>
                <c:pt idx="457">
                  <c:v>-1.1935598557570204E-2</c:v>
                </c:pt>
                <c:pt idx="458">
                  <c:v>3.4656745323888849E-3</c:v>
                </c:pt>
                <c:pt idx="459">
                  <c:v>9.1822680202002793E-4</c:v>
                </c:pt>
                <c:pt idx="460">
                  <c:v>-2.0363488265540131E-3</c:v>
                </c:pt>
                <c:pt idx="461">
                  <c:v>-2.0322105370116361E-3</c:v>
                </c:pt>
                <c:pt idx="462">
                  <c:v>-4.6523388116308517E-3</c:v>
                </c:pt>
                <c:pt idx="463">
                  <c:v>1.517297187942912E-4</c:v>
                </c:pt>
                <c:pt idx="464">
                  <c:v>1.2702315099364814E-2</c:v>
                </c:pt>
                <c:pt idx="465">
                  <c:v>-3.9283710014794693E-3</c:v>
                </c:pt>
                <c:pt idx="466">
                  <c:v>4.5937117190675281E-4</c:v>
                </c:pt>
                <c:pt idx="467">
                  <c:v>1.5335855229525741E-3</c:v>
                </c:pt>
                <c:pt idx="468">
                  <c:v>1.2892870087505948E-2</c:v>
                </c:pt>
                <c:pt idx="469">
                  <c:v>3.272727272727316E-3</c:v>
                </c:pt>
                <c:pt idx="470">
                  <c:v>-6.2298826705431409E-4</c:v>
                </c:pt>
                <c:pt idx="471">
                  <c:v>9.1685440352071712E-3</c:v>
                </c:pt>
                <c:pt idx="472">
                  <c:v>-5.6782663054801841E-3</c:v>
                </c:pt>
                <c:pt idx="473">
                  <c:v>-1.0927824322215507E-3</c:v>
                </c:pt>
                <c:pt idx="474">
                  <c:v>3.1232106605605381E-4</c:v>
                </c:pt>
                <c:pt idx="475">
                  <c:v>6.2329771632096964E-3</c:v>
                </c:pt>
                <c:pt idx="476">
                  <c:v>-1.6210845578622513E-3</c:v>
                </c:pt>
                <c:pt idx="477">
                  <c:v>-8.8819226750258551E-4</c:v>
                </c:pt>
                <c:pt idx="478">
                  <c:v>-5.0423662733274366E-3</c:v>
                </c:pt>
                <c:pt idx="479">
                  <c:v>2.3969569068835739E-3</c:v>
                </c:pt>
                <c:pt idx="480">
                  <c:v>3.3460553144768479E-3</c:v>
                </c:pt>
                <c:pt idx="481">
                  <c:v>-1.0655356126829774E-2</c:v>
                </c:pt>
                <c:pt idx="482">
                  <c:v>-1.1366571945233828E-3</c:v>
                </c:pt>
                <c:pt idx="483">
                  <c:v>-1.1693218954248463E-2</c:v>
                </c:pt>
                <c:pt idx="484">
                  <c:v>3.0646644192477979E-4</c:v>
                </c:pt>
                <c:pt idx="485">
                  <c:v>1.2785761775686577E-3</c:v>
                </c:pt>
                <c:pt idx="486">
                  <c:v>5.5024169495012654E-3</c:v>
                </c:pt>
                <c:pt idx="487">
                  <c:v>-5.4723060399939349E-3</c:v>
                </c:pt>
                <c:pt idx="488">
                  <c:v>-3.5164611150749758E-3</c:v>
                </c:pt>
                <c:pt idx="489">
                  <c:v>-7.1297616622523208E-4</c:v>
                </c:pt>
                <c:pt idx="490">
                  <c:v>1.0758223091573482E-2</c:v>
                </c:pt>
                <c:pt idx="491">
                  <c:v>-1.160010175527848E-2</c:v>
                </c:pt>
                <c:pt idx="492">
                  <c:v>3.8304392236976348E-3</c:v>
                </c:pt>
                <c:pt idx="493">
                  <c:v>2.8682646998565708E-3</c:v>
                </c:pt>
                <c:pt idx="494">
                  <c:v>-1.2942366026289176E-2</c:v>
                </c:pt>
                <c:pt idx="495">
                  <c:v>7.1795916289016937E-3</c:v>
                </c:pt>
                <c:pt idx="496">
                  <c:v>3.0132788559755763E-3</c:v>
                </c:pt>
                <c:pt idx="497">
                  <c:v>7.1498379712977567E-3</c:v>
                </c:pt>
                <c:pt idx="498">
                  <c:v>5.1464155215885654E-4</c:v>
                </c:pt>
                <c:pt idx="499">
                  <c:v>-1.0036682290605281E-2</c:v>
                </c:pt>
                <c:pt idx="500">
                  <c:v>-4.8671669032651632E-3</c:v>
                </c:pt>
                <c:pt idx="501">
                  <c:v>-1.215312943082747E-3</c:v>
                </c:pt>
                <c:pt idx="502">
                  <c:v>-1.9709910547329734E-3</c:v>
                </c:pt>
                <c:pt idx="503">
                  <c:v>1.1346792742141565E-2</c:v>
                </c:pt>
                <c:pt idx="504">
                  <c:v>-1.2217902761649913E-2</c:v>
                </c:pt>
                <c:pt idx="505">
                  <c:v>-3.8724602695634491E-3</c:v>
                </c:pt>
                <c:pt idx="506">
                  <c:v>-1.4667988107036622E-2</c:v>
                </c:pt>
                <c:pt idx="507">
                  <c:v>1.7374038222883748E-3</c:v>
                </c:pt>
                <c:pt idx="508">
                  <c:v>-9.9270362833192571E-5</c:v>
                </c:pt>
                <c:pt idx="509">
                  <c:v>-7.7813346466387712E-3</c:v>
                </c:pt>
                <c:pt idx="510">
                  <c:v>-2.7993320891858131E-3</c:v>
                </c:pt>
                <c:pt idx="511">
                  <c:v>4.8857523565120076E-3</c:v>
                </c:pt>
                <c:pt idx="512">
                  <c:v>4.4116189154357333E-3</c:v>
                </c:pt>
                <c:pt idx="513">
                  <c:v>-1.4941406249999956E-2</c:v>
                </c:pt>
                <c:pt idx="514">
                  <c:v>9.5632455880902967E-3</c:v>
                </c:pt>
                <c:pt idx="515">
                  <c:v>7.0992404309189183E-3</c:v>
                </c:pt>
                <c:pt idx="516">
                  <c:v>1.557930825854581E-2</c:v>
                </c:pt>
                <c:pt idx="517">
                  <c:v>-3.3666649917089009E-3</c:v>
                </c:pt>
                <c:pt idx="518">
                  <c:v>1.005075631941299E-4</c:v>
                </c:pt>
                <c:pt idx="519">
                  <c:v>2.1151231303822016E-3</c:v>
                </c:pt>
                <c:pt idx="520">
                  <c:v>-4.1624874623871211E-3</c:v>
                </c:pt>
                <c:pt idx="521">
                  <c:v>2.4634256699009871E-3</c:v>
                </c:pt>
                <c:pt idx="522">
                  <c:v>4.849709522606771E-3</c:v>
                </c:pt>
                <c:pt idx="523">
                  <c:v>-1.3996812113966861E-2</c:v>
                </c:pt>
                <c:pt idx="524">
                  <c:v>6.2149157979149994E-3</c:v>
                </c:pt>
                <c:pt idx="525">
                  <c:v>-6.0775132011557931E-3</c:v>
                </c:pt>
                <c:pt idx="526">
                  <c:v>6.6191956674355179E-3</c:v>
                </c:pt>
                <c:pt idx="527">
                  <c:v>-3.9956048346818651E-3</c:v>
                </c:pt>
                <c:pt idx="528">
                  <c:v>-1.9154460392886818E-2</c:v>
                </c:pt>
                <c:pt idx="529">
                  <c:v>1.5117609030782075E-2</c:v>
                </c:pt>
                <c:pt idx="530">
                  <c:v>3.0426975259378874E-3</c:v>
                </c:pt>
                <c:pt idx="531">
                  <c:v>7.8930169423356844E-3</c:v>
                </c:pt>
                <c:pt idx="532">
                  <c:v>-1.1332571201352004E-2</c:v>
                </c:pt>
                <c:pt idx="533">
                  <c:v>-4.4534613291108416E-3</c:v>
                </c:pt>
                <c:pt idx="534">
                  <c:v>-6.4286420729897653E-4</c:v>
                </c:pt>
                <c:pt idx="535">
                  <c:v>1.9305408538736746E-2</c:v>
                </c:pt>
                <c:pt idx="536">
                  <c:v>7.5672930421535334E-3</c:v>
                </c:pt>
                <c:pt idx="537">
                  <c:v>-5.7062061303843059E-3</c:v>
                </c:pt>
                <c:pt idx="538">
                  <c:v>7.2224200193276022E-3</c:v>
                </c:pt>
                <c:pt idx="539">
                  <c:v>-3.1940782802677425E-3</c:v>
                </c:pt>
                <c:pt idx="540">
                  <c:v>1.0243802499487753E-2</c:v>
                </c:pt>
                <c:pt idx="541">
                  <c:v>-1.4984107764492105E-2</c:v>
                </c:pt>
                <c:pt idx="542">
                  <c:v>-5.8681913933192886E-3</c:v>
                </c:pt>
                <c:pt idx="543">
                  <c:v>2.4142182042325766E-2</c:v>
                </c:pt>
                <c:pt idx="544">
                  <c:v>4.5407636738905577E-3</c:v>
                </c:pt>
                <c:pt idx="545">
                  <c:v>-2.0816491511721935E-2</c:v>
                </c:pt>
                <c:pt idx="546">
                  <c:v>4.7720580769621268E-3</c:v>
                </c:pt>
                <c:pt idx="547">
                  <c:v>2.6472120896300133E-2</c:v>
                </c:pt>
                <c:pt idx="548">
                  <c:v>-3.9447731755423154E-3</c:v>
                </c:pt>
                <c:pt idx="549">
                  <c:v>1.0701920050361968E-2</c:v>
                </c:pt>
                <c:pt idx="550">
                  <c:v>-2.8770204529999788E-3</c:v>
                </c:pt>
                <c:pt idx="551">
                  <c:v>2.6691729323308211E-2</c:v>
                </c:pt>
                <c:pt idx="552">
                  <c:v>1.7875690154703916E-2</c:v>
                </c:pt>
                <c:pt idx="553">
                  <c:v>9.1576101947370425E-3</c:v>
                </c:pt>
                <c:pt idx="554">
                  <c:v>-6.6155796901701258E-4</c:v>
                </c:pt>
                <c:pt idx="555">
                  <c:v>-1.8399264029438811E-2</c:v>
                </c:pt>
                <c:pt idx="556">
                  <c:v>1.082426800886882E-4</c:v>
                </c:pt>
                <c:pt idx="557">
                  <c:v>7.7447504772294451E-3</c:v>
                </c:pt>
                <c:pt idx="558">
                  <c:v>-2.2854655275617031E-3</c:v>
                </c:pt>
                <c:pt idx="559">
                  <c:v>4.811635409262438E-3</c:v>
                </c:pt>
                <c:pt idx="560">
                  <c:v>6.5492570170611053E-3</c:v>
                </c:pt>
                <c:pt idx="561">
                  <c:v>4.5333923042900626E-3</c:v>
                </c:pt>
                <c:pt idx="562">
                  <c:v>-5.0605060506050403E-3</c:v>
                </c:pt>
                <c:pt idx="563">
                  <c:v>-7.6419213973799582E-3</c:v>
                </c:pt>
                <c:pt idx="564">
                  <c:v>-5.4555373704312515E-4</c:v>
                </c:pt>
                <c:pt idx="565">
                  <c:v>-4.0208650293415138E-3</c:v>
                </c:pt>
                <c:pt idx="566">
                  <c:v>-8.6862106406071504E-4</c:v>
                </c:pt>
                <c:pt idx="567">
                  <c:v>4.2525351651945265E-3</c:v>
                </c:pt>
                <c:pt idx="568">
                  <c:v>-1.0679611650485366E-2</c:v>
                </c:pt>
                <c:pt idx="569">
                  <c:v>1.1339705167665581E-3</c:v>
                </c:pt>
                <c:pt idx="570">
                  <c:v>-5.8514064848613767E-3</c:v>
                </c:pt>
                <c:pt idx="571">
                  <c:v>-1.8218840424392146E-3</c:v>
                </c:pt>
                <c:pt idx="572">
                  <c:v>-5.9656972408650422E-3</c:v>
                </c:pt>
                <c:pt idx="573">
                  <c:v>3.0453598333066711E-3</c:v>
                </c:pt>
                <c:pt idx="574">
                  <c:v>2.9471653627692884E-3</c:v>
                </c:pt>
                <c:pt idx="575">
                  <c:v>1.7714316388426354E-3</c:v>
                </c:pt>
                <c:pt idx="576">
                  <c:v>-2.786620049052857E-2</c:v>
                </c:pt>
                <c:pt idx="577">
                  <c:v>-5.9653491026040451E-3</c:v>
                </c:pt>
                <c:pt idx="578">
                  <c:v>-8.810572687224516E-4</c:v>
                </c:pt>
                <c:pt idx="579">
                  <c:v>3.4323157730511422E-3</c:v>
                </c:pt>
                <c:pt idx="580">
                  <c:v>-2.9555117701959288E-3</c:v>
                </c:pt>
                <c:pt idx="581">
                  <c:v>-2.5918822248716111E-4</c:v>
                </c:pt>
                <c:pt idx="582">
                  <c:v>-6.2332577786936572E-3</c:v>
                </c:pt>
                <c:pt idx="583">
                  <c:v>3.7747556750606925E-3</c:v>
                </c:pt>
                <c:pt idx="584">
                  <c:v>3.5286181308702425E-3</c:v>
                </c:pt>
                <c:pt idx="585">
                  <c:v>3.6337209302317319E-4</c:v>
                </c:pt>
                <c:pt idx="586">
                  <c:v>2.2371364653244186E-3</c:v>
                </c:pt>
                <c:pt idx="587">
                  <c:v>9.2942659105228476E-3</c:v>
                </c:pt>
                <c:pt idx="588">
                  <c:v>-1.4681208053690664E-3</c:v>
                </c:pt>
                <c:pt idx="589">
                  <c:v>-5.8381984987490032E-3</c:v>
                </c:pt>
                <c:pt idx="590">
                  <c:v>1.2081245054075485E-2</c:v>
                </c:pt>
                <c:pt idx="591">
                  <c:v>1.1149045129627666E-2</c:v>
                </c:pt>
                <c:pt idx="592">
                  <c:v>1.6029066039751072E-3</c:v>
                </c:pt>
                <c:pt idx="593">
                  <c:v>-5.8738719495921021E-4</c:v>
                </c:pt>
                <c:pt idx="594">
                  <c:v>4.5595966098057605E-3</c:v>
                </c:pt>
                <c:pt idx="595">
                  <c:v>1.6023544800523259E-2</c:v>
                </c:pt>
                <c:pt idx="596">
                  <c:v>-9.7150259067357858E-3</c:v>
                </c:pt>
                <c:pt idx="597">
                  <c:v>7.1207262053594178E-3</c:v>
                </c:pt>
                <c:pt idx="598">
                  <c:v>1.0990822663076383E-2</c:v>
                </c:pt>
                <c:pt idx="599">
                  <c:v>1.0992030777678963E-4</c:v>
                </c:pt>
                <c:pt idx="600">
                  <c:v>6.416284086509183E-3</c:v>
                </c:pt>
                <c:pt idx="601">
                  <c:v>-3.8020718536476705E-3</c:v>
                </c:pt>
                <c:pt idx="602">
                  <c:v>1.0523971267887955E-2</c:v>
                </c:pt>
                <c:pt idx="603">
                  <c:v>4.9804141018467973E-3</c:v>
                </c:pt>
                <c:pt idx="604">
                  <c:v>-1.5914973291480838E-2</c:v>
                </c:pt>
                <c:pt idx="605">
                  <c:v>0</c:v>
                </c:pt>
                <c:pt idx="606">
                  <c:v>1.5774458801812496E-2</c:v>
                </c:pt>
                <c:pt idx="607">
                  <c:v>-1.2849162011172588E-3</c:v>
                </c:pt>
                <c:pt idx="608">
                  <c:v>7.2023407607473278E-3</c:v>
                </c:pt>
                <c:pt idx="609">
                  <c:v>-1.676348547717843E-2</c:v>
                </c:pt>
                <c:pt idx="610">
                  <c:v>-3.5283091680908818E-3</c:v>
                </c:pt>
                <c:pt idx="611">
                  <c:v>1.8758775624824642E-2</c:v>
                </c:pt>
                <c:pt idx="612">
                  <c:v>-9.7881096713197113E-3</c:v>
                </c:pt>
                <c:pt idx="613">
                  <c:v>5.25521328339007E-3</c:v>
                </c:pt>
                <c:pt idx="614">
                  <c:v>1.7922150658078451E-3</c:v>
                </c:pt>
                <c:pt idx="615">
                  <c:v>9.1561634544734538E-3</c:v>
                </c:pt>
                <c:pt idx="616">
                  <c:v>1.0750254611293641E-3</c:v>
                </c:pt>
                <c:pt idx="617">
                  <c:v>-1.5869480483323151E-2</c:v>
                </c:pt>
                <c:pt idx="618">
                  <c:v>-2.8871245350062802E-3</c:v>
                </c:pt>
                <c:pt idx="619">
                  <c:v>3.1557846506300002E-2</c:v>
                </c:pt>
                <c:pt idx="620">
                  <c:v>-1.3726835964310569E-3</c:v>
                </c:pt>
                <c:pt idx="621">
                  <c:v>4.7698408137464288E-3</c:v>
                </c:pt>
                <c:pt idx="622">
                  <c:v>-7.5286602406889891E-3</c:v>
                </c:pt>
                <c:pt idx="623">
                  <c:v>4.8140294572753817E-3</c:v>
                </c:pt>
                <c:pt idx="624">
                  <c:v>3.7968129781971172E-3</c:v>
                </c:pt>
                <c:pt idx="625">
                  <c:v>5.1801542534812839E-4</c:v>
                </c:pt>
                <c:pt idx="626">
                  <c:v>-8.2767281237513535E-3</c:v>
                </c:pt>
                <c:pt idx="627">
                  <c:v>-5.0545206724215141E-3</c:v>
                </c:pt>
                <c:pt idx="628">
                  <c:v>-6.8809926677947386E-3</c:v>
                </c:pt>
                <c:pt idx="629">
                  <c:v>-4.5100913293494305E-4</c:v>
                </c:pt>
                <c:pt idx="630">
                  <c:v>1.1276499774481863E-4</c:v>
                </c:pt>
                <c:pt idx="631">
                  <c:v>4.303510758776774E-3</c:v>
                </c:pt>
                <c:pt idx="632">
                  <c:v>8.969890875849984E-3</c:v>
                </c:pt>
                <c:pt idx="633">
                  <c:v>2.3507397228232252E-2</c:v>
                </c:pt>
                <c:pt idx="634">
                  <c:v>-1.1681560656503498E-3</c:v>
                </c:pt>
                <c:pt idx="635">
                  <c:v>2.1234715180435293E-2</c:v>
                </c:pt>
                <c:pt idx="636">
                  <c:v>2.3916292974588416E-3</c:v>
                </c:pt>
                <c:pt idx="637">
                  <c:v>2.7776070792109753E-2</c:v>
                </c:pt>
                <c:pt idx="638">
                  <c:v>-1.1180652609831698E-2</c:v>
                </c:pt>
                <c:pt idx="639">
                  <c:v>4.2553191489358433E-4</c:v>
                </c:pt>
                <c:pt idx="640">
                  <c:v>5.5626872058194277E-3</c:v>
                </c:pt>
                <c:pt idx="641">
                  <c:v>-2.2566479629176905E-3</c:v>
                </c:pt>
                <c:pt idx="642">
                  <c:v>-1.27054856385862E-2</c:v>
                </c:pt>
                <c:pt idx="643">
                  <c:v>-1.9831730769230838E-3</c:v>
                </c:pt>
                <c:pt idx="644">
                  <c:v>6.776379477250849E-3</c:v>
                </c:pt>
                <c:pt idx="645">
                  <c:v>2.4868077879540706E-3</c:v>
                </c:pt>
                <c:pt idx="646">
                  <c:v>-1.3930950938824127E-3</c:v>
                </c:pt>
                <c:pt idx="647">
                  <c:v>1.2386558744174714E-2</c:v>
                </c:pt>
                <c:pt idx="648">
                  <c:v>2.0276497695852491E-3</c:v>
                </c:pt>
                <c:pt idx="649">
                  <c:v>-1.3038204972710687E-2</c:v>
                </c:pt>
                <c:pt idx="650">
                  <c:v>-4.8280024140011646E-3</c:v>
                </c:pt>
                <c:pt idx="651">
                  <c:v>9.3196077237009955E-3</c:v>
                </c:pt>
                <c:pt idx="652">
                  <c:v>-1.6946107784431064E-2</c:v>
                </c:pt>
                <c:pt idx="653">
                  <c:v>-1.7960845357123389E-4</c:v>
                </c:pt>
                <c:pt idx="654">
                  <c:v>-5.0038720438434492E-3</c:v>
                </c:pt>
                <c:pt idx="655">
                  <c:v>6.8374017873209514E-3</c:v>
                </c:pt>
                <c:pt idx="656">
                  <c:v>-1.9523669508968E-2</c:v>
                </c:pt>
                <c:pt idx="657">
                  <c:v>-6.5432026640181995E-3</c:v>
                </c:pt>
                <c:pt idx="658">
                  <c:v>1.7529508005131866E-4</c:v>
                </c:pt>
                <c:pt idx="659">
                  <c:v>-5.635930509557685E-3</c:v>
                </c:pt>
                <c:pt idx="660">
                  <c:v>1.6657806131490149E-2</c:v>
                </c:pt>
                <c:pt idx="661">
                  <c:v>1.8346968238690975E-2</c:v>
                </c:pt>
                <c:pt idx="662">
                  <c:v>2.3515224600543227E-3</c:v>
                </c:pt>
                <c:pt idx="663">
                  <c:v>-1.1443025776921578E-3</c:v>
                </c:pt>
                <c:pt idx="664">
                  <c:v>2.0716788590397828E-2</c:v>
                </c:pt>
                <c:pt idx="665">
                  <c:v>2.0944988603461834E-3</c:v>
                </c:pt>
                <c:pt idx="666">
                  <c:v>-1.3371421625235524E-2</c:v>
                </c:pt>
                <c:pt idx="667">
                  <c:v>-1.5262149868326524E-2</c:v>
                </c:pt>
                <c:pt idx="668">
                  <c:v>3.7246185269734777E-3</c:v>
                </c:pt>
                <c:pt idx="669">
                  <c:v>2.9523407844791461E-3</c:v>
                </c:pt>
                <c:pt idx="670">
                  <c:v>-3.901092305845677E-3</c:v>
                </c:pt>
                <c:pt idx="671">
                  <c:v>-3.2900640066997333E-3</c:v>
                </c:pt>
                <c:pt idx="672">
                  <c:v>3.7828749849886378E-3</c:v>
                </c:pt>
                <c:pt idx="673">
                  <c:v>-1.8331859711170018E-2</c:v>
                </c:pt>
                <c:pt idx="674">
                  <c:v>-4.9853372434017773E-3</c:v>
                </c:pt>
                <c:pt idx="675">
                  <c:v>-1.3367281985996127E-2</c:v>
                </c:pt>
                <c:pt idx="676">
                  <c:v>6.9339237851064883E-3</c:v>
                </c:pt>
                <c:pt idx="677">
                  <c:v>4.8009367681498549E-3</c:v>
                </c:pt>
                <c:pt idx="678">
                  <c:v>-4.2558153092753237E-3</c:v>
                </c:pt>
                <c:pt idx="679">
                  <c:v>8.7626440837449415E-3</c:v>
                </c:pt>
                <c:pt idx="680">
                  <c:v>-5.4977190314655644E-3</c:v>
                </c:pt>
                <c:pt idx="681">
                  <c:v>7.7802664151833678E-3</c:v>
                </c:pt>
                <c:pt idx="682">
                  <c:v>-9.4581971041569624E-3</c:v>
                </c:pt>
                <c:pt idx="683">
                  <c:v>-6.0352831940576612E-3</c:v>
                </c:pt>
                <c:pt idx="684">
                  <c:v>-7.716227110445617E-3</c:v>
                </c:pt>
                <c:pt idx="685">
                  <c:v>2.8800184321187139E-4</c:v>
                </c:pt>
                <c:pt idx="686">
                  <c:v>-1.2288786482335001E-2</c:v>
                </c:pt>
                <c:pt idx="687">
                  <c:v>5.6642636457260309E-3</c:v>
                </c:pt>
                <c:pt idx="688">
                  <c:v>5.72475383558535E-4</c:v>
                </c:pt>
                <c:pt idx="689">
                  <c:v>7.3817762399077669E-3</c:v>
                </c:pt>
                <c:pt idx="690">
                  <c:v>-7.7821011673151474E-3</c:v>
                </c:pt>
                <c:pt idx="691">
                  <c:v>-4.3867145217342252E-3</c:v>
                </c:pt>
                <c:pt idx="692">
                  <c:v>-2.8404249275691962E-3</c:v>
                </c:pt>
                <c:pt idx="693">
                  <c:v>-7.274983081434705E-3</c:v>
                </c:pt>
                <c:pt idx="694">
                  <c:v>-4.6031211406758477E-3</c:v>
                </c:pt>
                <c:pt idx="695">
                  <c:v>-9.5629934393416383E-3</c:v>
                </c:pt>
                <c:pt idx="696">
                  <c:v>4.9729004861149839E-3</c:v>
                </c:pt>
                <c:pt idx="697">
                  <c:v>-3.2858097571841771E-3</c:v>
                </c:pt>
                <c:pt idx="698">
                  <c:v>8.918617614268598E-4</c:v>
                </c:pt>
                <c:pt idx="699">
                  <c:v>4.0295500335796319E-3</c:v>
                </c:pt>
                <c:pt idx="700">
                  <c:v>7.8402617180888257E-3</c:v>
                </c:pt>
                <c:pt idx="701">
                  <c:v>-8.7223930668157701E-3</c:v>
                </c:pt>
                <c:pt idx="702">
                  <c:v>1.7349260523321863E-2</c:v>
                </c:pt>
                <c:pt idx="703">
                  <c:v>-7.3965332279374296E-3</c:v>
                </c:pt>
                <c:pt idx="704">
                  <c:v>1.1871113623516116E-3</c:v>
                </c:pt>
                <c:pt idx="705">
                  <c:v>3.4602076124568004E-3</c:v>
                </c:pt>
                <c:pt idx="706">
                  <c:v>7.1987659258414549E-3</c:v>
                </c:pt>
                <c:pt idx="707">
                  <c:v>1.8149031469955279E-2</c:v>
                </c:pt>
                <c:pt idx="708">
                  <c:v>8.1504337195070775E-4</c:v>
                </c:pt>
                <c:pt idx="709">
                  <c:v>-7.5625363583475824E-4</c:v>
                </c:pt>
                <c:pt idx="710">
                  <c:v>-4.6899426784783316E-3</c:v>
                </c:pt>
                <c:pt idx="711">
                  <c:v>8.4077771939041757E-3</c:v>
                </c:pt>
                <c:pt idx="712">
                  <c:v>7.7669902912622657E-3</c:v>
                </c:pt>
                <c:pt idx="713">
                  <c:v>-6.1403508771930015E-3</c:v>
                </c:pt>
                <c:pt idx="714">
                  <c:v>4.6805523051718367E-4</c:v>
                </c:pt>
                <c:pt idx="715">
                  <c:v>3.9943609022556892E-3</c:v>
                </c:pt>
                <c:pt idx="716">
                  <c:v>-1.2320328542093639E-3</c:v>
                </c:pt>
                <c:pt idx="717">
                  <c:v>-1.7126052358436228E-2</c:v>
                </c:pt>
                <c:pt idx="718">
                  <c:v>6.3250739859572747E-3</c:v>
                </c:pt>
                <c:pt idx="719">
                  <c:v>-3.8728323699421807E-3</c:v>
                </c:pt>
                <c:pt idx="720">
                  <c:v>-6.0898540733079765E-3</c:v>
                </c:pt>
                <c:pt idx="721">
                  <c:v>1.5535991714137332E-3</c:v>
                </c:pt>
                <c:pt idx="722">
                  <c:v>1.7292062943108366E-3</c:v>
                </c:pt>
                <c:pt idx="723">
                  <c:v>-1.5268475422862915E-2</c:v>
                </c:pt>
                <c:pt idx="724">
                  <c:v>-2.0623714492189693E-2</c:v>
                </c:pt>
                <c:pt idx="725">
                  <c:v>-2.8823235962528448E-3</c:v>
                </c:pt>
                <c:pt idx="726">
                  <c:v>-5.2930473617467388E-3</c:v>
                </c:pt>
                <c:pt idx="727">
                  <c:v>-2.0907840440165248E-3</c:v>
                </c:pt>
                <c:pt idx="728">
                  <c:v>-1.867208523257835E-3</c:v>
                </c:pt>
                <c:pt idx="729">
                  <c:v>-3.065973172734715E-3</c:v>
                </c:pt>
                <c:pt idx="730">
                  <c:v>4.3818809223861166E-4</c:v>
                </c:pt>
                <c:pt idx="731">
                  <c:v>-4.6884370059422364E-3</c:v>
                </c:pt>
                <c:pt idx="732">
                  <c:v>-1.6352338384384435E-4</c:v>
                </c:pt>
                <c:pt idx="733">
                  <c:v>-5.4478099803878521E-4</c:v>
                </c:pt>
                <c:pt idx="734">
                  <c:v>-5.4721785772335885E-3</c:v>
                </c:pt>
                <c:pt idx="735">
                  <c:v>1.6746543271084713E-2</c:v>
                </c:pt>
                <c:pt idx="736">
                  <c:v>3.205305332964814E-3</c:v>
                </c:pt>
                <c:pt idx="737">
                  <c:v>-1.0120350109409149E-2</c:v>
                </c:pt>
                <c:pt idx="738">
                  <c:v>-2.3243387656959658E-2</c:v>
                </c:pt>
                <c:pt idx="739">
                  <c:v>1.227823453050636E-2</c:v>
                </c:pt>
                <c:pt idx="740">
                  <c:v>-1.673956477131644E-3</c:v>
                </c:pt>
                <c:pt idx="741">
                  <c:v>2.3815967523681536E-3</c:v>
                </c:pt>
                <c:pt idx="742">
                  <c:v>4.5128316659417411E-3</c:v>
                </c:pt>
                <c:pt idx="743">
                  <c:v>-3.3597052129620275E-3</c:v>
                </c:pt>
                <c:pt idx="744">
                  <c:v>-1.1304580766139827E-2</c:v>
                </c:pt>
                <c:pt idx="745">
                  <c:v>1.2586122714696391E-2</c:v>
                </c:pt>
                <c:pt idx="746">
                  <c:v>3.2560916047108535E-4</c:v>
                </c:pt>
                <c:pt idx="747">
                  <c:v>-4.6453843245286564E-3</c:v>
                </c:pt>
                <c:pt idx="748">
                  <c:v>2.1110750243584775E-3</c:v>
                </c:pt>
                <c:pt idx="749">
                  <c:v>6.499837504063688E-4</c:v>
                </c:pt>
                <c:pt idx="750">
                  <c:v>-1.0133504905903146E-2</c:v>
                </c:pt>
                <c:pt idx="751">
                  <c:v>9.3624851174369805E-3</c:v>
                </c:pt>
                <c:pt idx="752">
                  <c:v>3.2576827017047894E-3</c:v>
                </c:pt>
                <c:pt idx="753">
                  <c:v>3.2587442971965253E-4</c:v>
                </c:pt>
                <c:pt idx="754">
                  <c:v>1.3932485269012584E-2</c:v>
                </c:pt>
                <c:pt idx="755">
                  <c:v>-1.2649873501264786E-3</c:v>
                </c:pt>
                <c:pt idx="756">
                  <c:v>2.591673559415586E-3</c:v>
                </c:pt>
                <c:pt idx="757">
                  <c:v>3.3750138320238765E-3</c:v>
                </c:pt>
                <c:pt idx="758">
                  <c:v>-8.9922140585589894E-3</c:v>
                </c:pt>
                <c:pt idx="759">
                  <c:v>-1.5545719529310165E-2</c:v>
                </c:pt>
                <c:pt idx="760">
                  <c:v>6.9025490515788324E-3</c:v>
                </c:pt>
                <c:pt idx="761">
                  <c:v>-9.2617521942812697E-3</c:v>
                </c:pt>
                <c:pt idx="762">
                  <c:v>-1.2810971720178643E-2</c:v>
                </c:pt>
                <c:pt idx="763">
                  <c:v>3.8420490928494644E-3</c:v>
                </c:pt>
                <c:pt idx="764">
                  <c:v>3.7493304767006741E-3</c:v>
                </c:pt>
                <c:pt idx="765">
                  <c:v>-9.6318493150682194E-4</c:v>
                </c:pt>
                <c:pt idx="766">
                  <c:v>3.759802341819718E-3</c:v>
                </c:pt>
                <c:pt idx="767">
                  <c:v>-2.4878227622688986E-2</c:v>
                </c:pt>
                <c:pt idx="768">
                  <c:v>1.0906973050246238E-2</c:v>
                </c:pt>
                <c:pt idx="769">
                  <c:v>1.4847022641708563E-3</c:v>
                </c:pt>
                <c:pt idx="770">
                  <c:v>-8.1518880824655859E-3</c:v>
                </c:pt>
                <c:pt idx="771">
                  <c:v>4.3312909359813911E-3</c:v>
                </c:pt>
                <c:pt idx="772">
                  <c:v>-1.9575349559813549E-2</c:v>
                </c:pt>
                <c:pt idx="773">
                  <c:v>-7.1468970126998821E-3</c:v>
                </c:pt>
                <c:pt idx="774">
                  <c:v>-3.790401065409954E-3</c:v>
                </c:pt>
                <c:pt idx="775">
                  <c:v>-1.7385079511172963E-3</c:v>
                </c:pt>
                <c:pt idx="776">
                  <c:v>-1.3717282767663597E-2</c:v>
                </c:pt>
                <c:pt idx="777">
                  <c:v>6.08858896950637E-3</c:v>
                </c:pt>
                <c:pt idx="778">
                  <c:v>-5.098435133770729E-3</c:v>
                </c:pt>
                <c:pt idx="779">
                  <c:v>4.5129557324679048E-3</c:v>
                </c:pt>
                <c:pt idx="780">
                  <c:v>1.4298205009515064E-2</c:v>
                </c:pt>
                <c:pt idx="781">
                  <c:v>1.3906056860322202E-3</c:v>
                </c:pt>
                <c:pt idx="782">
                  <c:v>4.0335091529630773E-3</c:v>
                </c:pt>
                <c:pt idx="783">
                  <c:v>8.0275229357797961E-3</c:v>
                </c:pt>
                <c:pt idx="784">
                  <c:v>-2.3402152998075465E-3</c:v>
                </c:pt>
                <c:pt idx="785">
                  <c:v>-3.2656023222060737E-3</c:v>
                </c:pt>
                <c:pt idx="786">
                  <c:v>5.2628836433745718E-3</c:v>
                </c:pt>
                <c:pt idx="787">
                  <c:v>-1.5442232710855763E-2</c:v>
                </c:pt>
                <c:pt idx="788">
                  <c:v>8.1199896560641971E-3</c:v>
                </c:pt>
                <c:pt idx="789">
                  <c:v>1.124476987447709E-2</c:v>
                </c:pt>
                <c:pt idx="790">
                  <c:v>-1.4229738090327904E-2</c:v>
                </c:pt>
                <c:pt idx="791">
                  <c:v>-7.2678882178319748E-3</c:v>
                </c:pt>
                <c:pt idx="792">
                  <c:v>-3.976345840130513E-3</c:v>
                </c:pt>
                <c:pt idx="793">
                  <c:v>1.2909222348445715E-2</c:v>
                </c:pt>
                <c:pt idx="794">
                  <c:v>8.2782318946217348E-3</c:v>
                </c:pt>
                <c:pt idx="795">
                  <c:v>-4.0962356113242171E-3</c:v>
                </c:pt>
                <c:pt idx="796">
                  <c:v>2.0744736023226018E-4</c:v>
                </c:pt>
                <c:pt idx="797">
                  <c:v>-7.157200968024191E-3</c:v>
                </c:pt>
                <c:pt idx="798">
                  <c:v>1.7872117400419274E-2</c:v>
                </c:pt>
                <c:pt idx="799">
                  <c:v>-1.0630023334197602E-2</c:v>
                </c:pt>
                <c:pt idx="800">
                  <c:v>-1.5870585833843598E-2</c:v>
                </c:pt>
                <c:pt idx="801">
                  <c:v>-1.1650779240429787E-2</c:v>
                </c:pt>
                <c:pt idx="802">
                  <c:v>-7.7073219558579931E-3</c:v>
                </c:pt>
                <c:pt idx="803">
                  <c:v>6.1433103378820686E-3</c:v>
                </c:pt>
                <c:pt idx="804">
                  <c:v>-2.6567325131120922E-2</c:v>
                </c:pt>
                <c:pt idx="805">
                  <c:v>2.3170670545162642E-2</c:v>
                </c:pt>
                <c:pt idx="806">
                  <c:v>1.4655742710294684E-2</c:v>
                </c:pt>
                <c:pt idx="807">
                  <c:v>1.5870554177005669E-2</c:v>
                </c:pt>
                <c:pt idx="808">
                  <c:v>7.0279556457910619E-3</c:v>
                </c:pt>
                <c:pt idx="809">
                  <c:v>-1.1068780889621044E-2</c:v>
                </c:pt>
                <c:pt idx="810">
                  <c:v>2.2638728019374499E-2</c:v>
                </c:pt>
                <c:pt idx="811">
                  <c:v>6.8380598992845432E-3</c:v>
                </c:pt>
                <c:pt idx="812">
                  <c:v>-2.0050906446418271E-2</c:v>
                </c:pt>
                <c:pt idx="813">
                  <c:v>8.3280955373978838E-3</c:v>
                </c:pt>
                <c:pt idx="814">
                  <c:v>1.6263574838677464E-3</c:v>
                </c:pt>
                <c:pt idx="815">
                  <c:v>3.9502791530601211E-3</c:v>
                </c:pt>
                <c:pt idx="816">
                  <c:v>-1.1048561056453687E-3</c:v>
                </c:pt>
                <c:pt idx="817">
                  <c:v>1.630841621216983E-2</c:v>
                </c:pt>
                <c:pt idx="818">
                  <c:v>8.3027819711021245E-3</c:v>
                </c:pt>
                <c:pt idx="819">
                  <c:v>-7.0663811563169698E-3</c:v>
                </c:pt>
                <c:pt idx="820">
                  <c:v>1.4776184267709658E-2</c:v>
                </c:pt>
                <c:pt idx="821">
                  <c:v>2.505173728351906E-3</c:v>
                </c:pt>
                <c:pt idx="822">
                  <c:v>5.4489973844806805E-4</c:v>
                </c:pt>
                <c:pt idx="823">
                  <c:v>4.7082010292347487E-3</c:v>
                </c:pt>
                <c:pt idx="824">
                  <c:v>3.2956168296165433E-3</c:v>
                </c:pt>
                <c:pt idx="825">
                  <c:v>7.7493634451455407E-3</c:v>
                </c:pt>
                <c:pt idx="826">
                  <c:v>1.9966722129782788E-3</c:v>
                </c:pt>
                <c:pt idx="827">
                  <c:v>-3.4269290294053345E-3</c:v>
                </c:pt>
                <c:pt idx="828">
                  <c:v>4.9436205076931472E-3</c:v>
                </c:pt>
                <c:pt idx="829">
                  <c:v>2.9526462395543795E-3</c:v>
                </c:pt>
                <c:pt idx="830">
                  <c:v>5.6585803126225631E-3</c:v>
                </c:pt>
                <c:pt idx="831">
                  <c:v>-4.6841019349801449E-3</c:v>
                </c:pt>
                <c:pt idx="832">
                  <c:v>-2.0001092955899358E-2</c:v>
                </c:pt>
                <c:pt idx="833">
                  <c:v>-1.2306363685432031E-2</c:v>
                </c:pt>
                <c:pt idx="834">
                  <c:v>5.9727425747950758E-3</c:v>
                </c:pt>
                <c:pt idx="835">
                  <c:v>5.4045201441206281E-3</c:v>
                </c:pt>
                <c:pt idx="836">
                  <c:v>-5.8073270013568878E-3</c:v>
                </c:pt>
                <c:pt idx="837">
                  <c:v>-3.2553849492700238E-4</c:v>
                </c:pt>
                <c:pt idx="838">
                  <c:v>1.6994978756276424E-2</c:v>
                </c:pt>
                <c:pt idx="839">
                  <c:v>-2.3121387283236983E-3</c:v>
                </c:pt>
                <c:pt idx="840">
                  <c:v>-2.5807160114210692E-3</c:v>
                </c:pt>
                <c:pt idx="841">
                  <c:v>-3.2837127845883884E-3</c:v>
                </c:pt>
                <c:pt idx="842">
                  <c:v>4.7289123501594865E-3</c:v>
                </c:pt>
                <c:pt idx="843">
                  <c:v>1.1232206405693779E-2</c:v>
                </c:pt>
                <c:pt idx="844">
                  <c:v>7.7907623817474736E-4</c:v>
                </c:pt>
                <c:pt idx="845">
                  <c:v>4.6402415161848065E-3</c:v>
                </c:pt>
                <c:pt idx="846">
                  <c:v>-1.9675545325002708E-2</c:v>
                </c:pt>
                <c:pt idx="847">
                  <c:v>5.8434399117970326E-3</c:v>
                </c:pt>
                <c:pt idx="848">
                  <c:v>8.113815716349837E-3</c:v>
                </c:pt>
                <c:pt idx="849">
                  <c:v>-1.5376196990424029E-2</c:v>
                </c:pt>
                <c:pt idx="850">
                  <c:v>8.1646163181994247E-3</c:v>
                </c:pt>
                <c:pt idx="851">
                  <c:v>4.210293058556358E-3</c:v>
                </c:pt>
                <c:pt idx="852">
                  <c:v>-2.817368246602614E-3</c:v>
                </c:pt>
                <c:pt idx="853">
                  <c:v>1.1614401858304202E-3</c:v>
                </c:pt>
                <c:pt idx="854">
                  <c:v>-1.7115724381626674E-3</c:v>
                </c:pt>
                <c:pt idx="855">
                  <c:v>5.3285968028420339E-3</c:v>
                </c:pt>
                <c:pt idx="856">
                  <c:v>7.6626209519548016E-3</c:v>
                </c:pt>
                <c:pt idx="857">
                  <c:v>-3.2335396108602588E-3</c:v>
                </c:pt>
                <c:pt idx="858">
                  <c:v>-5.5992903869608313E-3</c:v>
                </c:pt>
                <c:pt idx="859">
                  <c:v>4.0075698541690574E-3</c:v>
                </c:pt>
                <c:pt idx="860">
                  <c:v>1.9289685691592062E-2</c:v>
                </c:pt>
                <c:pt idx="861">
                  <c:v>-4.4057840036151319E-3</c:v>
                </c:pt>
                <c:pt idx="862">
                  <c:v>-8.9010804456137738E-3</c:v>
                </c:pt>
                <c:pt idx="863">
                  <c:v>1.9070054405743164E-3</c:v>
                </c:pt>
                <c:pt idx="864">
                  <c:v>4.6771103347234E-3</c:v>
                </c:pt>
                <c:pt idx="865">
                  <c:v>-4.9343949758888783E-3</c:v>
                </c:pt>
                <c:pt idx="866">
                  <c:v>4.4878267698877927E-4</c:v>
                </c:pt>
                <c:pt idx="867">
                  <c:v>2.8691983122361986E-3</c:v>
                </c:pt>
                <c:pt idx="868">
                  <c:v>-2.525252525252486E-3</c:v>
                </c:pt>
                <c:pt idx="869">
                  <c:v>1.2097461237007945E-2</c:v>
                </c:pt>
                <c:pt idx="870">
                  <c:v>-1.1731028289178158E-2</c:v>
                </c:pt>
                <c:pt idx="871">
                  <c:v>4.5105999097880822E-3</c:v>
                </c:pt>
                <c:pt idx="872">
                  <c:v>-4.8813331089042622E-3</c:v>
                </c:pt>
                <c:pt idx="873">
                  <c:v>-1.6803898504452741E-3</c:v>
                </c:pt>
                <c:pt idx="874">
                  <c:v>6.7260803766600041E-4</c:v>
                </c:pt>
                <c:pt idx="875">
                  <c:v>3.3641715727505961E-4</c:v>
                </c:pt>
                <c:pt idx="876">
                  <c:v>-1.2458471760797396E-2</c:v>
                </c:pt>
                <c:pt idx="877">
                  <c:v>-2.4416594641313738E-2</c:v>
                </c:pt>
                <c:pt idx="878">
                  <c:v>-5.2659860290166227E-3</c:v>
                </c:pt>
                <c:pt idx="879">
                  <c:v>-4.6531529122318949E-3</c:v>
                </c:pt>
                <c:pt idx="880">
                  <c:v>8.6858006042296321E-3</c:v>
                </c:pt>
                <c:pt idx="881">
                  <c:v>-6.6984620331171918E-3</c:v>
                </c:pt>
                <c:pt idx="882">
                  <c:v>-9.636490176134771E-4</c:v>
                </c:pt>
                <c:pt idx="883">
                  <c:v>2.5225418634606811E-3</c:v>
                </c:pt>
                <c:pt idx="884">
                  <c:v>8.4433860142889561E-3</c:v>
                </c:pt>
                <c:pt idx="885">
                  <c:v>9.5071576876843977E-3</c:v>
                </c:pt>
                <c:pt idx="886">
                  <c:v>1.5322315858596891E-3</c:v>
                </c:pt>
                <c:pt idx="887">
                  <c:v>6.0559348161197679E-3</c:v>
                </c:pt>
                <c:pt idx="888">
                  <c:v>1.3050752928053688E-2</c:v>
                </c:pt>
                <c:pt idx="889">
                  <c:v>1.6670446813336515E-2</c:v>
                </c:pt>
                <c:pt idx="890">
                  <c:v>-1.4032537597137629E-2</c:v>
                </c:pt>
                <c:pt idx="891">
                  <c:v>-3.565260988245722E-3</c:v>
                </c:pt>
                <c:pt idx="892">
                  <c:v>6.786315199102555E-3</c:v>
                </c:pt>
                <c:pt idx="893">
                  <c:v>-1.0324156305506205E-2</c:v>
                </c:pt>
                <c:pt idx="894">
                  <c:v>2.0579565048111093E-3</c:v>
                </c:pt>
                <c:pt idx="895">
                  <c:v>2.9006526468455807E-3</c:v>
                </c:pt>
                <c:pt idx="896">
                  <c:v>-7.3643410852712865E-3</c:v>
                </c:pt>
                <c:pt idx="897">
                  <c:v>5.8479532163742132E-3</c:v>
                </c:pt>
                <c:pt idx="898">
                  <c:v>8.0282955311026249E-3</c:v>
                </c:pt>
                <c:pt idx="899">
                  <c:v>-1.6254694243595935E-3</c:v>
                </c:pt>
                <c:pt idx="900">
                  <c:v>8.1369723681978812E-3</c:v>
                </c:pt>
                <c:pt idx="901">
                  <c:v>2.7765185856754027E-3</c:v>
                </c:pt>
                <c:pt idx="902">
                  <c:v>-1.3580805794477513E-3</c:v>
                </c:pt>
                <c:pt idx="903">
                  <c:v>-1.6418990371236175E-2</c:v>
                </c:pt>
                <c:pt idx="904">
                  <c:v>1.6725204883760725E-3</c:v>
                </c:pt>
                <c:pt idx="905">
                  <c:v>2.013308309162265E-2</c:v>
                </c:pt>
                <c:pt idx="906">
                  <c:v>2.1087427333865705E-3</c:v>
                </c:pt>
                <c:pt idx="907">
                  <c:v>-9.6794397312538472E-4</c:v>
                </c:pt>
                <c:pt idx="908">
                  <c:v>-9.1017691563810565E-4</c:v>
                </c:pt>
                <c:pt idx="909">
                  <c:v>-1.4768531667139762E-3</c:v>
                </c:pt>
                <c:pt idx="910">
                  <c:v>5.1147988179134352E-4</c:v>
                </c:pt>
                <c:pt idx="911">
                  <c:v>-3.7368361453969934E-3</c:v>
                </c:pt>
                <c:pt idx="912">
                  <c:v>5.2361980648834017E-3</c:v>
                </c:pt>
                <c:pt idx="913">
                  <c:v>9.6849541388932536E-4</c:v>
                </c:pt>
                <c:pt idx="914">
                  <c:v>1.9634040081324411E-2</c:v>
                </c:pt>
                <c:pt idx="915">
                  <c:v>-8.2382762991127789E-3</c:v>
                </c:pt>
                <c:pt idx="916">
                  <c:v>-8.1142857142857405E-3</c:v>
                </c:pt>
                <c:pt idx="917">
                  <c:v>1.7145796422246562E-4</c:v>
                </c:pt>
                <c:pt idx="918">
                  <c:v>1.1443611603823012E-3</c:v>
                </c:pt>
                <c:pt idx="919">
                  <c:v>-1.6322395452242899E-2</c:v>
                </c:pt>
                <c:pt idx="920">
                  <c:v>3.9414414414418175E-4</c:v>
                </c:pt>
                <c:pt idx="921">
                  <c:v>8.0599386990578559E-3</c:v>
                </c:pt>
                <c:pt idx="922">
                  <c:v>7.0881445066879323E-3</c:v>
                </c:pt>
                <c:pt idx="923">
                  <c:v>-2.9636384361106938E-3</c:v>
                </c:pt>
                <c:pt idx="924">
                  <c:v>-2.1089042624414245E-2</c:v>
                </c:pt>
                <c:pt idx="925">
                  <c:v>-6.8155372084002241E-3</c:v>
                </c:pt>
                <c:pt idx="926">
                  <c:v>7.087053571428692E-3</c:v>
                </c:pt>
                <c:pt idx="927">
                  <c:v>1.3410818059902407E-3</c:v>
                </c:pt>
                <c:pt idx="928">
                  <c:v>-4.3396016468233434E-3</c:v>
                </c:pt>
                <c:pt idx="929">
                  <c:v>3.7415535823979162E-3</c:v>
                </c:pt>
                <c:pt idx="930">
                  <c:v>-2.8954841583607172E-3</c:v>
                </c:pt>
                <c:pt idx="931">
                  <c:v>-1.911628161013712E-2</c:v>
                </c:pt>
                <c:pt idx="932">
                  <c:v>1.227400895670927E-2</c:v>
                </c:pt>
                <c:pt idx="933">
                  <c:v>-2.4267828580882833E-3</c:v>
                </c:pt>
                <c:pt idx="934">
                  <c:v>-1.0468319559229222E-3</c:v>
                </c:pt>
                <c:pt idx="935">
                  <c:v>3.3167495854062867E-3</c:v>
                </c:pt>
                <c:pt idx="936">
                  <c:v>-4.1836397665968583E-3</c:v>
                </c:pt>
                <c:pt idx="937">
                  <c:v>1.3614551947327191E-2</c:v>
                </c:pt>
                <c:pt idx="938">
                  <c:v>2.2368862543340473E-3</c:v>
                </c:pt>
                <c:pt idx="939">
                  <c:v>-9.6366858661940391E-3</c:v>
                </c:pt>
                <c:pt idx="940">
                  <c:v>1.3309671694763381E-3</c:v>
                </c:pt>
                <c:pt idx="941">
                  <c:v>1.2464907355418386E-2</c:v>
                </c:pt>
                <c:pt idx="942">
                  <c:v>4.493877092461851E-4</c:v>
                </c:pt>
                <c:pt idx="943">
                  <c:v>-7.858105074090016E-4</c:v>
                </c:pt>
                <c:pt idx="944">
                  <c:v>-1.9047619047619646E-3</c:v>
                </c:pt>
                <c:pt idx="945">
                  <c:v>-1.0632939728021373E-3</c:v>
                </c:pt>
                <c:pt idx="946">
                  <c:v>6.5908066696711565E-3</c:v>
                </c:pt>
                <c:pt idx="947">
                  <c:v>1.4979988564894242E-2</c:v>
                </c:pt>
                <c:pt idx="948">
                  <c:v>-7.9981718464361418E-4</c:v>
                </c:pt>
                <c:pt idx="949">
                  <c:v>1.2494215640907136E-2</c:v>
                </c:pt>
                <c:pt idx="950">
                  <c:v>3.1333410699778685E-3</c:v>
                </c:pt>
                <c:pt idx="951">
                  <c:v>-2.0795454545454506E-2</c:v>
                </c:pt>
                <c:pt idx="952">
                  <c:v>-2.4984765386959151E-2</c:v>
                </c:pt>
                <c:pt idx="953">
                  <c:v>-2.982601491300807E-3</c:v>
                </c:pt>
                <c:pt idx="954">
                  <c:v>2.2098226617317529E-4</c:v>
                </c:pt>
                <c:pt idx="955">
                  <c:v>-4.4001980089104498E-3</c:v>
                </c:pt>
                <c:pt idx="956">
                  <c:v>3.0343153481187102E-3</c:v>
                </c:pt>
                <c:pt idx="957">
                  <c:v>-1.0157273918741883E-2</c:v>
                </c:pt>
                <c:pt idx="958">
                  <c:v>1.7616004445679456E-2</c:v>
                </c:pt>
                <c:pt idx="959">
                  <c:v>0</c:v>
                </c:pt>
                <c:pt idx="960">
                  <c:v>4.4476566409068496E-4</c:v>
                </c:pt>
                <c:pt idx="961">
                  <c:v>-1.4988342400356069E-3</c:v>
                </c:pt>
                <c:pt idx="962">
                  <c:v>-1.9944598337949815E-3</c:v>
                </c:pt>
                <c:pt idx="963">
                  <c:v>1.1647900604581096E-3</c:v>
                </c:pt>
                <c:pt idx="964">
                  <c:v>-4.4176928599038989E-3</c:v>
                </c:pt>
                <c:pt idx="965">
                  <c:v>1.2163432299441279E-3</c:v>
                </c:pt>
                <c:pt idx="966">
                  <c:v>-3.1964728575364365E-3</c:v>
                </c:pt>
                <c:pt idx="967">
                  <c:v>-7.6022752133012572E-3</c:v>
                </c:pt>
                <c:pt idx="968">
                  <c:v>2.2474373732390696E-3</c:v>
                </c:pt>
                <c:pt idx="969">
                  <c:v>8.2347739582180335E-3</c:v>
                </c:pt>
                <c:pt idx="970">
                  <c:v>2.1600664635834654E-3</c:v>
                </c:pt>
                <c:pt idx="971">
                  <c:v>-2.4861878453038555E-3</c:v>
                </c:pt>
                <c:pt idx="972">
                  <c:v>5.7790620137809778E-3</c:v>
                </c:pt>
                <c:pt idx="973">
                  <c:v>-1.0546766583403588E-3</c:v>
                </c:pt>
                <c:pt idx="974">
                  <c:v>4.4605519933091919E-3</c:v>
                </c:pt>
                <c:pt idx="975">
                  <c:v>6.1146639739706465E-3</c:v>
                </c:pt>
                <c:pt idx="976">
                  <c:v>3.772734951292156E-3</c:v>
                </c:pt>
                <c:pt idx="977">
                  <c:v>2.8800542127853657E-3</c:v>
                </c:pt>
                <c:pt idx="978">
                  <c:v>4.5382346267301976E-3</c:v>
                </c:pt>
                <c:pt idx="979">
                  <c:v>-9.4403236682399916E-3</c:v>
                </c:pt>
                <c:pt idx="980">
                  <c:v>1.6886187098952288E-3</c:v>
                </c:pt>
                <c:pt idx="981">
                  <c:v>5.6318990763681853E-4</c:v>
                </c:pt>
                <c:pt idx="982">
                  <c:v>-3.7591875666274088E-3</c:v>
                </c:pt>
                <c:pt idx="983">
                  <c:v>3.3778078027359992E-3</c:v>
                </c:pt>
                <c:pt idx="984">
                  <c:v>-3.0867661914917299E-3</c:v>
                </c:pt>
                <c:pt idx="985">
                  <c:v>7.8624356581253885E-3</c:v>
                </c:pt>
                <c:pt idx="986">
                  <c:v>-3.3261923553951078E-3</c:v>
                </c:pt>
                <c:pt idx="987">
                  <c:v>-4.6087657972573304E-2</c:v>
                </c:pt>
                <c:pt idx="988">
                  <c:v>2.6961445133459883E-3</c:v>
                </c:pt>
                <c:pt idx="989">
                  <c:v>-5.0965665236051283E-3</c:v>
                </c:pt>
                <c:pt idx="990">
                  <c:v>-7.1375306274635841E-3</c:v>
                </c:pt>
                <c:pt idx="991">
                  <c:v>-8.8691796008868451E-3</c:v>
                </c:pt>
                <c:pt idx="992">
                  <c:v>5.2820621170512894E-4</c:v>
                </c:pt>
                <c:pt idx="993">
                  <c:v>5.2848536095551069E-4</c:v>
                </c:pt>
                <c:pt idx="994">
                  <c:v>-2.425137072964989E-3</c:v>
                </c:pt>
                <c:pt idx="995">
                  <c:v>3.704095671499541E-3</c:v>
                </c:pt>
                <c:pt idx="996">
                  <c:v>9.9401453612655288E-3</c:v>
                </c:pt>
                <c:pt idx="997">
                  <c:v>-1.9030144167758833E-2</c:v>
                </c:pt>
                <c:pt idx="998">
                  <c:v>2.4173629723054368E-3</c:v>
                </c:pt>
                <c:pt idx="999">
                  <c:v>2.102496714848634E-4</c:v>
                </c:pt>
                <c:pt idx="1000">
                  <c:v>3.5870654639447164E-3</c:v>
                </c:pt>
                <c:pt idx="1001">
                  <c:v>-2.945353179403476E-3</c:v>
                </c:pt>
                <c:pt idx="1002">
                  <c:v>1.6858964227386419E-3</c:v>
                </c:pt>
                <c:pt idx="1003">
                  <c:v>7.1633237822350537E-3</c:v>
                </c:pt>
                <c:pt idx="1004">
                  <c:v>4.2095167048541438E-3</c:v>
                </c:pt>
                <c:pt idx="1005">
                  <c:v>-2.7101711127642814E-3</c:v>
                </c:pt>
                <c:pt idx="1006">
                  <c:v>2.6577366714497508E-4</c:v>
                </c:pt>
                <c:pt idx="1007">
                  <c:v>7.2277545775778496E-3</c:v>
                </c:pt>
                <c:pt idx="1008">
                  <c:v>1.6064257028114426E-4</c:v>
                </c:pt>
                <c:pt idx="1009">
                  <c:v>1.6105337613580684E-2</c:v>
                </c:pt>
                <c:pt idx="1010">
                  <c:v>7.7311108674198437E-3</c:v>
                </c:pt>
                <c:pt idx="1011">
                  <c:v>6.5840008778672576E-4</c:v>
                </c:pt>
                <c:pt idx="1012">
                  <c:v>-7.2444032899395827E-3</c:v>
                </c:pt>
                <c:pt idx="1013">
                  <c:v>-8.7074829931965692E-4</c:v>
                </c:pt>
                <c:pt idx="1014">
                  <c:v>3.4951668396046021E-3</c:v>
                </c:pt>
                <c:pt idx="1015">
                  <c:v>8.5926741944366558E-3</c:v>
                </c:pt>
                <c:pt idx="1016">
                  <c:v>1.759991031892838E-2</c:v>
                </c:pt>
                <c:pt idx="1017">
                  <c:v>4.6739497691181686E-3</c:v>
                </c:pt>
                <c:pt idx="1018">
                  <c:v>-8.7082728592163816E-3</c:v>
                </c:pt>
                <c:pt idx="1019">
                  <c:v>1.3636620834040603E-2</c:v>
                </c:pt>
                <c:pt idx="1020">
                  <c:v>-4.524630959786835E-4</c:v>
                </c:pt>
                <c:pt idx="1021">
                  <c:v>-2.8761561019626791E-3</c:v>
                </c:pt>
                <c:pt idx="1022">
                  <c:v>-2.6996625421822351E-3</c:v>
                </c:pt>
                <c:pt idx="1023">
                  <c:v>-6.7446043165475533E-4</c:v>
                </c:pt>
                <c:pt idx="1024">
                  <c:v>1.2380416432189456E-3</c:v>
                </c:pt>
                <c:pt idx="1025">
                  <c:v>-2.3579609252190048E-3</c:v>
                </c:pt>
                <c:pt idx="1026">
                  <c:v>-6.1931596272944978E-3</c:v>
                </c:pt>
                <c:pt idx="1027">
                  <c:v>8.4397681877004249E-3</c:v>
                </c:pt>
                <c:pt idx="1028">
                  <c:v>4.4647903244037224E-3</c:v>
                </c:pt>
                <c:pt idx="1029">
                  <c:v>-5.396290050590169E-3</c:v>
                </c:pt>
                <c:pt idx="1030">
                  <c:v>7.7036365696159237E-3</c:v>
                </c:pt>
                <c:pt idx="1031">
                  <c:v>1.7580263992160949E-2</c:v>
                </c:pt>
                <c:pt idx="1032">
                  <c:v>-6.4711945939754933E-3</c:v>
                </c:pt>
                <c:pt idx="1033">
                  <c:v>8.6645101663584967E-3</c:v>
                </c:pt>
                <c:pt idx="1034">
                  <c:v>-6.9408592898525523E-3</c:v>
                </c:pt>
                <c:pt idx="1035">
                  <c:v>-7.6844262295081567E-3</c:v>
                </c:pt>
                <c:pt idx="1036">
                  <c:v>9.5971495891040703E-3</c:v>
                </c:pt>
                <c:pt idx="1037">
                  <c:v>-8.0390467987367931E-4</c:v>
                </c:pt>
                <c:pt idx="1038">
                  <c:v>8.3960625361898522E-3</c:v>
                </c:pt>
                <c:pt idx="1039">
                  <c:v>2.8960324355642442E-4</c:v>
                </c:pt>
                <c:pt idx="1040">
                  <c:v>7.4104329560042981E-3</c:v>
                </c:pt>
                <c:pt idx="1041">
                  <c:v>1.7756398836035414E-2</c:v>
                </c:pt>
                <c:pt idx="1042">
                  <c:v>-1.6471000525670076E-2</c:v>
                </c:pt>
                <c:pt idx="1043">
                  <c:v>-1.160374090751648E-2</c:v>
                </c:pt>
                <c:pt idx="1044">
                  <c:v>4.2321293988056841E-3</c:v>
                </c:pt>
                <c:pt idx="1045">
                  <c:v>-4.6165387500721744E-3</c:v>
                </c:pt>
                <c:pt idx="1046">
                  <c:v>4.754450049283987E-3</c:v>
                </c:pt>
                <c:pt idx="1047">
                  <c:v>-7.5382667740820919E-3</c:v>
                </c:pt>
                <c:pt idx="1048">
                  <c:v>-2.0673021706673067E-3</c:v>
                </c:pt>
                <c:pt idx="1049">
                  <c:v>5.3111649924950655E-3</c:v>
                </c:pt>
                <c:pt idx="1050">
                  <c:v>3.1271716469771782E-3</c:v>
                </c:pt>
                <c:pt idx="1051">
                  <c:v>-2.195770253091367E-3</c:v>
                </c:pt>
                <c:pt idx="1052">
                  <c:v>9.8328416912485395E-4</c:v>
                </c:pt>
                <c:pt idx="1053">
                  <c:v>5.4667054376271729E-3</c:v>
                </c:pt>
                <c:pt idx="1054">
                  <c:v>-1.6257330314114471E-3</c:v>
                </c:pt>
                <c:pt idx="1055">
                  <c:v>4.6471100784195585E-4</c:v>
                </c:pt>
                <c:pt idx="1056">
                  <c:v>2.8544797856226989E-3</c:v>
                </c:pt>
                <c:pt idx="1057">
                  <c:v>2.3186505334684249E-2</c:v>
                </c:pt>
                <c:pt idx="1058">
                  <c:v>-1.1955241460541832E-2</c:v>
                </c:pt>
                <c:pt idx="1059">
                  <c:v>-1.2939654158334868E-3</c:v>
                </c:pt>
                <c:pt idx="1060">
                  <c:v>-8.8031248178160881E-3</c:v>
                </c:pt>
                <c:pt idx="1061">
                  <c:v>-1.0270613351797353E-2</c:v>
                </c:pt>
                <c:pt idx="1062">
                  <c:v>6.1538461538461764E-3</c:v>
                </c:pt>
                <c:pt idx="1063">
                  <c:v>-3.2405532087262934E-3</c:v>
                </c:pt>
                <c:pt idx="1064">
                  <c:v>-2.6093327321911719E-2</c:v>
                </c:pt>
                <c:pt idx="1065">
                  <c:v>-1.2246715653529305E-2</c:v>
                </c:pt>
                <c:pt idx="1066">
                  <c:v>-4.4336067390822187E-3</c:v>
                </c:pt>
                <c:pt idx="1067">
                  <c:v>-1.2730392428184079E-3</c:v>
                </c:pt>
                <c:pt idx="1068">
                  <c:v>1.7400608176596499E-2</c:v>
                </c:pt>
                <c:pt idx="1069">
                  <c:v>1.3533325814818475E-3</c:v>
                </c:pt>
                <c:pt idx="1070">
                  <c:v>1.298627971317412E-3</c:v>
                </c:pt>
                <c:pt idx="1071">
                  <c:v>-1.4522590696639304E-2</c:v>
                </c:pt>
                <c:pt idx="1072">
                  <c:v>-1.3394817742643728E-2</c:v>
                </c:pt>
                <c:pt idx="1073">
                  <c:v>-1.8083182640146189E-3</c:v>
                </c:pt>
                <c:pt idx="1074">
                  <c:v>-8.5298272302508638E-3</c:v>
                </c:pt>
                <c:pt idx="1075">
                  <c:v>2.8878112570152048E-3</c:v>
                </c:pt>
                <c:pt idx="1076">
                  <c:v>1.8559965063593697E-3</c:v>
                </c:pt>
                <c:pt idx="1077">
                  <c:v>1.1596443757247776E-2</c:v>
                </c:pt>
                <c:pt idx="1078">
                  <c:v>1.2298060260495181E-2</c:v>
                </c:pt>
                <c:pt idx="1079">
                  <c:v>-2.3632791180002166E-2</c:v>
                </c:pt>
                <c:pt idx="1080">
                  <c:v>9.2870800327782277E-4</c:v>
                </c:pt>
                <c:pt idx="1081">
                  <c:v>-1.628331900257951E-2</c:v>
                </c:pt>
                <c:pt idx="1082">
                  <c:v>7.3079629729875251E-3</c:v>
                </c:pt>
                <c:pt idx="1083">
                  <c:v>5.1145328907991061E-3</c:v>
                </c:pt>
                <c:pt idx="1084">
                  <c:v>-3.7942435904384508E-3</c:v>
                </c:pt>
                <c:pt idx="1085">
                  <c:v>-3.1339493164748156E-3</c:v>
                </c:pt>
                <c:pt idx="1086">
                  <c:v>-2.2642730066311234E-3</c:v>
                </c:pt>
                <c:pt idx="1087">
                  <c:v>-4.3110416554392739E-4</c:v>
                </c:pt>
                <c:pt idx="1088">
                  <c:v>-5.1466252077413399E-3</c:v>
                </c:pt>
                <c:pt idx="1089">
                  <c:v>-3.2156064097765835E-4</c:v>
                </c:pt>
                <c:pt idx="1090">
                  <c:v>1.4351726012503452E-2</c:v>
                </c:pt>
                <c:pt idx="1091">
                  <c:v>5.5759033510085487E-3</c:v>
                </c:pt>
                <c:pt idx="1092">
                  <c:v>-1.1349510890125925E-2</c:v>
                </c:pt>
                <c:pt idx="1093">
                  <c:v>-1.7803193785066451E-3</c:v>
                </c:pt>
                <c:pt idx="1094">
                  <c:v>5.8060665255845745E-3</c:v>
                </c:pt>
                <c:pt idx="1095">
                  <c:v>-3.6224048442905499E-3</c:v>
                </c:pt>
                <c:pt idx="1096">
                  <c:v>8.4510113952347421E-3</c:v>
                </c:pt>
                <c:pt idx="1097">
                  <c:v>-4.0893165298331868E-2</c:v>
                </c:pt>
                <c:pt idx="1098">
                  <c:v>2.8318212806124343E-3</c:v>
                </c:pt>
                <c:pt idx="1099">
                  <c:v>-2.3454703743534533E-2</c:v>
                </c:pt>
                <c:pt idx="1100">
                  <c:v>4.1137450506505413E-3</c:v>
                </c:pt>
                <c:pt idx="1101">
                  <c:v>2.7256880249326487E-2</c:v>
                </c:pt>
                <c:pt idx="1102">
                  <c:v>1.1105235325223894E-3</c:v>
                </c:pt>
                <c:pt idx="1103">
                  <c:v>6.0115975953609624E-3</c:v>
                </c:pt>
                <c:pt idx="1104">
                  <c:v>1.3317707223523545E-3</c:v>
                </c:pt>
                <c:pt idx="1105">
                  <c:v>-1.4362466088622128E-3</c:v>
                </c:pt>
                <c:pt idx="1106">
                  <c:v>2.7737771376754594E-3</c:v>
                </c:pt>
                <c:pt idx="1107">
                  <c:v>4.3394406943106922E-3</c:v>
                </c:pt>
                <c:pt idx="1108">
                  <c:v>-6.704980842911934E-3</c:v>
                </c:pt>
                <c:pt idx="1109">
                  <c:v>-3.4469958105742826E-3</c:v>
                </c:pt>
                <c:pt idx="1110">
                  <c:v>-7.9482831708355128E-4</c:v>
                </c:pt>
                <c:pt idx="1111">
                  <c:v>1.6755562739076524E-2</c:v>
                </c:pt>
                <c:pt idx="1112">
                  <c:v>2.0515035361441392E-3</c:v>
                </c:pt>
                <c:pt idx="1113">
                  <c:v>1.2905342593098945E-2</c:v>
                </c:pt>
                <c:pt idx="1114">
                  <c:v>-6.0332644852700845E-3</c:v>
                </c:pt>
                <c:pt idx="1115">
                  <c:v>3.3813263525306336E-3</c:v>
                </c:pt>
                <c:pt idx="1116">
                  <c:v>-5.4507794614633287E-4</c:v>
                </c:pt>
                <c:pt idx="1117">
                  <c:v>-1.9350010690613706E-2</c:v>
                </c:pt>
                <c:pt idx="1118">
                  <c:v>4.8340315823396374E-3</c:v>
                </c:pt>
                <c:pt idx="1119">
                  <c:v>1.410752219619793E-2</c:v>
                </c:pt>
                <c:pt idx="1120">
                  <c:v>-4.8998257839716342E-4</c:v>
                </c:pt>
                <c:pt idx="1121">
                  <c:v>6.0798597798104037E-3</c:v>
                </c:pt>
                <c:pt idx="1122">
                  <c:v>6.3943553277108212E-3</c:v>
                </c:pt>
                <c:pt idx="1123">
                  <c:v>2.1625274539618156E-2</c:v>
                </c:pt>
                <c:pt idx="1124">
                  <c:v>-3.4794320668949386E-3</c:v>
                </c:pt>
                <c:pt idx="1125">
                  <c:v>-1.3180484022816574E-2</c:v>
                </c:pt>
                <c:pt idx="1126">
                  <c:v>4.9867021276606138E-4</c:v>
                </c:pt>
                <c:pt idx="1127">
                  <c:v>-1.7956252040483234E-2</c:v>
                </c:pt>
                <c:pt idx="1128">
                  <c:v>-1.8583787247676953E-2</c:v>
                </c:pt>
                <c:pt idx="1129">
                  <c:v>6.1791413680081231E-3</c:v>
                </c:pt>
                <c:pt idx="1130">
                  <c:v>-6.6186282359220749E-3</c:v>
                </c:pt>
                <c:pt idx="1131">
                  <c:v>-5.8370920668612269E-3</c:v>
                </c:pt>
                <c:pt idx="1132">
                  <c:v>-1.4836009113547988E-3</c:v>
                </c:pt>
                <c:pt idx="1133">
                  <c:v>8.484912764490371E-4</c:v>
                </c:pt>
                <c:pt idx="1134">
                  <c:v>6.9956210616255454E-3</c:v>
                </c:pt>
                <c:pt idx="1135">
                  <c:v>6.3954425753747213E-3</c:v>
                </c:pt>
                <c:pt idx="1136">
                  <c:v>-7.8383278233976617E-3</c:v>
                </c:pt>
                <c:pt idx="1137">
                  <c:v>1.1979279084826322E-2</c:v>
                </c:pt>
                <c:pt idx="1138">
                  <c:v>-4.9787212223760369E-2</c:v>
                </c:pt>
                <c:pt idx="1139">
                  <c:v>2.5702976404666789E-3</c:v>
                </c:pt>
                <c:pt idx="1140">
                  <c:v>2.6760266019212553E-2</c:v>
                </c:pt>
                <c:pt idx="1141">
                  <c:v>-7.2832067068379081E-3</c:v>
                </c:pt>
                <c:pt idx="1142">
                  <c:v>9.5746931866271812E-3</c:v>
                </c:pt>
                <c:pt idx="1143">
                  <c:v>6.9244700117183644E-3</c:v>
                </c:pt>
                <c:pt idx="1144">
                  <c:v>6.3250428816468141E-3</c:v>
                </c:pt>
                <c:pt idx="1145">
                  <c:v>-5.6497175141243527E-3</c:v>
                </c:pt>
                <c:pt idx="1146">
                  <c:v>-1.7078792958927003E-2</c:v>
                </c:pt>
                <c:pt idx="1147">
                  <c:v>3.2059704630262864E-3</c:v>
                </c:pt>
                <c:pt idx="1148">
                  <c:v>3.680336487907887E-4</c:v>
                </c:pt>
                <c:pt idx="1149">
                  <c:v>4.7341013097690343E-4</c:v>
                </c:pt>
                <c:pt idx="1150">
                  <c:v>-1.2210329419100052E-2</c:v>
                </c:pt>
                <c:pt idx="1151">
                  <c:v>7.4329983249579179E-3</c:v>
                </c:pt>
                <c:pt idx="1152">
                  <c:v>2.0981955518253326E-3</c:v>
                </c:pt>
                <c:pt idx="1153">
                  <c:v>2.9461279461280299E-3</c:v>
                </c:pt>
                <c:pt idx="1154">
                  <c:v>-1.2610340479193294E-3</c:v>
                </c:pt>
                <c:pt idx="1155">
                  <c:v>9.993162572976555E-4</c:v>
                </c:pt>
                <c:pt idx="1156">
                  <c:v>6.7778660312416417E-3</c:v>
                </c:pt>
                <c:pt idx="1157">
                  <c:v>-1.7685305591677469E-2</c:v>
                </c:pt>
                <c:pt idx="1158">
                  <c:v>1.5629070070330986E-3</c:v>
                </c:pt>
                <c:pt idx="1159">
                  <c:v>1.636132584983585E-2</c:v>
                </c:pt>
                <c:pt idx="1160">
                  <c:v>2.6544913994479558E-3</c:v>
                </c:pt>
                <c:pt idx="1161">
                  <c:v>-9.2051969912155807E-3</c:v>
                </c:pt>
                <c:pt idx="1162">
                  <c:v>-5.9607843137254868E-3</c:v>
                </c:pt>
                <c:pt idx="1163">
                  <c:v>6.4730028418060748E-3</c:v>
                </c:pt>
                <c:pt idx="1164">
                  <c:v>-4.2967931251309821E-3</c:v>
                </c:pt>
                <c:pt idx="1165">
                  <c:v>1.1072847682119358E-2</c:v>
                </c:pt>
                <c:pt idx="1166">
                  <c:v>-3.5897165179749058E-3</c:v>
                </c:pt>
                <c:pt idx="1167">
                  <c:v>1.1480136693720722E-2</c:v>
                </c:pt>
                <c:pt idx="1168">
                  <c:v>8.1283307315496156E-3</c:v>
                </c:pt>
                <c:pt idx="1169">
                  <c:v>-5.6736070224268076E-3</c:v>
                </c:pt>
                <c:pt idx="1170">
                  <c:v>4.5163718479488413E-3</c:v>
                </c:pt>
                <c:pt idx="1171">
                  <c:v>-2.0383440429790234E-2</c:v>
                </c:pt>
                <c:pt idx="1172">
                  <c:v>-1.3675573322112777E-3</c:v>
                </c:pt>
                <c:pt idx="1173">
                  <c:v>-2.6074483889144906E-2</c:v>
                </c:pt>
                <c:pt idx="1174">
                  <c:v>6.2371134020617891E-3</c:v>
                </c:pt>
                <c:pt idx="1175">
                  <c:v>-1.0305070911131531E-2</c:v>
                </c:pt>
                <c:pt idx="1176">
                  <c:v>1.9935592700506266E-3</c:v>
                </c:pt>
                <c:pt idx="1177">
                  <c:v>1.6384209717885678E-3</c:v>
                </c:pt>
                <c:pt idx="1178">
                  <c:v>7.8955516565177852E-3</c:v>
                </c:pt>
                <c:pt idx="1179">
                  <c:v>-8.392180943608718E-3</c:v>
                </c:pt>
                <c:pt idx="1180">
                  <c:v>4.8850722476474484E-3</c:v>
                </c:pt>
                <c:pt idx="1181">
                  <c:v>6.0527677185722162E-3</c:v>
                </c:pt>
                <c:pt idx="1182">
                  <c:v>4.7299755704557356E-3</c:v>
                </c:pt>
                <c:pt idx="1183">
                  <c:v>-1.9194853704087578E-3</c:v>
                </c:pt>
                <c:pt idx="1184">
                  <c:v>-3.515301902398793E-3</c:v>
                </c:pt>
                <c:pt idx="1185">
                  <c:v>-1.7173051519154492E-2</c:v>
                </c:pt>
                <c:pt idx="1186">
                  <c:v>3.0494002846115364E-4</c:v>
                </c:pt>
                <c:pt idx="1187">
                  <c:v>1.5270284027282255E-3</c:v>
                </c:pt>
                <c:pt idx="1188">
                  <c:v>2.2377185678601252E-2</c:v>
                </c:pt>
                <c:pt idx="1189">
                  <c:v>-9.8418096563096524E-3</c:v>
                </c:pt>
                <c:pt idx="1190">
                  <c:v>1.5116644000418455E-2</c:v>
                </c:pt>
                <c:pt idx="1191">
                  <c:v>-8.2481713959641212E-3</c:v>
                </c:pt>
                <c:pt idx="1192">
                  <c:v>-3.5666287604672053E-3</c:v>
                </c:pt>
                <c:pt idx="1193">
                  <c:v>4.1369324645779137E-4</c:v>
                </c:pt>
                <c:pt idx="1194">
                  <c:v>-1.2712513401746062E-2</c:v>
                </c:pt>
                <c:pt idx="1195">
                  <c:v>-2.0356106832049692E-2</c:v>
                </c:pt>
                <c:pt idx="1196">
                  <c:v>7.254408060453521E-3</c:v>
                </c:pt>
                <c:pt idx="1197">
                  <c:v>2.4780588538977799E-2</c:v>
                </c:pt>
                <c:pt idx="1198">
                  <c:v>-1.0067971584811208E-2</c:v>
                </c:pt>
                <c:pt idx="1199">
                  <c:v>1.1266732130859491E-2</c:v>
                </c:pt>
                <c:pt idx="1200">
                  <c:v>1.190106592155793E-3</c:v>
                </c:pt>
                <c:pt idx="1201">
                  <c:v>-4.5346769413159516E-2</c:v>
                </c:pt>
                <c:pt idx="1202">
                  <c:v>7.1140739266704056E-3</c:v>
                </c:pt>
                <c:pt idx="1203">
                  <c:v>-2.0180355837192354E-2</c:v>
                </c:pt>
                <c:pt idx="1204">
                  <c:v>1.0043818620452116E-2</c:v>
                </c:pt>
                <c:pt idx="1205">
                  <c:v>1.4941035378772671E-2</c:v>
                </c:pt>
                <c:pt idx="1206">
                  <c:v>1.7904374364191344E-2</c:v>
                </c:pt>
                <c:pt idx="1207">
                  <c:v>1.6303240269004426E-3</c:v>
                </c:pt>
                <c:pt idx="1208">
                  <c:v>1.0554497245533589E-2</c:v>
                </c:pt>
                <c:pt idx="1209">
                  <c:v>-5.7332992065524113E-3</c:v>
                </c:pt>
                <c:pt idx="1210">
                  <c:v>4.52511955571544E-3</c:v>
                </c:pt>
                <c:pt idx="1211">
                  <c:v>7.0947695494563146E-3</c:v>
                </c:pt>
                <c:pt idx="1212">
                  <c:v>1.7762082959995817E-2</c:v>
                </c:pt>
                <c:pt idx="1213">
                  <c:v>4.3406913344978815E-3</c:v>
                </c:pt>
                <c:pt idx="1214">
                  <c:v>1.3411297677163203E-2</c:v>
                </c:pt>
                <c:pt idx="1215">
                  <c:v>1.1778115501519748E-2</c:v>
                </c:pt>
                <c:pt idx="1216">
                  <c:v>1.4593314609835373E-2</c:v>
                </c:pt>
                <c:pt idx="1217">
                  <c:v>4.2028424487088323E-3</c:v>
                </c:pt>
                <c:pt idx="1218">
                  <c:v>5.3371879690886637E-3</c:v>
                </c:pt>
                <c:pt idx="1219">
                  <c:v>-7.0111515954510706E-3</c:v>
                </c:pt>
                <c:pt idx="1220">
                  <c:v>4.4184248315493058E-4</c:v>
                </c:pt>
                <c:pt idx="1221">
                  <c:v>-2.2087244616242341E-4</c:v>
                </c:pt>
                <c:pt idx="1222">
                  <c:v>7.1182293404514763E-3</c:v>
                </c:pt>
                <c:pt idx="1223">
                  <c:v>-5.5580257892395846E-4</c:v>
                </c:pt>
                <c:pt idx="1224">
                  <c:v>-8.9782429082897464E-3</c:v>
                </c:pt>
                <c:pt idx="1225">
                  <c:v>6.2631637290766484E-3</c:v>
                </c:pt>
                <c:pt idx="1226">
                  <c:v>8.7783058428851923E-3</c:v>
                </c:pt>
                <c:pt idx="1227">
                  <c:v>2.5224215246637538E-3</c:v>
                </c:pt>
                <c:pt idx="1228">
                  <c:v>6.090683510038275E-3</c:v>
                </c:pt>
                <c:pt idx="1229">
                  <c:v>-1.104294478527601E-2</c:v>
                </c:pt>
                <c:pt idx="1230">
                  <c:v>1.0254676583276945E-2</c:v>
                </c:pt>
                <c:pt idx="1231">
                  <c:v>1.2976022566995038E-3</c:v>
                </c:pt>
                <c:pt idx="1232">
                  <c:v>5.9020486919016957E-3</c:v>
                </c:pt>
                <c:pt idx="1233">
                  <c:v>-2.0953675387926918E-3</c:v>
                </c:pt>
                <c:pt idx="1234">
                  <c:v>-3.5551041137632522E-3</c:v>
                </c:pt>
                <c:pt idx="1235">
                  <c:v>8.7664370695053062E-3</c:v>
                </c:pt>
                <c:pt idx="1236">
                  <c:v>6.1859213013344405E-3</c:v>
                </c:pt>
                <c:pt idx="1237">
                  <c:v>1.2233302411873925E-2</c:v>
                </c:pt>
                <c:pt idx="1238">
                  <c:v>-2.5445292620865922E-3</c:v>
                </c:pt>
                <c:pt idx="1239">
                  <c:v>-2.312673450507452E-4</c:v>
                </c:pt>
                <c:pt idx="1240">
                  <c:v>5.4060338313084433E-3</c:v>
                </c:pt>
                <c:pt idx="1241">
                  <c:v>-5.2044179725900808E-3</c:v>
                </c:pt>
                <c:pt idx="1242">
                  <c:v>-1.5588914549653499E-3</c:v>
                </c:pt>
                <c:pt idx="1243">
                  <c:v>1.0914609233642736E-2</c:v>
                </c:pt>
                <c:pt idx="1244">
                  <c:v>-8.1646935323964609E-4</c:v>
                </c:pt>
                <c:pt idx="1245">
                  <c:v>9.65671553906855E-3</c:v>
                </c:pt>
                <c:pt idx="1246">
                  <c:v>1.3184584178498993E-2</c:v>
                </c:pt>
                <c:pt idx="1247">
                  <c:v>-2.4841468380941367E-2</c:v>
                </c:pt>
                <c:pt idx="1248">
                  <c:v>1.2427847803039294E-2</c:v>
                </c:pt>
                <c:pt idx="1249">
                  <c:v>-1.5882216554602424E-2</c:v>
                </c:pt>
                <c:pt idx="1250">
                  <c:v>-7.2505466682011299E-3</c:v>
                </c:pt>
                <c:pt idx="1251">
                  <c:v>5.1816454603015316E-4</c:v>
                </c:pt>
                <c:pt idx="1252">
                  <c:v>1.3774587054222964E-2</c:v>
                </c:pt>
                <c:pt idx="1253">
                  <c:v>1.7540782318892223E-3</c:v>
                </c:pt>
                <c:pt idx="1254">
                  <c:v>3.2261848897230383E-3</c:v>
                </c:pt>
                <c:pt idx="1255">
                  <c:v>-1.7179753257235086E-2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A1A-40C3-B895-380CCFF7A360}"/>
            </c:ext>
          </c:extLst>
        </c:ser>
        <c:ser>
          <c:idx val="1"/>
          <c:order val="1"/>
          <c:tx>
            <c:v>Pronóstico para Y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Beta_Gold_dia!$G$8:$G$1263</c:f>
              <c:numCache>
                <c:formatCode>0.000%</c:formatCode>
                <c:ptCount val="1256"/>
                <c:pt idx="0">
                  <c:v>-4.4485431876539749E-4</c:v>
                </c:pt>
                <c:pt idx="1">
                  <c:v>-1.6135114115741978E-2</c:v>
                </c:pt>
                <c:pt idx="2">
                  <c:v>-3.8802065866255786E-3</c:v>
                </c:pt>
                <c:pt idx="3">
                  <c:v>8.76077054501323E-4</c:v>
                </c:pt>
                <c:pt idx="4">
                  <c:v>7.0053220166539365E-3</c:v>
                </c:pt>
                <c:pt idx="5">
                  <c:v>4.1323155561741043E-3</c:v>
                </c:pt>
                <c:pt idx="6">
                  <c:v>1.024369112638146E-3</c:v>
                </c:pt>
                <c:pt idx="7">
                  <c:v>7.2482243048224149E-3</c:v>
                </c:pt>
                <c:pt idx="8">
                  <c:v>3.2558821606703869E-2</c:v>
                </c:pt>
                <c:pt idx="9">
                  <c:v>-7.1151883671083382E-4</c:v>
                </c:pt>
                <c:pt idx="10">
                  <c:v>5.7997471267632328E-3</c:v>
                </c:pt>
                <c:pt idx="11">
                  <c:v>4.3464225393308187E-3</c:v>
                </c:pt>
                <c:pt idx="12">
                  <c:v>-7.6932878850626274E-3</c:v>
                </c:pt>
                <c:pt idx="13">
                  <c:v>-6.3815906321273985E-3</c:v>
                </c:pt>
                <c:pt idx="14">
                  <c:v>1.4726612825518126E-2</c:v>
                </c:pt>
                <c:pt idx="15">
                  <c:v>6.2990881764606321E-3</c:v>
                </c:pt>
                <c:pt idx="16">
                  <c:v>1.4799948928487794E-3</c:v>
                </c:pt>
                <c:pt idx="17">
                  <c:v>5.8023965634184105E-3</c:v>
                </c:pt>
                <c:pt idx="18">
                  <c:v>6.4069962951629478E-4</c:v>
                </c:pt>
                <c:pt idx="19">
                  <c:v>7.3731441792452834E-3</c:v>
                </c:pt>
                <c:pt idx="20">
                  <c:v>2.025908412793509E-2</c:v>
                </c:pt>
                <c:pt idx="21">
                  <c:v>1.6661119264111734E-2</c:v>
                </c:pt>
                <c:pt idx="22">
                  <c:v>2.511728897677501E-2</c:v>
                </c:pt>
                <c:pt idx="23">
                  <c:v>-2.3567493895167213E-2</c:v>
                </c:pt>
                <c:pt idx="24">
                  <c:v>1.3268381447011368E-3</c:v>
                </c:pt>
                <c:pt idx="25">
                  <c:v>-2.2408428964001637E-2</c:v>
                </c:pt>
                <c:pt idx="26">
                  <c:v>-1.7277195396940837E-3</c:v>
                </c:pt>
                <c:pt idx="27">
                  <c:v>7.9446466394201831E-3</c:v>
                </c:pt>
                <c:pt idx="28">
                  <c:v>1.8092083408471682E-2</c:v>
                </c:pt>
                <c:pt idx="29">
                  <c:v>-3.4607561069471604E-2</c:v>
                </c:pt>
                <c:pt idx="30">
                  <c:v>9.5153900340573472E-2</c:v>
                </c:pt>
                <c:pt idx="31">
                  <c:v>-1.5700528421156545E-2</c:v>
                </c:pt>
                <c:pt idx="32">
                  <c:v>-2.3314571311449095E-3</c:v>
                </c:pt>
                <c:pt idx="33">
                  <c:v>-5.9749616419470408E-2</c:v>
                </c:pt>
                <c:pt idx="34">
                  <c:v>-4.839560075260485E-2</c:v>
                </c:pt>
                <c:pt idx="35">
                  <c:v>6.7281251608803938E-3</c:v>
                </c:pt>
                <c:pt idx="36">
                  <c:v>3.7812842467277452E-3</c:v>
                </c:pt>
                <c:pt idx="37">
                  <c:v>5.5384935154294546E-3</c:v>
                </c:pt>
                <c:pt idx="38">
                  <c:v>-1.9737200328104554E-2</c:v>
                </c:pt>
                <c:pt idx="39">
                  <c:v>-3.3069570393192693E-3</c:v>
                </c:pt>
                <c:pt idx="40">
                  <c:v>-1.115698545004451E-2</c:v>
                </c:pt>
                <c:pt idx="41">
                  <c:v>1.5743198608773046E-3</c:v>
                </c:pt>
                <c:pt idx="42">
                  <c:v>1.7646041682840563E-2</c:v>
                </c:pt>
                <c:pt idx="43">
                  <c:v>8.2466726353502828E-4</c:v>
                </c:pt>
                <c:pt idx="44">
                  <c:v>-2.1849103746239829E-3</c:v>
                </c:pt>
                <c:pt idx="45">
                  <c:v>1.0798516740105457E-2</c:v>
                </c:pt>
                <c:pt idx="46">
                  <c:v>-1.0653519220738983E-2</c:v>
                </c:pt>
                <c:pt idx="47">
                  <c:v>6.4160994796895743E-3</c:v>
                </c:pt>
                <c:pt idx="48">
                  <c:v>2.1265883307494793E-2</c:v>
                </c:pt>
                <c:pt idx="49">
                  <c:v>-1.3891022092047178E-2</c:v>
                </c:pt>
                <c:pt idx="50">
                  <c:v>4.8868732804865367E-3</c:v>
                </c:pt>
                <c:pt idx="51">
                  <c:v>-7.5678236584880709E-3</c:v>
                </c:pt>
                <c:pt idx="52">
                  <c:v>-2.6973068524487775E-2</c:v>
                </c:pt>
                <c:pt idx="53">
                  <c:v>5.5205871897281433E-3</c:v>
                </c:pt>
                <c:pt idx="54">
                  <c:v>-1.7819030128555013E-2</c:v>
                </c:pt>
                <c:pt idx="55">
                  <c:v>1.1159281084776262E-2</c:v>
                </c:pt>
                <c:pt idx="56">
                  <c:v>-1.2234773630190987E-2</c:v>
                </c:pt>
                <c:pt idx="57">
                  <c:v>-1.7596775547904953E-2</c:v>
                </c:pt>
                <c:pt idx="58">
                  <c:v>1.5854114170776867E-2</c:v>
                </c:pt>
                <c:pt idx="59">
                  <c:v>-1.586451446090209E-2</c:v>
                </c:pt>
                <c:pt idx="60">
                  <c:v>1.3601444103938931E-4</c:v>
                </c:pt>
                <c:pt idx="61">
                  <c:v>-4.6797309154723576E-3</c:v>
                </c:pt>
                <c:pt idx="62">
                  <c:v>-4.9691258961639395E-3</c:v>
                </c:pt>
                <c:pt idx="63">
                  <c:v>-1.70641044083224E-2</c:v>
                </c:pt>
                <c:pt idx="64">
                  <c:v>-4.3342040803039383E-3</c:v>
                </c:pt>
                <c:pt idx="65">
                  <c:v>2.3769980977488281E-3</c:v>
                </c:pt>
                <c:pt idx="66">
                  <c:v>2.4449557863681637E-3</c:v>
                </c:pt>
                <c:pt idx="67">
                  <c:v>-7.195338728738232E-5</c:v>
                </c:pt>
                <c:pt idx="68">
                  <c:v>1.0426357037460532E-2</c:v>
                </c:pt>
                <c:pt idx="69">
                  <c:v>-2.7239021174919609E-3</c:v>
                </c:pt>
                <c:pt idx="70">
                  <c:v>3.3957312690802155E-4</c:v>
                </c:pt>
                <c:pt idx="71">
                  <c:v>6.712589964470439E-3</c:v>
                </c:pt>
                <c:pt idx="72">
                  <c:v>-9.464837258386094E-3</c:v>
                </c:pt>
                <c:pt idx="73">
                  <c:v>3.64432448840879E-3</c:v>
                </c:pt>
                <c:pt idx="74">
                  <c:v>3.9086566808217427E-3</c:v>
                </c:pt>
                <c:pt idx="75">
                  <c:v>7.2248718423506553E-3</c:v>
                </c:pt>
                <c:pt idx="76">
                  <c:v>-7.6086038807853251E-3</c:v>
                </c:pt>
                <c:pt idx="77">
                  <c:v>-5.0468031697350479E-3</c:v>
                </c:pt>
                <c:pt idx="78">
                  <c:v>5.2754370946348494E-3</c:v>
                </c:pt>
                <c:pt idx="79">
                  <c:v>-4.6788733787100911E-3</c:v>
                </c:pt>
                <c:pt idx="80">
                  <c:v>9.2178009008230255E-3</c:v>
                </c:pt>
                <c:pt idx="81">
                  <c:v>-1.45806426234667E-2</c:v>
                </c:pt>
                <c:pt idx="82">
                  <c:v>-2.8551769899211044E-3</c:v>
                </c:pt>
                <c:pt idx="83">
                  <c:v>5.31351199483443E-3</c:v>
                </c:pt>
                <c:pt idx="84">
                  <c:v>6.1379611323075789E-3</c:v>
                </c:pt>
                <c:pt idx="85">
                  <c:v>8.7682143059637507E-3</c:v>
                </c:pt>
                <c:pt idx="86">
                  <c:v>9.9910060734267336E-3</c:v>
                </c:pt>
                <c:pt idx="87">
                  <c:v>-2.112636997870454E-3</c:v>
                </c:pt>
                <c:pt idx="88">
                  <c:v>1.8312792769356268E-2</c:v>
                </c:pt>
                <c:pt idx="89">
                  <c:v>1.146289893115604E-3</c:v>
                </c:pt>
                <c:pt idx="90">
                  <c:v>1.5754139322881056E-3</c:v>
                </c:pt>
                <c:pt idx="91">
                  <c:v>-1.5411650403413191E-2</c:v>
                </c:pt>
                <c:pt idx="92">
                  <c:v>1.5603237756451893E-3</c:v>
                </c:pt>
                <c:pt idx="93">
                  <c:v>-1.1103896321238205E-2</c:v>
                </c:pt>
                <c:pt idx="94">
                  <c:v>5.5381011599553442E-3</c:v>
                </c:pt>
                <c:pt idx="95">
                  <c:v>1.2595956411720177E-2</c:v>
                </c:pt>
                <c:pt idx="96">
                  <c:v>-2.2238733140302891E-3</c:v>
                </c:pt>
                <c:pt idx="97">
                  <c:v>-4.2847904329482711E-3</c:v>
                </c:pt>
                <c:pt idx="98">
                  <c:v>-1.0702011777237508E-2</c:v>
                </c:pt>
                <c:pt idx="99">
                  <c:v>-1.1055735815118317E-2</c:v>
                </c:pt>
                <c:pt idx="100">
                  <c:v>-4.0562645280495246E-4</c:v>
                </c:pt>
                <c:pt idx="101">
                  <c:v>1.1042722967758989E-2</c:v>
                </c:pt>
                <c:pt idx="102">
                  <c:v>7.2873196927927264E-3</c:v>
                </c:pt>
                <c:pt idx="103">
                  <c:v>1.0869120584686254E-2</c:v>
                </c:pt>
                <c:pt idx="104">
                  <c:v>-8.6509904362275236E-4</c:v>
                </c:pt>
                <c:pt idx="105">
                  <c:v>-2.9492894104891865E-2</c:v>
                </c:pt>
                <c:pt idx="106">
                  <c:v>-3.8639596449174807E-3</c:v>
                </c:pt>
                <c:pt idx="107">
                  <c:v>3.7993154952247199E-3</c:v>
                </c:pt>
                <c:pt idx="108">
                  <c:v>-2.6440818012729572E-5</c:v>
                </c:pt>
                <c:pt idx="109">
                  <c:v>-5.4140321061636465E-3</c:v>
                </c:pt>
                <c:pt idx="110">
                  <c:v>8.1658218598121834E-3</c:v>
                </c:pt>
                <c:pt idx="111">
                  <c:v>-2.9638930421207466E-3</c:v>
                </c:pt>
                <c:pt idx="112">
                  <c:v>-6.1442267748391677E-3</c:v>
                </c:pt>
                <c:pt idx="113">
                  <c:v>2.4954280663231909E-3</c:v>
                </c:pt>
                <c:pt idx="114">
                  <c:v>-1.8697147288503357E-3</c:v>
                </c:pt>
                <c:pt idx="115">
                  <c:v>6.0513596963907013E-3</c:v>
                </c:pt>
                <c:pt idx="116">
                  <c:v>4.5145233705135013E-4</c:v>
                </c:pt>
                <c:pt idx="117">
                  <c:v>2.4484531809998433E-3</c:v>
                </c:pt>
                <c:pt idx="118">
                  <c:v>5.6078443139726541E-3</c:v>
                </c:pt>
                <c:pt idx="119">
                  <c:v>-3.8012963267421984E-3</c:v>
                </c:pt>
                <c:pt idx="120">
                  <c:v>5.722044904524104E-3</c:v>
                </c:pt>
                <c:pt idx="121">
                  <c:v>3.0204344198856425E-3</c:v>
                </c:pt>
                <c:pt idx="122">
                  <c:v>3.4679787718681077E-3</c:v>
                </c:pt>
                <c:pt idx="123">
                  <c:v>5.3404449131417842E-3</c:v>
                </c:pt>
                <c:pt idx="124">
                  <c:v>2.1970667468895755E-5</c:v>
                </c:pt>
                <c:pt idx="125">
                  <c:v>3.9636081050355987E-3</c:v>
                </c:pt>
                <c:pt idx="126">
                  <c:v>3.9178144727474162E-3</c:v>
                </c:pt>
                <c:pt idx="127">
                  <c:v>-1.3203522508181798E-2</c:v>
                </c:pt>
                <c:pt idx="128">
                  <c:v>-6.0497412027306074E-3</c:v>
                </c:pt>
                <c:pt idx="129">
                  <c:v>2.3228648443596178E-4</c:v>
                </c:pt>
                <c:pt idx="130">
                  <c:v>-2.8926824797754769E-3</c:v>
                </c:pt>
                <c:pt idx="131">
                  <c:v>9.6905366322297404E-4</c:v>
                </c:pt>
                <c:pt idx="132">
                  <c:v>3.7568431802581514E-3</c:v>
                </c:pt>
                <c:pt idx="133">
                  <c:v>7.4312198939459062E-3</c:v>
                </c:pt>
                <c:pt idx="134">
                  <c:v>2.5295879476236127E-2</c:v>
                </c:pt>
                <c:pt idx="135">
                  <c:v>1.2265675189796932E-2</c:v>
                </c:pt>
                <c:pt idx="136">
                  <c:v>-2.8121072475911779E-3</c:v>
                </c:pt>
                <c:pt idx="137">
                  <c:v>4.0925781489629109E-3</c:v>
                </c:pt>
                <c:pt idx="138">
                  <c:v>-1.8614747655095742E-2</c:v>
                </c:pt>
                <c:pt idx="139">
                  <c:v>-3.3002338451409985E-3</c:v>
                </c:pt>
                <c:pt idx="140">
                  <c:v>1.6141440228589765E-3</c:v>
                </c:pt>
                <c:pt idx="141">
                  <c:v>2.6514603692762151E-3</c:v>
                </c:pt>
                <c:pt idx="142">
                  <c:v>-2.994908655286066E-4</c:v>
                </c:pt>
                <c:pt idx="143">
                  <c:v>2.1457820892740731E-3</c:v>
                </c:pt>
                <c:pt idx="144">
                  <c:v>-9.1912770030079249E-3</c:v>
                </c:pt>
                <c:pt idx="145">
                  <c:v>-4.7489058725858069E-4</c:v>
                </c:pt>
                <c:pt idx="146">
                  <c:v>-1.8227794573267841E-3</c:v>
                </c:pt>
                <c:pt idx="147">
                  <c:v>3.9716030382763723E-3</c:v>
                </c:pt>
                <c:pt idx="148">
                  <c:v>-1.7116048520571248E-4</c:v>
                </c:pt>
                <c:pt idx="149">
                  <c:v>4.6790685197222182E-3</c:v>
                </c:pt>
                <c:pt idx="150">
                  <c:v>-7.6094097971791674E-3</c:v>
                </c:pt>
                <c:pt idx="151">
                  <c:v>7.7076128584032677E-3</c:v>
                </c:pt>
                <c:pt idx="152">
                  <c:v>6.0518507625366702E-3</c:v>
                </c:pt>
                <c:pt idx="153">
                  <c:v>-2.0700823889336917E-3</c:v>
                </c:pt>
                <c:pt idx="154">
                  <c:v>7.1133846739683815E-3</c:v>
                </c:pt>
                <c:pt idx="155">
                  <c:v>9.68935768284096E-3</c:v>
                </c:pt>
                <c:pt idx="156">
                  <c:v>-9.5860422495291919E-3</c:v>
                </c:pt>
                <c:pt idx="157">
                  <c:v>8.9702698624898325E-3</c:v>
                </c:pt>
                <c:pt idx="158">
                  <c:v>-1.681396399709989E-3</c:v>
                </c:pt>
                <c:pt idx="159">
                  <c:v>1.3838405955768351E-4</c:v>
                </c:pt>
                <c:pt idx="160">
                  <c:v>-9.3241104524439677E-3</c:v>
                </c:pt>
                <c:pt idx="161">
                  <c:v>4.2365423122701085E-3</c:v>
                </c:pt>
                <c:pt idx="162">
                  <c:v>-1.2531829977877607E-3</c:v>
                </c:pt>
                <c:pt idx="163">
                  <c:v>4.0386141140038578E-3</c:v>
                </c:pt>
                <c:pt idx="164">
                  <c:v>-1.8611774432969463E-3</c:v>
                </c:pt>
                <c:pt idx="165">
                  <c:v>2.5111172898120149E-3</c:v>
                </c:pt>
                <c:pt idx="166">
                  <c:v>2.8092695373120868E-3</c:v>
                </c:pt>
                <c:pt idx="167">
                  <c:v>-1.9409693295342478E-3</c:v>
                </c:pt>
                <c:pt idx="168">
                  <c:v>1.6976786407179478E-2</c:v>
                </c:pt>
                <c:pt idx="169">
                  <c:v>-2.8964004415590328E-3</c:v>
                </c:pt>
                <c:pt idx="170">
                  <c:v>2.6450846693371055E-4</c:v>
                </c:pt>
                <c:pt idx="171">
                  <c:v>1.2566610143582846E-3</c:v>
                </c:pt>
                <c:pt idx="172">
                  <c:v>5.4076658041088965E-3</c:v>
                </c:pt>
                <c:pt idx="173">
                  <c:v>7.4953232999588337E-3</c:v>
                </c:pt>
                <c:pt idx="174">
                  <c:v>1.0665050805019227E-2</c:v>
                </c:pt>
                <c:pt idx="175">
                  <c:v>4.4726332239699573E-3</c:v>
                </c:pt>
                <c:pt idx="176">
                  <c:v>1.1580091782812829E-2</c:v>
                </c:pt>
                <c:pt idx="177">
                  <c:v>-1.726020776209658E-2</c:v>
                </c:pt>
                <c:pt idx="178">
                  <c:v>-3.0180776693048417E-3</c:v>
                </c:pt>
                <c:pt idx="179">
                  <c:v>-1.6024800458679378E-3</c:v>
                </c:pt>
                <c:pt idx="180">
                  <c:v>-2.1151122441753323E-2</c:v>
                </c:pt>
                <c:pt idx="181">
                  <c:v>1.0093062182132906E-2</c:v>
                </c:pt>
                <c:pt idx="182">
                  <c:v>-3.9340650694441592E-5</c:v>
                </c:pt>
                <c:pt idx="183">
                  <c:v>-5.9760389633474187E-3</c:v>
                </c:pt>
                <c:pt idx="184">
                  <c:v>1.5952029967027936E-3</c:v>
                </c:pt>
                <c:pt idx="185">
                  <c:v>-3.1537231503155905E-3</c:v>
                </c:pt>
                <c:pt idx="186">
                  <c:v>1.1483420217425433E-2</c:v>
                </c:pt>
                <c:pt idx="187">
                  <c:v>-8.9328126528905871E-3</c:v>
                </c:pt>
                <c:pt idx="188">
                  <c:v>4.2396804070665706E-3</c:v>
                </c:pt>
                <c:pt idx="189">
                  <c:v>-1.9845762938528466E-3</c:v>
                </c:pt>
                <c:pt idx="190">
                  <c:v>9.7222847369131671E-3</c:v>
                </c:pt>
                <c:pt idx="191">
                  <c:v>1.9898181923141411E-3</c:v>
                </c:pt>
                <c:pt idx="192">
                  <c:v>1.6133201104998829E-2</c:v>
                </c:pt>
                <c:pt idx="193">
                  <c:v>3.8237680860733203E-3</c:v>
                </c:pt>
                <c:pt idx="194">
                  <c:v>1.6847572875482442E-2</c:v>
                </c:pt>
                <c:pt idx="195">
                  <c:v>4.3037633603804082E-5</c:v>
                </c:pt>
                <c:pt idx="196">
                  <c:v>4.6716585421793244E-3</c:v>
                </c:pt>
                <c:pt idx="197">
                  <c:v>2.3042600250024137E-2</c:v>
                </c:pt>
                <c:pt idx="198">
                  <c:v>-7.7346885418594358E-3</c:v>
                </c:pt>
                <c:pt idx="199">
                  <c:v>1.0354142524675369E-2</c:v>
                </c:pt>
                <c:pt idx="200">
                  <c:v>-2.9968802370122227E-2</c:v>
                </c:pt>
                <c:pt idx="201">
                  <c:v>-1.8381839946536194E-2</c:v>
                </c:pt>
                <c:pt idx="202">
                  <c:v>-1.3693569708273734E-2</c:v>
                </c:pt>
                <c:pt idx="203">
                  <c:v>1.579342363752767E-2</c:v>
                </c:pt>
                <c:pt idx="204">
                  <c:v>-4.9601540393225951E-3</c:v>
                </c:pt>
                <c:pt idx="205">
                  <c:v>8.1332087706753597E-4</c:v>
                </c:pt>
                <c:pt idx="206">
                  <c:v>1.1090490848678192E-2</c:v>
                </c:pt>
                <c:pt idx="207">
                  <c:v>-5.1426813066942634E-3</c:v>
                </c:pt>
                <c:pt idx="208">
                  <c:v>-2.3149031452155744E-2</c:v>
                </c:pt>
                <c:pt idx="209">
                  <c:v>-1.558116673645582E-3</c:v>
                </c:pt>
                <c:pt idx="210">
                  <c:v>1.0792007266121617E-2</c:v>
                </c:pt>
                <c:pt idx="211">
                  <c:v>-7.1402935113327182E-3</c:v>
                </c:pt>
                <c:pt idx="212">
                  <c:v>-7.8163725088444824E-3</c:v>
                </c:pt>
                <c:pt idx="213">
                  <c:v>-1.3927512704686507E-2</c:v>
                </c:pt>
                <c:pt idx="214">
                  <c:v>6.3893792108991043E-3</c:v>
                </c:pt>
                <c:pt idx="215">
                  <c:v>2.826181805230199E-3</c:v>
                </c:pt>
                <c:pt idx="216">
                  <c:v>5.5170166208855509E-3</c:v>
                </c:pt>
                <c:pt idx="217">
                  <c:v>-8.763008283767415E-3</c:v>
                </c:pt>
                <c:pt idx="218">
                  <c:v>1.0208033738690059E-2</c:v>
                </c:pt>
                <c:pt idx="219">
                  <c:v>7.410929775606423E-4</c:v>
                </c:pt>
                <c:pt idx="220">
                  <c:v>1.0166708878267539E-3</c:v>
                </c:pt>
                <c:pt idx="221">
                  <c:v>5.4487793072806046E-3</c:v>
                </c:pt>
                <c:pt idx="222">
                  <c:v>5.0843981041965858E-3</c:v>
                </c:pt>
                <c:pt idx="223">
                  <c:v>6.195331948881222E-3</c:v>
                </c:pt>
                <c:pt idx="224">
                  <c:v>2.6755889592124937E-3</c:v>
                </c:pt>
                <c:pt idx="225">
                  <c:v>-4.0836277351096184E-3</c:v>
                </c:pt>
                <c:pt idx="226">
                  <c:v>9.0728198762302092E-4</c:v>
                </c:pt>
                <c:pt idx="227">
                  <c:v>1.5724132887204867E-3</c:v>
                </c:pt>
                <c:pt idx="228">
                  <c:v>3.9336474622191364E-3</c:v>
                </c:pt>
                <c:pt idx="229">
                  <c:v>-3.0651719607218686E-3</c:v>
                </c:pt>
                <c:pt idx="230">
                  <c:v>-1.5621659842468549E-3</c:v>
                </c:pt>
                <c:pt idx="231">
                  <c:v>-2.5259566650810417E-3</c:v>
                </c:pt>
                <c:pt idx="232">
                  <c:v>2.5213630708009749E-3</c:v>
                </c:pt>
                <c:pt idx="233">
                  <c:v>7.6644082774870448E-3</c:v>
                </c:pt>
                <c:pt idx="234">
                  <c:v>-3.9383555341243603E-4</c:v>
                </c:pt>
                <c:pt idx="235">
                  <c:v>2.3445728948188194E-3</c:v>
                </c:pt>
                <c:pt idx="236">
                  <c:v>8.503679780924589E-3</c:v>
                </c:pt>
                <c:pt idx="237">
                  <c:v>2.7104214117694703E-3</c:v>
                </c:pt>
                <c:pt idx="238">
                  <c:v>2.5808913052016713E-3</c:v>
                </c:pt>
                <c:pt idx="239">
                  <c:v>-1.1152708034434244E-3</c:v>
                </c:pt>
                <c:pt idx="240">
                  <c:v>-1.9984945919238051E-4</c:v>
                </c:pt>
                <c:pt idx="241">
                  <c:v>1.1847660516995706E-2</c:v>
                </c:pt>
                <c:pt idx="242">
                  <c:v>1.5028201536890773E-3</c:v>
                </c:pt>
                <c:pt idx="243">
                  <c:v>1.116056625188655E-3</c:v>
                </c:pt>
                <c:pt idx="244">
                  <c:v>8.0279172110295782E-3</c:v>
                </c:pt>
                <c:pt idx="245">
                  <c:v>-5.9749950160910004E-3</c:v>
                </c:pt>
                <c:pt idx="246">
                  <c:v>-7.3670760114887823E-3</c:v>
                </c:pt>
                <c:pt idx="247">
                  <c:v>2.4883499977379486E-4</c:v>
                </c:pt>
                <c:pt idx="248">
                  <c:v>7.0009719353663069E-3</c:v>
                </c:pt>
                <c:pt idx="249">
                  <c:v>-7.3808038801509435E-3</c:v>
                </c:pt>
                <c:pt idx="250">
                  <c:v>-2.7060497123881921E-3</c:v>
                </c:pt>
                <c:pt idx="251">
                  <c:v>2.5018226757822504E-3</c:v>
                </c:pt>
                <c:pt idx="252">
                  <c:v>9.1641572086653689E-4</c:v>
                </c:pt>
                <c:pt idx="253">
                  <c:v>1.1647882803798026E-3</c:v>
                </c:pt>
                <c:pt idx="254">
                  <c:v>-2.0817045486656305E-3</c:v>
                </c:pt>
                <c:pt idx="255">
                  <c:v>1.1715980391409309E-2</c:v>
                </c:pt>
                <c:pt idx="256">
                  <c:v>4.8377644395585229E-3</c:v>
                </c:pt>
                <c:pt idx="257">
                  <c:v>-2.4125544739483917E-4</c:v>
                </c:pt>
                <c:pt idx="258">
                  <c:v>1.6493801399288799E-3</c:v>
                </c:pt>
                <c:pt idx="259">
                  <c:v>5.0909175024624886E-3</c:v>
                </c:pt>
                <c:pt idx="260">
                  <c:v>-5.7829095745365322E-6</c:v>
                </c:pt>
                <c:pt idx="261">
                  <c:v>1.3434374239973401E-3</c:v>
                </c:pt>
                <c:pt idx="262">
                  <c:v>1.0326085896653403E-2</c:v>
                </c:pt>
                <c:pt idx="263">
                  <c:v>1.2556771059594851E-2</c:v>
                </c:pt>
                <c:pt idx="264">
                  <c:v>9.1284256504575723E-3</c:v>
                </c:pt>
                <c:pt idx="265">
                  <c:v>-3.4354775611682431E-3</c:v>
                </c:pt>
                <c:pt idx="266">
                  <c:v>-1.5730517164206925E-2</c:v>
                </c:pt>
                <c:pt idx="267">
                  <c:v>3.178456301617949E-3</c:v>
                </c:pt>
                <c:pt idx="268">
                  <c:v>1.0209134739185721E-2</c:v>
                </c:pt>
                <c:pt idx="269">
                  <c:v>-4.5764379499293462E-3</c:v>
                </c:pt>
                <c:pt idx="270">
                  <c:v>2.129946455513565E-4</c:v>
                </c:pt>
                <c:pt idx="271">
                  <c:v>1.1964634973855359E-2</c:v>
                </c:pt>
                <c:pt idx="272">
                  <c:v>8.7312244450128418E-3</c:v>
                </c:pt>
                <c:pt idx="273">
                  <c:v>-8.7585210491867294E-3</c:v>
                </c:pt>
                <c:pt idx="274">
                  <c:v>-2.2081912146246774E-3</c:v>
                </c:pt>
                <c:pt idx="275">
                  <c:v>-5.780564238499708E-3</c:v>
                </c:pt>
                <c:pt idx="276">
                  <c:v>-2.056572537150636E-3</c:v>
                </c:pt>
                <c:pt idx="277">
                  <c:v>-1.2021290507689297E-2</c:v>
                </c:pt>
                <c:pt idx="278">
                  <c:v>-1.4550707243232486E-2</c:v>
                </c:pt>
                <c:pt idx="279">
                  <c:v>7.4448130464439544E-3</c:v>
                </c:pt>
                <c:pt idx="280">
                  <c:v>-9.4569771838668437E-3</c:v>
                </c:pt>
                <c:pt idx="281">
                  <c:v>1.4454894769517779E-3</c:v>
                </c:pt>
                <c:pt idx="282">
                  <c:v>-3.7468728023148934E-4</c:v>
                </c:pt>
                <c:pt idx="283">
                  <c:v>1.1099216857287653E-2</c:v>
                </c:pt>
                <c:pt idx="284">
                  <c:v>-1.2334284436888443E-2</c:v>
                </c:pt>
                <c:pt idx="285">
                  <c:v>1.0910886106099138E-3</c:v>
                </c:pt>
                <c:pt idx="286">
                  <c:v>-7.2390665494481699E-3</c:v>
                </c:pt>
                <c:pt idx="287">
                  <c:v>-2.0135697089078697E-3</c:v>
                </c:pt>
                <c:pt idx="288">
                  <c:v>1.1165116061955249E-3</c:v>
                </c:pt>
                <c:pt idx="289">
                  <c:v>8.6305966277062662E-3</c:v>
                </c:pt>
                <c:pt idx="290">
                  <c:v>-2.7998213940082506E-3</c:v>
                </c:pt>
                <c:pt idx="291">
                  <c:v>-3.0549197773100945E-3</c:v>
                </c:pt>
                <c:pt idx="292">
                  <c:v>-1.4022623165372838E-3</c:v>
                </c:pt>
                <c:pt idx="293">
                  <c:v>3.2365990253835353E-3</c:v>
                </c:pt>
                <c:pt idx="294">
                  <c:v>8.9041056211149883E-3</c:v>
                </c:pt>
                <c:pt idx="295">
                  <c:v>5.6491799076401339E-3</c:v>
                </c:pt>
                <c:pt idx="296">
                  <c:v>6.3180440445644859E-3</c:v>
                </c:pt>
                <c:pt idx="297">
                  <c:v>-6.4828909150214109E-3</c:v>
                </c:pt>
                <c:pt idx="298">
                  <c:v>-2.871076469757039E-3</c:v>
                </c:pt>
                <c:pt idx="299">
                  <c:v>-1.9245372705192221E-3</c:v>
                </c:pt>
                <c:pt idx="300">
                  <c:v>1.1201772588189884E-2</c:v>
                </c:pt>
                <c:pt idx="301">
                  <c:v>-1.1222380745127269E-3</c:v>
                </c:pt>
                <c:pt idx="302">
                  <c:v>-6.5285339786247398E-3</c:v>
                </c:pt>
                <c:pt idx="303">
                  <c:v>1.0304108322428451E-2</c:v>
                </c:pt>
                <c:pt idx="304">
                  <c:v>5.1411300247115044E-3</c:v>
                </c:pt>
                <c:pt idx="305">
                  <c:v>-1.0193044173106403E-2</c:v>
                </c:pt>
                <c:pt idx="306">
                  <c:v>-1.1932849011501157E-3</c:v>
                </c:pt>
                <c:pt idx="307">
                  <c:v>8.0078174821975878E-3</c:v>
                </c:pt>
                <c:pt idx="308">
                  <c:v>5.229044372909275E-3</c:v>
                </c:pt>
                <c:pt idx="309">
                  <c:v>-1.6580743494716277E-3</c:v>
                </c:pt>
                <c:pt idx="310">
                  <c:v>1.7062725735916828E-3</c:v>
                </c:pt>
                <c:pt idx="311">
                  <c:v>-3.7867473667663187E-3</c:v>
                </c:pt>
                <c:pt idx="312">
                  <c:v>3.4794369209545373E-4</c:v>
                </c:pt>
                <c:pt idx="313">
                  <c:v>2.1122887309807714E-2</c:v>
                </c:pt>
                <c:pt idx="314">
                  <c:v>1.2641920124771833E-3</c:v>
                </c:pt>
                <c:pt idx="315">
                  <c:v>-6.0053100845657292E-3</c:v>
                </c:pt>
                <c:pt idx="316">
                  <c:v>-4.8034387531735723E-3</c:v>
                </c:pt>
                <c:pt idx="317">
                  <c:v>5.8212781615079034E-3</c:v>
                </c:pt>
                <c:pt idx="318">
                  <c:v>9.5797236921002504E-3</c:v>
                </c:pt>
                <c:pt idx="319">
                  <c:v>-1.3674270785210219E-2</c:v>
                </c:pt>
                <c:pt idx="320">
                  <c:v>-9.4894968975101079E-4</c:v>
                </c:pt>
                <c:pt idx="321">
                  <c:v>5.7424003233350618E-3</c:v>
                </c:pt>
                <c:pt idx="322">
                  <c:v>5.7056371695218822E-4</c:v>
                </c:pt>
                <c:pt idx="323">
                  <c:v>8.2414421615468747E-3</c:v>
                </c:pt>
                <c:pt idx="324">
                  <c:v>2.310426660138587E-3</c:v>
                </c:pt>
                <c:pt idx="325">
                  <c:v>-3.18637682737688E-3</c:v>
                </c:pt>
                <c:pt idx="326">
                  <c:v>1.0684461873673889E-2</c:v>
                </c:pt>
                <c:pt idx="327">
                  <c:v>1.2493679898465615E-2</c:v>
                </c:pt>
                <c:pt idx="328">
                  <c:v>-1.6105681862021659E-2</c:v>
                </c:pt>
                <c:pt idx="329">
                  <c:v>-6.0065788272156695E-4</c:v>
                </c:pt>
                <c:pt idx="330">
                  <c:v>7.5567832147815928E-3</c:v>
                </c:pt>
                <c:pt idx="331">
                  <c:v>-6.517972440622799E-4</c:v>
                </c:pt>
                <c:pt idx="332">
                  <c:v>5.2602931057501578E-3</c:v>
                </c:pt>
                <c:pt idx="333">
                  <c:v>8.1198865271558951E-4</c:v>
                </c:pt>
                <c:pt idx="334">
                  <c:v>2.9213904746590025E-3</c:v>
                </c:pt>
                <c:pt idx="335">
                  <c:v>2.194301015948863E-3</c:v>
                </c:pt>
                <c:pt idx="336">
                  <c:v>1.2313478102632613E-2</c:v>
                </c:pt>
                <c:pt idx="337">
                  <c:v>8.8052650125229892E-3</c:v>
                </c:pt>
                <c:pt idx="338">
                  <c:v>-5.6168930629166836E-3</c:v>
                </c:pt>
                <c:pt idx="339">
                  <c:v>-3.7313198838587747E-3</c:v>
                </c:pt>
                <c:pt idx="340">
                  <c:v>7.5100831757413111E-4</c:v>
                </c:pt>
                <c:pt idx="341">
                  <c:v>-6.7106377196379796E-4</c:v>
                </c:pt>
                <c:pt idx="342">
                  <c:v>5.6659308314936929E-3</c:v>
                </c:pt>
                <c:pt idx="343">
                  <c:v>-1.4778924917183689E-3</c:v>
                </c:pt>
                <c:pt idx="344">
                  <c:v>1.4114671594383177E-2</c:v>
                </c:pt>
                <c:pt idx="345">
                  <c:v>1.8256737503945519E-3</c:v>
                </c:pt>
                <c:pt idx="346">
                  <c:v>-3.4284062480738342E-3</c:v>
                </c:pt>
                <c:pt idx="347">
                  <c:v>-8.0163109367190621E-3</c:v>
                </c:pt>
                <c:pt idx="348">
                  <c:v>-5.6605790982068305E-3</c:v>
                </c:pt>
                <c:pt idx="349">
                  <c:v>-2.8264709879060046E-3</c:v>
                </c:pt>
                <c:pt idx="350">
                  <c:v>3.7017052940679918E-4</c:v>
                </c:pt>
                <c:pt idx="351">
                  <c:v>1.430441384365766E-3</c:v>
                </c:pt>
                <c:pt idx="352">
                  <c:v>4.2316647141837915E-3</c:v>
                </c:pt>
                <c:pt idx="353">
                  <c:v>1.6600832148312428E-3</c:v>
                </c:pt>
                <c:pt idx="354">
                  <c:v>1.030148882054327E-2</c:v>
                </c:pt>
                <c:pt idx="355">
                  <c:v>-1.4684263175886003E-2</c:v>
                </c:pt>
                <c:pt idx="356">
                  <c:v>5.8663955313296157E-3</c:v>
                </c:pt>
                <c:pt idx="357">
                  <c:v>4.5283194785548098E-3</c:v>
                </c:pt>
                <c:pt idx="358">
                  <c:v>-7.6278458751466438E-5</c:v>
                </c:pt>
                <c:pt idx="359">
                  <c:v>2.6470706954828671E-3</c:v>
                </c:pt>
                <c:pt idx="360">
                  <c:v>1.3650752632599072E-2</c:v>
                </c:pt>
                <c:pt idx="361">
                  <c:v>4.599302532861449E-3</c:v>
                </c:pt>
                <c:pt idx="362">
                  <c:v>3.9245325636296791E-3</c:v>
                </c:pt>
                <c:pt idx="363">
                  <c:v>4.0954381006588214E-3</c:v>
                </c:pt>
                <c:pt idx="364">
                  <c:v>7.9681887922204986E-3</c:v>
                </c:pt>
                <c:pt idx="365">
                  <c:v>-3.9061302598102365E-3</c:v>
                </c:pt>
                <c:pt idx="366">
                  <c:v>-5.6895517946142782E-4</c:v>
                </c:pt>
                <c:pt idx="367">
                  <c:v>-5.4084877345945692E-3</c:v>
                </c:pt>
                <c:pt idx="368">
                  <c:v>5.873724769035471E-3</c:v>
                </c:pt>
                <c:pt idx="369">
                  <c:v>3.7841330116161753E-3</c:v>
                </c:pt>
                <c:pt idx="370">
                  <c:v>-9.4623580371877569E-4</c:v>
                </c:pt>
                <c:pt idx="371">
                  <c:v>9.801271528184774E-4</c:v>
                </c:pt>
                <c:pt idx="372">
                  <c:v>-1.9542302175314941E-3</c:v>
                </c:pt>
                <c:pt idx="373">
                  <c:v>5.9693369207880487E-4</c:v>
                </c:pt>
                <c:pt idx="374">
                  <c:v>4.0610904347329058E-3</c:v>
                </c:pt>
                <c:pt idx="375">
                  <c:v>-2.020943928152108E-3</c:v>
                </c:pt>
                <c:pt idx="376">
                  <c:v>7.3903084168878141E-3</c:v>
                </c:pt>
                <c:pt idx="377">
                  <c:v>1.2820967827800178E-3</c:v>
                </c:pt>
                <c:pt idx="378">
                  <c:v>1.1903492875668942E-3</c:v>
                </c:pt>
                <c:pt idx="379">
                  <c:v>1.597081655804411E-3</c:v>
                </c:pt>
                <c:pt idx="380">
                  <c:v>1.9074928313177919E-2</c:v>
                </c:pt>
                <c:pt idx="381">
                  <c:v>-8.3574165843747217E-4</c:v>
                </c:pt>
                <c:pt idx="382">
                  <c:v>1.5616409996894509E-2</c:v>
                </c:pt>
                <c:pt idx="383">
                  <c:v>-8.0839102122395312E-3</c:v>
                </c:pt>
                <c:pt idx="384">
                  <c:v>1.0049378994057001E-3</c:v>
                </c:pt>
                <c:pt idx="385">
                  <c:v>2.8401412741241305E-3</c:v>
                </c:pt>
                <c:pt idx="386">
                  <c:v>1.7529609897344312E-3</c:v>
                </c:pt>
                <c:pt idx="387">
                  <c:v>9.3937162152772924E-3</c:v>
                </c:pt>
                <c:pt idx="388">
                  <c:v>1.8858574846738696E-2</c:v>
                </c:pt>
                <c:pt idx="389">
                  <c:v>1.0505985025513809E-2</c:v>
                </c:pt>
                <c:pt idx="390">
                  <c:v>6.4749617214088229E-3</c:v>
                </c:pt>
                <c:pt idx="391">
                  <c:v>1.2010093822027113E-2</c:v>
                </c:pt>
                <c:pt idx="392">
                  <c:v>-4.8003132530701764E-3</c:v>
                </c:pt>
                <c:pt idx="393">
                  <c:v>-1.183251050332379E-2</c:v>
                </c:pt>
                <c:pt idx="394">
                  <c:v>-1.4339592436341642E-2</c:v>
                </c:pt>
                <c:pt idx="395">
                  <c:v>7.2657598694820802E-3</c:v>
                </c:pt>
                <c:pt idx="396">
                  <c:v>-1.685542214310054E-3</c:v>
                </c:pt>
                <c:pt idx="397">
                  <c:v>-1.2585320243104325E-2</c:v>
                </c:pt>
                <c:pt idx="398">
                  <c:v>-8.4828257544152796E-3</c:v>
                </c:pt>
                <c:pt idx="399">
                  <c:v>-1.3399798774352711E-2</c:v>
                </c:pt>
                <c:pt idx="400">
                  <c:v>-9.831650139591197E-5</c:v>
                </c:pt>
                <c:pt idx="401">
                  <c:v>1.0594346293018697E-2</c:v>
                </c:pt>
                <c:pt idx="402">
                  <c:v>-5.0188407696322157E-3</c:v>
                </c:pt>
                <c:pt idx="403">
                  <c:v>-6.2463587658072584E-3</c:v>
                </c:pt>
                <c:pt idx="404">
                  <c:v>4.2930173648079162E-3</c:v>
                </c:pt>
                <c:pt idx="405">
                  <c:v>5.2079729499083793E-3</c:v>
                </c:pt>
                <c:pt idx="406">
                  <c:v>6.3038180341186134E-3</c:v>
                </c:pt>
                <c:pt idx="407">
                  <c:v>1.1814879091820885E-2</c:v>
                </c:pt>
                <c:pt idx="408">
                  <c:v>-1.3040164174730196E-3</c:v>
                </c:pt>
                <c:pt idx="409">
                  <c:v>8.1098015108347354E-3</c:v>
                </c:pt>
                <c:pt idx="410">
                  <c:v>-1.374408577578079E-2</c:v>
                </c:pt>
                <c:pt idx="411">
                  <c:v>7.9290120217789806E-5</c:v>
                </c:pt>
                <c:pt idx="412">
                  <c:v>-2.7094913598622039E-3</c:v>
                </c:pt>
                <c:pt idx="413">
                  <c:v>5.8930731241708667E-3</c:v>
                </c:pt>
                <c:pt idx="414">
                  <c:v>2.2931861950192811E-4</c:v>
                </c:pt>
                <c:pt idx="415">
                  <c:v>-1.473449776826885E-2</c:v>
                </c:pt>
                <c:pt idx="416">
                  <c:v>4.0230922718664797E-3</c:v>
                </c:pt>
                <c:pt idx="417">
                  <c:v>-2.2956120092377796E-3</c:v>
                </c:pt>
                <c:pt idx="418">
                  <c:v>-1.6400890463858953E-2</c:v>
                </c:pt>
                <c:pt idx="419">
                  <c:v>-9.3947951709627553E-3</c:v>
                </c:pt>
                <c:pt idx="420">
                  <c:v>-2.1511026084926055E-3</c:v>
                </c:pt>
                <c:pt idx="421">
                  <c:v>7.2129644609830734E-4</c:v>
                </c:pt>
                <c:pt idx="422">
                  <c:v>-1.2159552507158722E-2</c:v>
                </c:pt>
                <c:pt idx="423">
                  <c:v>8.4298837813157057E-3</c:v>
                </c:pt>
                <c:pt idx="424">
                  <c:v>1.2416235236110129E-3</c:v>
                </c:pt>
                <c:pt idx="425">
                  <c:v>-5.6958724980279429E-3</c:v>
                </c:pt>
                <c:pt idx="426">
                  <c:v>6.7235148031741243E-3</c:v>
                </c:pt>
                <c:pt idx="427">
                  <c:v>1.4266008258556617E-3</c:v>
                </c:pt>
                <c:pt idx="428">
                  <c:v>-3.2113009127796577E-3</c:v>
                </c:pt>
                <c:pt idx="429">
                  <c:v>-6.9715777558858605E-3</c:v>
                </c:pt>
                <c:pt idx="430">
                  <c:v>-4.1941905810084501E-3</c:v>
                </c:pt>
                <c:pt idx="431">
                  <c:v>1.7991596526802933E-3</c:v>
                </c:pt>
                <c:pt idx="432">
                  <c:v>-1.5969452055097921E-3</c:v>
                </c:pt>
                <c:pt idx="433">
                  <c:v>3.8331298928546698E-3</c:v>
                </c:pt>
                <c:pt idx="434">
                  <c:v>1.4508347036412905E-2</c:v>
                </c:pt>
                <c:pt idx="435">
                  <c:v>6.2645975336552695E-3</c:v>
                </c:pt>
                <c:pt idx="436">
                  <c:v>6.7179884423178571E-3</c:v>
                </c:pt>
                <c:pt idx="437">
                  <c:v>-1.3458039995401183E-2</c:v>
                </c:pt>
                <c:pt idx="438">
                  <c:v>1.1044888377340412E-2</c:v>
                </c:pt>
                <c:pt idx="439">
                  <c:v>-2.7774179104816943E-3</c:v>
                </c:pt>
                <c:pt idx="440">
                  <c:v>6.8791750482297687E-3</c:v>
                </c:pt>
                <c:pt idx="441">
                  <c:v>-1.4872916647590273E-4</c:v>
                </c:pt>
                <c:pt idx="442">
                  <c:v>-7.7128643857296009E-3</c:v>
                </c:pt>
                <c:pt idx="443">
                  <c:v>-7.5554433893813E-3</c:v>
                </c:pt>
                <c:pt idx="444">
                  <c:v>-1.1550831677699436E-2</c:v>
                </c:pt>
                <c:pt idx="445">
                  <c:v>5.7503836202552616E-3</c:v>
                </c:pt>
                <c:pt idx="446">
                  <c:v>-1.0696312010077813E-3</c:v>
                </c:pt>
                <c:pt idx="447">
                  <c:v>2.5068771249703303E-4</c:v>
                </c:pt>
                <c:pt idx="448">
                  <c:v>-7.0387475607750494E-3</c:v>
                </c:pt>
                <c:pt idx="449">
                  <c:v>-4.2182700223970526E-3</c:v>
                </c:pt>
                <c:pt idx="450">
                  <c:v>9.02405745383561E-3</c:v>
                </c:pt>
                <c:pt idx="451">
                  <c:v>-5.2999962238083898E-3</c:v>
                </c:pt>
                <c:pt idx="452">
                  <c:v>-2.5479739176096361E-3</c:v>
                </c:pt>
                <c:pt idx="453">
                  <c:v>-1.383957541738301E-2</c:v>
                </c:pt>
                <c:pt idx="454">
                  <c:v>-2.6650918726683903E-3</c:v>
                </c:pt>
                <c:pt idx="455">
                  <c:v>1.4687171966489831E-3</c:v>
                </c:pt>
                <c:pt idx="456">
                  <c:v>9.8778818753428865E-3</c:v>
                </c:pt>
                <c:pt idx="457">
                  <c:v>-6.4247002791920638E-3</c:v>
                </c:pt>
                <c:pt idx="458">
                  <c:v>-1.5544744781559316E-4</c:v>
                </c:pt>
                <c:pt idx="459">
                  <c:v>2.8147120299297779E-3</c:v>
                </c:pt>
                <c:pt idx="460">
                  <c:v>4.0340891555747938E-3</c:v>
                </c:pt>
                <c:pt idx="461">
                  <c:v>3.2415482692993436E-4</c:v>
                </c:pt>
                <c:pt idx="462">
                  <c:v>-6.7568751478409572E-3</c:v>
                </c:pt>
                <c:pt idx="463">
                  <c:v>2.3578588709500803E-3</c:v>
                </c:pt>
                <c:pt idx="464">
                  <c:v>7.1172882225352119E-3</c:v>
                </c:pt>
                <c:pt idx="465">
                  <c:v>3.8553564373575711E-3</c:v>
                </c:pt>
                <c:pt idx="466">
                  <c:v>-1.0243811584819129E-3</c:v>
                </c:pt>
                <c:pt idx="467">
                  <c:v>8.4701799577833192E-3</c:v>
                </c:pt>
                <c:pt idx="468">
                  <c:v>7.4111451007599083E-3</c:v>
                </c:pt>
                <c:pt idx="469">
                  <c:v>6.7422151567175792E-3</c:v>
                </c:pt>
                <c:pt idx="470">
                  <c:v>2.4051194034939716E-3</c:v>
                </c:pt>
                <c:pt idx="471">
                  <c:v>-2.8651801277997935E-3</c:v>
                </c:pt>
                <c:pt idx="472">
                  <c:v>-7.9225154155103672E-3</c:v>
                </c:pt>
                <c:pt idx="473">
                  <c:v>-1.9683139606652134E-3</c:v>
                </c:pt>
                <c:pt idx="474">
                  <c:v>1.1706865481149187E-3</c:v>
                </c:pt>
                <c:pt idx="475">
                  <c:v>1.2269017659743087E-2</c:v>
                </c:pt>
                <c:pt idx="476">
                  <c:v>4.4735266835127518E-3</c:v>
                </c:pt>
                <c:pt idx="477">
                  <c:v>-3.5400978894173374E-4</c:v>
                </c:pt>
                <c:pt idx="478">
                  <c:v>1.1455777787018118E-2</c:v>
                </c:pt>
                <c:pt idx="479">
                  <c:v>-4.4867799822001508E-3</c:v>
                </c:pt>
                <c:pt idx="480">
                  <c:v>-7.6587956338476371E-3</c:v>
                </c:pt>
                <c:pt idx="481">
                  <c:v>3.7107536265745811E-3</c:v>
                </c:pt>
                <c:pt idx="482">
                  <c:v>-5.245277085977551E-3</c:v>
                </c:pt>
                <c:pt idx="483">
                  <c:v>-4.7351341054383544E-3</c:v>
                </c:pt>
                <c:pt idx="484">
                  <c:v>-3.6716193988033385E-3</c:v>
                </c:pt>
                <c:pt idx="485">
                  <c:v>1.2178136985173449E-2</c:v>
                </c:pt>
                <c:pt idx="486">
                  <c:v>8.1940760034870941E-4</c:v>
                </c:pt>
                <c:pt idx="487">
                  <c:v>6.9325847616807934E-3</c:v>
                </c:pt>
                <c:pt idx="488">
                  <c:v>9.3210758201012212E-3</c:v>
                </c:pt>
                <c:pt idx="489">
                  <c:v>1.1481323635922358E-3</c:v>
                </c:pt>
                <c:pt idx="490">
                  <c:v>6.1886060287941191E-3</c:v>
                </c:pt>
                <c:pt idx="491">
                  <c:v>-3.8119915496573897E-3</c:v>
                </c:pt>
                <c:pt idx="492">
                  <c:v>2.3538826194080542E-3</c:v>
                </c:pt>
                <c:pt idx="493">
                  <c:v>-2.0035634473434261E-3</c:v>
                </c:pt>
                <c:pt idx="494">
                  <c:v>1.4534401637518846E-2</c:v>
                </c:pt>
                <c:pt idx="495">
                  <c:v>9.8544677654355262E-3</c:v>
                </c:pt>
                <c:pt idx="496">
                  <c:v>-6.1086381707852189E-3</c:v>
                </c:pt>
                <c:pt idx="497">
                  <c:v>1.6645067709930572E-5</c:v>
                </c:pt>
                <c:pt idx="498">
                  <c:v>1.3048987300302572E-2</c:v>
                </c:pt>
                <c:pt idx="499">
                  <c:v>8.7576909244662104E-3</c:v>
                </c:pt>
                <c:pt idx="500">
                  <c:v>-7.3186381640205633E-3</c:v>
                </c:pt>
                <c:pt idx="501">
                  <c:v>-1.1222073018606449E-2</c:v>
                </c:pt>
                <c:pt idx="502">
                  <c:v>1.5505799168891166E-4</c:v>
                </c:pt>
                <c:pt idx="503">
                  <c:v>-1.445909410321633E-3</c:v>
                </c:pt>
                <c:pt idx="504">
                  <c:v>9.4451003541911049E-3</c:v>
                </c:pt>
                <c:pt idx="505">
                  <c:v>1.1890800262780221E-2</c:v>
                </c:pt>
                <c:pt idx="506">
                  <c:v>-6.3777113735047353E-3</c:v>
                </c:pt>
                <c:pt idx="507">
                  <c:v>2.958235533743192E-3</c:v>
                </c:pt>
                <c:pt idx="508">
                  <c:v>-1.5832974226629437E-3</c:v>
                </c:pt>
                <c:pt idx="509">
                  <c:v>-1.6966193288928677E-3</c:v>
                </c:pt>
                <c:pt idx="510">
                  <c:v>4.4839130213125689E-3</c:v>
                </c:pt>
                <c:pt idx="511">
                  <c:v>-4.5793742085777911E-3</c:v>
                </c:pt>
                <c:pt idx="512">
                  <c:v>4.5210033242670811E-4</c:v>
                </c:pt>
                <c:pt idx="513">
                  <c:v>1.8474744042430657E-2</c:v>
                </c:pt>
                <c:pt idx="514">
                  <c:v>-7.2187251726456569E-3</c:v>
                </c:pt>
                <c:pt idx="515">
                  <c:v>-6.9982862330625339E-3</c:v>
                </c:pt>
                <c:pt idx="516">
                  <c:v>-1.1586253889876552E-2</c:v>
                </c:pt>
                <c:pt idx="517">
                  <c:v>-3.861392787588569E-4</c:v>
                </c:pt>
                <c:pt idx="518">
                  <c:v>8.2532312863479174E-3</c:v>
                </c:pt>
                <c:pt idx="519">
                  <c:v>1.9566123190639217E-2</c:v>
                </c:pt>
                <c:pt idx="520">
                  <c:v>-3.8412134697898281E-3</c:v>
                </c:pt>
                <c:pt idx="521">
                  <c:v>-1.5810821263512076E-2</c:v>
                </c:pt>
                <c:pt idx="522">
                  <c:v>8.5157444502503843E-4</c:v>
                </c:pt>
                <c:pt idx="523">
                  <c:v>9.0319362485757893E-4</c:v>
                </c:pt>
                <c:pt idx="524">
                  <c:v>-5.952552882162232E-3</c:v>
                </c:pt>
                <c:pt idx="525">
                  <c:v>-8.4238496029787058E-5</c:v>
                </c:pt>
                <c:pt idx="526">
                  <c:v>8.5514968732836039E-4</c:v>
                </c:pt>
                <c:pt idx="527">
                  <c:v>3.3062325383550473E-3</c:v>
                </c:pt>
                <c:pt idx="528">
                  <c:v>-2.0693547375681964E-3</c:v>
                </c:pt>
                <c:pt idx="529">
                  <c:v>1.3262625398648753E-2</c:v>
                </c:pt>
                <c:pt idx="530">
                  <c:v>-4.1348863697205918E-3</c:v>
                </c:pt>
                <c:pt idx="531">
                  <c:v>-4.1371489203245737E-5</c:v>
                </c:pt>
                <c:pt idx="532">
                  <c:v>9.9634106532953126E-4</c:v>
                </c:pt>
                <c:pt idx="533">
                  <c:v>3.5791295674241219E-3</c:v>
                </c:pt>
                <c:pt idx="534">
                  <c:v>-2.4923181973370845E-3</c:v>
                </c:pt>
                <c:pt idx="535">
                  <c:v>-5.7970522559043225E-3</c:v>
                </c:pt>
                <c:pt idx="536">
                  <c:v>3.6989178231867648E-3</c:v>
                </c:pt>
                <c:pt idx="537">
                  <c:v>1.4436547571732294E-2</c:v>
                </c:pt>
                <c:pt idx="538">
                  <c:v>5.7152646227105475E-3</c:v>
                </c:pt>
                <c:pt idx="539">
                  <c:v>1.4237259113583312E-2</c:v>
                </c:pt>
                <c:pt idx="540">
                  <c:v>-1.5738410521103363E-3</c:v>
                </c:pt>
                <c:pt idx="541">
                  <c:v>1.6469444647304599E-3</c:v>
                </c:pt>
                <c:pt idx="542">
                  <c:v>5.6398022650376856E-3</c:v>
                </c:pt>
                <c:pt idx="543">
                  <c:v>2.9845287111662788E-3</c:v>
                </c:pt>
                <c:pt idx="544">
                  <c:v>-1.646318766285193E-2</c:v>
                </c:pt>
                <c:pt idx="545">
                  <c:v>1.2982181765728518E-2</c:v>
                </c:pt>
                <c:pt idx="546">
                  <c:v>8.9183585930798781E-3</c:v>
                </c:pt>
                <c:pt idx="547">
                  <c:v>-1.101942286909019E-2</c:v>
                </c:pt>
                <c:pt idx="548">
                  <c:v>1.7561980816715783E-2</c:v>
                </c:pt>
                <c:pt idx="549">
                  <c:v>-6.9808562265104568E-3</c:v>
                </c:pt>
                <c:pt idx="550">
                  <c:v>1.6476647924144494E-2</c:v>
                </c:pt>
                <c:pt idx="551">
                  <c:v>-1.5097408062482165E-3</c:v>
                </c:pt>
                <c:pt idx="552">
                  <c:v>-1.4478143694236278E-2</c:v>
                </c:pt>
                <c:pt idx="553">
                  <c:v>-1.8459372596762003E-2</c:v>
                </c:pt>
                <c:pt idx="554">
                  <c:v>1.4148210025664021E-3</c:v>
                </c:pt>
                <c:pt idx="555">
                  <c:v>-1.5326967063694075E-2</c:v>
                </c:pt>
                <c:pt idx="556">
                  <c:v>6.8715950999109765E-4</c:v>
                </c:pt>
                <c:pt idx="557">
                  <c:v>1.61477890665227E-2</c:v>
                </c:pt>
                <c:pt idx="558">
                  <c:v>7.5821419804169565E-3</c:v>
                </c:pt>
                <c:pt idx="559">
                  <c:v>-4.7252622696876134E-3</c:v>
                </c:pt>
                <c:pt idx="560">
                  <c:v>-3.0359797500902896E-3</c:v>
                </c:pt>
                <c:pt idx="561">
                  <c:v>3.0730168965551474E-3</c:v>
                </c:pt>
                <c:pt idx="562">
                  <c:v>-1.0537544363360851E-2</c:v>
                </c:pt>
                <c:pt idx="563">
                  <c:v>5.3294245875146196E-3</c:v>
                </c:pt>
                <c:pt idx="564">
                  <c:v>-1.5735464083616035E-3</c:v>
                </c:pt>
                <c:pt idx="565">
                  <c:v>-2.0041234687148357E-2</c:v>
                </c:pt>
                <c:pt idx="566">
                  <c:v>-2.7674487398573477E-3</c:v>
                </c:pt>
                <c:pt idx="567">
                  <c:v>-1.378869707782826E-2</c:v>
                </c:pt>
                <c:pt idx="568">
                  <c:v>2.7731236687436045E-3</c:v>
                </c:pt>
                <c:pt idx="569">
                  <c:v>-2.8037676836767389E-4</c:v>
                </c:pt>
                <c:pt idx="570">
                  <c:v>1.1448590134117032E-2</c:v>
                </c:pt>
                <c:pt idx="571">
                  <c:v>2.1952713463186946E-3</c:v>
                </c:pt>
                <c:pt idx="572">
                  <c:v>-8.8298290859815109E-3</c:v>
                </c:pt>
                <c:pt idx="573">
                  <c:v>-1.1080691642651352E-2</c:v>
                </c:pt>
                <c:pt idx="574">
                  <c:v>1.2872529846171821E-2</c:v>
                </c:pt>
                <c:pt idx="575">
                  <c:v>-6.1404865973000433E-3</c:v>
                </c:pt>
                <c:pt idx="576">
                  <c:v>-1.0354661511665864E-2</c:v>
                </c:pt>
                <c:pt idx="577">
                  <c:v>1.4699420519954209E-2</c:v>
                </c:pt>
                <c:pt idx="578">
                  <c:v>1.0452337732424155E-2</c:v>
                </c:pt>
                <c:pt idx="579">
                  <c:v>1.4642450911824145E-2</c:v>
                </c:pt>
                <c:pt idx="580">
                  <c:v>-1.2968731575016657E-2</c:v>
                </c:pt>
                <c:pt idx="581">
                  <c:v>2.4948096630159622E-3</c:v>
                </c:pt>
                <c:pt idx="582">
                  <c:v>1.1007863115068517E-2</c:v>
                </c:pt>
                <c:pt idx="583">
                  <c:v>-1.8172991946630024E-4</c:v>
                </c:pt>
                <c:pt idx="584">
                  <c:v>-7.1147641306434917E-4</c:v>
                </c:pt>
                <c:pt idx="585">
                  <c:v>1.1881357596139619E-2</c:v>
                </c:pt>
                <c:pt idx="586">
                  <c:v>1.8918399015094289E-2</c:v>
                </c:pt>
                <c:pt idx="587">
                  <c:v>-7.6383480195273412E-3</c:v>
                </c:pt>
                <c:pt idx="588">
                  <c:v>-1.5562632643191909E-2</c:v>
                </c:pt>
                <c:pt idx="589">
                  <c:v>-2.0304619300891558E-3</c:v>
                </c:pt>
                <c:pt idx="590">
                  <c:v>3.9968166058692578E-3</c:v>
                </c:pt>
                <c:pt idx="591">
                  <c:v>3.41595270064321E-3</c:v>
                </c:pt>
                <c:pt idx="592">
                  <c:v>1.2849397206098123E-2</c:v>
                </c:pt>
                <c:pt idx="593">
                  <c:v>6.9782558985018728E-3</c:v>
                </c:pt>
                <c:pt idx="594">
                  <c:v>-7.6763506782906443E-4</c:v>
                </c:pt>
                <c:pt idx="595">
                  <c:v>2.284078674404566E-2</c:v>
                </c:pt>
                <c:pt idx="596">
                  <c:v>-1.164556173549236E-2</c:v>
                </c:pt>
                <c:pt idx="597">
                  <c:v>7.5389499338414101E-3</c:v>
                </c:pt>
                <c:pt idx="598">
                  <c:v>-4.0005209011589882E-3</c:v>
                </c:pt>
                <c:pt idx="599">
                  <c:v>-2.5407348906808513E-3</c:v>
                </c:pt>
                <c:pt idx="600">
                  <c:v>1.7461316021801565E-2</c:v>
                </c:pt>
                <c:pt idx="601">
                  <c:v>-1.202063067180259E-2</c:v>
                </c:pt>
                <c:pt idx="602">
                  <c:v>-4.0496044028068834E-3</c:v>
                </c:pt>
                <c:pt idx="603">
                  <c:v>5.8680563731070556E-3</c:v>
                </c:pt>
                <c:pt idx="604">
                  <c:v>-1.4451686760656446E-2</c:v>
                </c:pt>
                <c:pt idx="605">
                  <c:v>1.4868040255179737E-2</c:v>
                </c:pt>
                <c:pt idx="606">
                  <c:v>1.0372846193742458E-3</c:v>
                </c:pt>
                <c:pt idx="607">
                  <c:v>-9.007465553582783E-3</c:v>
                </c:pt>
                <c:pt idx="608">
                  <c:v>-1.1137778348199956E-2</c:v>
                </c:pt>
                <c:pt idx="609">
                  <c:v>-2.4921658340258168E-2</c:v>
                </c:pt>
                <c:pt idx="610">
                  <c:v>-6.0527657880661279E-3</c:v>
                </c:pt>
                <c:pt idx="611">
                  <c:v>7.289703700733785E-3</c:v>
                </c:pt>
                <c:pt idx="612">
                  <c:v>1.4279251114533986E-2</c:v>
                </c:pt>
                <c:pt idx="613">
                  <c:v>-7.3495462355336327E-3</c:v>
                </c:pt>
                <c:pt idx="614">
                  <c:v>7.5217594663847809E-3</c:v>
                </c:pt>
                <c:pt idx="615">
                  <c:v>-1.8623485890298941E-3</c:v>
                </c:pt>
                <c:pt idx="616">
                  <c:v>-1.4399175760970717E-2</c:v>
                </c:pt>
                <c:pt idx="617">
                  <c:v>-1.7894245646781326E-2</c:v>
                </c:pt>
                <c:pt idx="618">
                  <c:v>-1.1946317615054713E-3</c:v>
                </c:pt>
                <c:pt idx="619">
                  <c:v>-8.6762366700898763E-4</c:v>
                </c:pt>
                <c:pt idx="620">
                  <c:v>3.0947814727501077E-2</c:v>
                </c:pt>
                <c:pt idx="621">
                  <c:v>-1.5918505325509535E-3</c:v>
                </c:pt>
                <c:pt idx="622">
                  <c:v>-1.5444149702443011E-2</c:v>
                </c:pt>
                <c:pt idx="623">
                  <c:v>-2.830708720074071E-4</c:v>
                </c:pt>
                <c:pt idx="624">
                  <c:v>5.9147063378277576E-3</c:v>
                </c:pt>
                <c:pt idx="625">
                  <c:v>1.3579953113211918E-2</c:v>
                </c:pt>
                <c:pt idx="626">
                  <c:v>-3.8836518432215916E-3</c:v>
                </c:pt>
                <c:pt idx="627">
                  <c:v>4.7585745560692061E-3</c:v>
                </c:pt>
                <c:pt idx="628">
                  <c:v>-3.0893277996559831E-3</c:v>
                </c:pt>
                <c:pt idx="629">
                  <c:v>-8.2520611363995355E-3</c:v>
                </c:pt>
                <c:pt idx="630">
                  <c:v>8.7131214858804373E-3</c:v>
                </c:pt>
                <c:pt idx="631">
                  <c:v>-8.9357940159231486E-3</c:v>
                </c:pt>
                <c:pt idx="632">
                  <c:v>9.2407939601200084E-3</c:v>
                </c:pt>
                <c:pt idx="633">
                  <c:v>5.5434472345454289E-2</c:v>
                </c:pt>
                <c:pt idx="634">
                  <c:v>-2.0777877333723382E-2</c:v>
                </c:pt>
                <c:pt idx="635">
                  <c:v>5.5978774823999267E-3</c:v>
                </c:pt>
                <c:pt idx="636">
                  <c:v>9.6139820450598101E-3</c:v>
                </c:pt>
                <c:pt idx="637">
                  <c:v>1.3618682272863003E-2</c:v>
                </c:pt>
                <c:pt idx="638">
                  <c:v>-1.0585979163175718E-2</c:v>
                </c:pt>
                <c:pt idx="639">
                  <c:v>-2.5001944970306722E-2</c:v>
                </c:pt>
                <c:pt idx="640">
                  <c:v>-4.10126085362017E-3</c:v>
                </c:pt>
                <c:pt idx="641">
                  <c:v>-7.4543841930141408E-3</c:v>
                </c:pt>
                <c:pt idx="642">
                  <c:v>2.4626375646783716E-2</c:v>
                </c:pt>
                <c:pt idx="643">
                  <c:v>-6.0825980264187507E-3</c:v>
                </c:pt>
                <c:pt idx="644">
                  <c:v>-7.3877137474703813E-3</c:v>
                </c:pt>
                <c:pt idx="645">
                  <c:v>1.6266649812763712E-2</c:v>
                </c:pt>
                <c:pt idx="646">
                  <c:v>1.1881953234294862E-2</c:v>
                </c:pt>
                <c:pt idx="647">
                  <c:v>2.3724828003862664E-2</c:v>
                </c:pt>
                <c:pt idx="648">
                  <c:v>-7.9509412312320782E-3</c:v>
                </c:pt>
                <c:pt idx="649">
                  <c:v>-6.6720788821446053E-3</c:v>
                </c:pt>
                <c:pt idx="650">
                  <c:v>1.1427561549232745E-2</c:v>
                </c:pt>
                <c:pt idx="651">
                  <c:v>2.6480085513260976E-2</c:v>
                </c:pt>
                <c:pt idx="652">
                  <c:v>-2.3662705624933444E-2</c:v>
                </c:pt>
                <c:pt idx="653">
                  <c:v>2.5965675434648228E-2</c:v>
                </c:pt>
                <c:pt idx="654">
                  <c:v>-3.2907569019515748E-3</c:v>
                </c:pt>
                <c:pt idx="655">
                  <c:v>-6.5192296512833758E-3</c:v>
                </c:pt>
                <c:pt idx="656">
                  <c:v>-7.4924580867443691E-3</c:v>
                </c:pt>
                <c:pt idx="657">
                  <c:v>-2.8003589245083504E-2</c:v>
                </c:pt>
                <c:pt idx="658">
                  <c:v>-1.0245078344716774E-2</c:v>
                </c:pt>
                <c:pt idx="659">
                  <c:v>-2.0179744811957834E-3</c:v>
                </c:pt>
                <c:pt idx="660">
                  <c:v>3.0583700111188827E-2</c:v>
                </c:pt>
                <c:pt idx="661">
                  <c:v>2.5883947546031072E-2</c:v>
                </c:pt>
                <c:pt idx="662">
                  <c:v>-1.506673588849794E-2</c:v>
                </c:pt>
                <c:pt idx="663">
                  <c:v>-2.1126419721218426E-2</c:v>
                </c:pt>
                <c:pt idx="664">
                  <c:v>1.9672140136923533E-2</c:v>
                </c:pt>
                <c:pt idx="665">
                  <c:v>-2.1203598319033956E-3</c:v>
                </c:pt>
                <c:pt idx="666">
                  <c:v>-1.0340542018774879E-2</c:v>
                </c:pt>
                <c:pt idx="667">
                  <c:v>-1.7232616372049869E-2</c:v>
                </c:pt>
                <c:pt idx="668">
                  <c:v>-8.4275962880581146E-3</c:v>
                </c:pt>
                <c:pt idx="669">
                  <c:v>-1.7116493297336777E-2</c:v>
                </c:pt>
                <c:pt idx="670">
                  <c:v>-1.1272112803181633E-2</c:v>
                </c:pt>
                <c:pt idx="671">
                  <c:v>6.8571487583035662E-3</c:v>
                </c:pt>
                <c:pt idx="672">
                  <c:v>-7.1821292629474787E-3</c:v>
                </c:pt>
                <c:pt idx="673">
                  <c:v>-1.1317761485652666E-2</c:v>
                </c:pt>
                <c:pt idx="674">
                  <c:v>3.3869946525153516E-3</c:v>
                </c:pt>
                <c:pt idx="675">
                  <c:v>-4.3236562775976095E-2</c:v>
                </c:pt>
                <c:pt idx="676">
                  <c:v>1.058426104401855E-2</c:v>
                </c:pt>
                <c:pt idx="677">
                  <c:v>1.5271405678227268E-2</c:v>
                </c:pt>
                <c:pt idx="678">
                  <c:v>6.6107686934497867E-3</c:v>
                </c:pt>
                <c:pt idx="679">
                  <c:v>1.8340971140093032E-2</c:v>
                </c:pt>
                <c:pt idx="680">
                  <c:v>-4.095039574340209E-3</c:v>
                </c:pt>
                <c:pt idx="681">
                  <c:v>-1.0736478566116592E-2</c:v>
                </c:pt>
                <c:pt idx="682">
                  <c:v>2.9962073324905081E-3</c:v>
                </c:pt>
                <c:pt idx="683">
                  <c:v>-7.8170469825595834E-3</c:v>
                </c:pt>
                <c:pt idx="684">
                  <c:v>-1.1028107408059928E-2</c:v>
                </c:pt>
                <c:pt idx="685">
                  <c:v>-6.6664037893761074E-3</c:v>
                </c:pt>
                <c:pt idx="686">
                  <c:v>-3.3688010821315006E-2</c:v>
                </c:pt>
                <c:pt idx="687">
                  <c:v>1.4091582000449021E-2</c:v>
                </c:pt>
                <c:pt idx="688">
                  <c:v>2.9161509713642175E-3</c:v>
                </c:pt>
                <c:pt idx="689">
                  <c:v>-2.2378014446627903E-3</c:v>
                </c:pt>
                <c:pt idx="690">
                  <c:v>-2.1400124867564707E-2</c:v>
                </c:pt>
                <c:pt idx="691">
                  <c:v>-1.2899942573545653E-2</c:v>
                </c:pt>
                <c:pt idx="692">
                  <c:v>2.2695154935377104E-3</c:v>
                </c:pt>
                <c:pt idx="693">
                  <c:v>-7.2377589891293725E-3</c:v>
                </c:pt>
                <c:pt idx="694">
                  <c:v>1.8756661407353103E-3</c:v>
                </c:pt>
                <c:pt idx="695">
                  <c:v>3.96948705068767E-3</c:v>
                </c:pt>
                <c:pt idx="696">
                  <c:v>1.7322396708554288E-2</c:v>
                </c:pt>
                <c:pt idx="697">
                  <c:v>-7.0542296876174859E-4</c:v>
                </c:pt>
                <c:pt idx="698">
                  <c:v>2.1290634013103604E-2</c:v>
                </c:pt>
                <c:pt idx="699">
                  <c:v>-4.248730694724312E-3</c:v>
                </c:pt>
                <c:pt idx="700">
                  <c:v>-1.2375789770792123E-3</c:v>
                </c:pt>
                <c:pt idx="701">
                  <c:v>-1.6257460367924415E-3</c:v>
                </c:pt>
                <c:pt idx="702">
                  <c:v>-7.7734484990998887E-4</c:v>
                </c:pt>
                <c:pt idx="703">
                  <c:v>1.5638481713144525E-2</c:v>
                </c:pt>
                <c:pt idx="704">
                  <c:v>-6.6624095876541833E-3</c:v>
                </c:pt>
                <c:pt idx="705">
                  <c:v>-2.8230463236237346E-3</c:v>
                </c:pt>
                <c:pt idx="706">
                  <c:v>1.4207733466259809E-2</c:v>
                </c:pt>
                <c:pt idx="707">
                  <c:v>1.2133382708562568E-2</c:v>
                </c:pt>
                <c:pt idx="708">
                  <c:v>2.6156259165274642E-2</c:v>
                </c:pt>
                <c:pt idx="709">
                  <c:v>-1.1543193070554847E-2</c:v>
                </c:pt>
                <c:pt idx="710">
                  <c:v>1.3151152429682345E-3</c:v>
                </c:pt>
                <c:pt idx="711">
                  <c:v>-9.3324497680640217E-3</c:v>
                </c:pt>
                <c:pt idx="712">
                  <c:v>9.8613601353569891E-3</c:v>
                </c:pt>
                <c:pt idx="713">
                  <c:v>5.8958160281861183E-3</c:v>
                </c:pt>
                <c:pt idx="714">
                  <c:v>2.7628333137554417E-2</c:v>
                </c:pt>
                <c:pt idx="715">
                  <c:v>-8.3636194203708936E-3</c:v>
                </c:pt>
                <c:pt idx="716">
                  <c:v>1.9201241036518768E-2</c:v>
                </c:pt>
                <c:pt idx="717">
                  <c:v>-2.99859539478875E-3</c:v>
                </c:pt>
                <c:pt idx="718">
                  <c:v>-4.4568974546977946E-3</c:v>
                </c:pt>
                <c:pt idx="719">
                  <c:v>-9.2439089567069033E-3</c:v>
                </c:pt>
                <c:pt idx="720">
                  <c:v>-1.1527473598367033E-2</c:v>
                </c:pt>
                <c:pt idx="721">
                  <c:v>-8.3021149894169088E-4</c:v>
                </c:pt>
                <c:pt idx="722">
                  <c:v>1.4964578110208349E-2</c:v>
                </c:pt>
                <c:pt idx="723">
                  <c:v>3.5731157621645693E-3</c:v>
                </c:pt>
                <c:pt idx="724">
                  <c:v>1.5841770513915776E-3</c:v>
                </c:pt>
                <c:pt idx="725">
                  <c:v>1.0553762105785847E-2</c:v>
                </c:pt>
                <c:pt idx="726">
                  <c:v>-8.7592273026031453E-3</c:v>
                </c:pt>
                <c:pt idx="727">
                  <c:v>-7.1175308448145902E-4</c:v>
                </c:pt>
                <c:pt idx="728">
                  <c:v>-2.0143021607082812E-2</c:v>
                </c:pt>
                <c:pt idx="729">
                  <c:v>-2.973101484249896E-3</c:v>
                </c:pt>
                <c:pt idx="730">
                  <c:v>3.0563290855777359E-2</c:v>
                </c:pt>
                <c:pt idx="731">
                  <c:v>9.5321937609877949E-3</c:v>
                </c:pt>
                <c:pt idx="732">
                  <c:v>-1.3015334188627437E-3</c:v>
                </c:pt>
                <c:pt idx="733">
                  <c:v>2.447725615264873E-2</c:v>
                </c:pt>
                <c:pt idx="734">
                  <c:v>2.2008470670371594E-3</c:v>
                </c:pt>
                <c:pt idx="735">
                  <c:v>-3.2511959134456814E-2</c:v>
                </c:pt>
                <c:pt idx="736">
                  <c:v>1.4592502168395916E-2</c:v>
                </c:pt>
                <c:pt idx="737">
                  <c:v>-3.7737056722930706E-3</c:v>
                </c:pt>
                <c:pt idx="738">
                  <c:v>-3.8768374153391849E-2</c:v>
                </c:pt>
                <c:pt idx="739">
                  <c:v>-2.9110313553120881E-2</c:v>
                </c:pt>
                <c:pt idx="740">
                  <c:v>-2.3798705952956634E-2</c:v>
                </c:pt>
                <c:pt idx="741">
                  <c:v>-1.0793908688002896E-2</c:v>
                </c:pt>
                <c:pt idx="742">
                  <c:v>9.5233935794130087E-3</c:v>
                </c:pt>
                <c:pt idx="743">
                  <c:v>3.1373675320187644E-3</c:v>
                </c:pt>
                <c:pt idx="744">
                  <c:v>-1.6347364741597592E-2</c:v>
                </c:pt>
                <c:pt idx="745">
                  <c:v>1.8431056049039052E-2</c:v>
                </c:pt>
                <c:pt idx="746">
                  <c:v>-7.4827874109120174E-3</c:v>
                </c:pt>
                <c:pt idx="747">
                  <c:v>-6.2742891223209751E-3</c:v>
                </c:pt>
                <c:pt idx="748">
                  <c:v>2.4742227391912897E-2</c:v>
                </c:pt>
                <c:pt idx="749">
                  <c:v>1.988322907058282E-2</c:v>
                </c:pt>
                <c:pt idx="750">
                  <c:v>9.4507646873762674E-3</c:v>
                </c:pt>
                <c:pt idx="751">
                  <c:v>-8.1207927021075266E-3</c:v>
                </c:pt>
                <c:pt idx="752">
                  <c:v>1.8555067976295359E-2</c:v>
                </c:pt>
                <c:pt idx="753">
                  <c:v>1.4612424662696633E-4</c:v>
                </c:pt>
                <c:pt idx="754">
                  <c:v>-5.8338090771927753E-3</c:v>
                </c:pt>
                <c:pt idx="755">
                  <c:v>-4.0395221150201222E-2</c:v>
                </c:pt>
                <c:pt idx="756">
                  <c:v>2.0169610355263545E-2</c:v>
                </c:pt>
                <c:pt idx="757">
                  <c:v>-3.9464299471405617E-3</c:v>
                </c:pt>
                <c:pt idx="758">
                  <c:v>2.386974310955492E-2</c:v>
                </c:pt>
                <c:pt idx="759">
                  <c:v>-1.2960017076728558E-3</c:v>
                </c:pt>
                <c:pt idx="760">
                  <c:v>-1.6463178415666024E-2</c:v>
                </c:pt>
                <c:pt idx="761">
                  <c:v>2.4578827632515399E-3</c:v>
                </c:pt>
                <c:pt idx="762">
                  <c:v>-3.2037134944001844E-2</c:v>
                </c:pt>
                <c:pt idx="763">
                  <c:v>-5.6741590645473794E-3</c:v>
                </c:pt>
                <c:pt idx="764">
                  <c:v>-3.5649753381843063E-2</c:v>
                </c:pt>
                <c:pt idx="765">
                  <c:v>2.9862434977535601E-2</c:v>
                </c:pt>
                <c:pt idx="766">
                  <c:v>4.8371027439124692E-3</c:v>
                </c:pt>
                <c:pt idx="767">
                  <c:v>5.6753139573999523E-3</c:v>
                </c:pt>
                <c:pt idx="768">
                  <c:v>-3.6284548104956182E-2</c:v>
                </c:pt>
                <c:pt idx="769">
                  <c:v>2.474689050564538E-2</c:v>
                </c:pt>
                <c:pt idx="770">
                  <c:v>2.0981030848821192E-3</c:v>
                </c:pt>
                <c:pt idx="771">
                  <c:v>-2.8146327383778869E-2</c:v>
                </c:pt>
                <c:pt idx="772">
                  <c:v>5.6978589721381478E-3</c:v>
                </c:pt>
                <c:pt idx="773">
                  <c:v>-2.773997077607282E-2</c:v>
                </c:pt>
                <c:pt idx="774">
                  <c:v>-1.475294038502506E-2</c:v>
                </c:pt>
                <c:pt idx="775">
                  <c:v>-6.1852759058855789E-4</c:v>
                </c:pt>
                <c:pt idx="776">
                  <c:v>1.6057599693967584E-2</c:v>
                </c:pt>
                <c:pt idx="777">
                  <c:v>-2.0489050878880199E-4</c:v>
                </c:pt>
                <c:pt idx="778">
                  <c:v>-1.2144137417661627E-2</c:v>
                </c:pt>
                <c:pt idx="779">
                  <c:v>1.1174658040455254E-2</c:v>
                </c:pt>
                <c:pt idx="780">
                  <c:v>-3.4175405039739148E-3</c:v>
                </c:pt>
                <c:pt idx="781">
                  <c:v>-1.6877289295676778E-2</c:v>
                </c:pt>
                <c:pt idx="782">
                  <c:v>-2.6509873983658894E-3</c:v>
                </c:pt>
                <c:pt idx="783">
                  <c:v>4.2533724601945266E-3</c:v>
                </c:pt>
                <c:pt idx="784">
                  <c:v>-9.7168693868892042E-3</c:v>
                </c:pt>
                <c:pt idx="785">
                  <c:v>-1.2551716914267819E-2</c:v>
                </c:pt>
                <c:pt idx="786">
                  <c:v>8.0908782936564005E-3</c:v>
                </c:pt>
                <c:pt idx="787">
                  <c:v>3.4102873691344016E-3</c:v>
                </c:pt>
                <c:pt idx="788">
                  <c:v>-1.5652532890091164E-2</c:v>
                </c:pt>
                <c:pt idx="789">
                  <c:v>-6.2937213921756552E-3</c:v>
                </c:pt>
                <c:pt idx="790">
                  <c:v>1.2256530405287291E-2</c:v>
                </c:pt>
                <c:pt idx="791">
                  <c:v>7.1449639670178033E-3</c:v>
                </c:pt>
                <c:pt idx="792">
                  <c:v>5.0661923471737591E-3</c:v>
                </c:pt>
                <c:pt idx="793">
                  <c:v>1.4343931206577842E-2</c:v>
                </c:pt>
                <c:pt idx="794">
                  <c:v>-1.2272780670315009E-2</c:v>
                </c:pt>
                <c:pt idx="795">
                  <c:v>1.1304184094790948E-2</c:v>
                </c:pt>
                <c:pt idx="796">
                  <c:v>-4.3467350194470455E-4</c:v>
                </c:pt>
                <c:pt idx="797">
                  <c:v>1.1662250349640857E-2</c:v>
                </c:pt>
                <c:pt idx="798">
                  <c:v>1.2347803738532281E-2</c:v>
                </c:pt>
                <c:pt idx="799">
                  <c:v>2.2383840279651235E-2</c:v>
                </c:pt>
                <c:pt idx="800">
                  <c:v>2.1408493905025416E-2</c:v>
                </c:pt>
                <c:pt idx="801">
                  <c:v>-7.4209561140831104E-3</c:v>
                </c:pt>
                <c:pt idx="802">
                  <c:v>-1.2961554353542182E-2</c:v>
                </c:pt>
                <c:pt idx="803">
                  <c:v>-4.2918454935622075E-3</c:v>
                </c:pt>
                <c:pt idx="804">
                  <c:v>2.5698324022346508E-2</c:v>
                </c:pt>
                <c:pt idx="805">
                  <c:v>-7.2338369327961116E-3</c:v>
                </c:pt>
                <c:pt idx="806">
                  <c:v>-2.9518095946517109E-2</c:v>
                </c:pt>
                <c:pt idx="807">
                  <c:v>-7.93401612012401E-3</c:v>
                </c:pt>
                <c:pt idx="808">
                  <c:v>-5.2547110022934662E-3</c:v>
                </c:pt>
                <c:pt idx="809">
                  <c:v>1.8642627244987553E-2</c:v>
                </c:pt>
                <c:pt idx="810">
                  <c:v>-1.5473463284818578E-2</c:v>
                </c:pt>
                <c:pt idx="811">
                  <c:v>-2.4426122951660689E-3</c:v>
                </c:pt>
                <c:pt idx="812">
                  <c:v>2.2372746986266234E-2</c:v>
                </c:pt>
                <c:pt idx="813">
                  <c:v>1.4956809844988816E-2</c:v>
                </c:pt>
                <c:pt idx="814">
                  <c:v>-1.8412176288573612E-2</c:v>
                </c:pt>
                <c:pt idx="815">
                  <c:v>-1.0142864698185927E-2</c:v>
                </c:pt>
                <c:pt idx="816">
                  <c:v>-7.1662412733491943E-3</c:v>
                </c:pt>
                <c:pt idx="817">
                  <c:v>-2.1173137043269175E-2</c:v>
                </c:pt>
                <c:pt idx="818">
                  <c:v>8.8122082633468324E-4</c:v>
                </c:pt>
                <c:pt idx="819">
                  <c:v>1.5766743077059386E-2</c:v>
                </c:pt>
                <c:pt idx="820">
                  <c:v>-3.8405482229827426E-3</c:v>
                </c:pt>
                <c:pt idx="821">
                  <c:v>-1.89694676826343E-2</c:v>
                </c:pt>
                <c:pt idx="822">
                  <c:v>-1.8115705073705524E-2</c:v>
                </c:pt>
                <c:pt idx="823">
                  <c:v>1.4517177775713597E-2</c:v>
                </c:pt>
                <c:pt idx="824">
                  <c:v>8.4012248347966612E-3</c:v>
                </c:pt>
                <c:pt idx="825">
                  <c:v>-3.701786234065696E-3</c:v>
                </c:pt>
                <c:pt idx="826">
                  <c:v>5.156964694110977E-3</c:v>
                </c:pt>
                <c:pt idx="827">
                  <c:v>-2.4391094221877574E-2</c:v>
                </c:pt>
                <c:pt idx="828">
                  <c:v>9.4225498950850639E-3</c:v>
                </c:pt>
                <c:pt idx="829">
                  <c:v>6.8629513569775646E-3</c:v>
                </c:pt>
                <c:pt idx="830">
                  <c:v>1.8886018254227865E-2</c:v>
                </c:pt>
                <c:pt idx="831">
                  <c:v>2.4347568825681787E-2</c:v>
                </c:pt>
                <c:pt idx="832">
                  <c:v>-5.3839946849719711E-3</c:v>
                </c:pt>
                <c:pt idx="833">
                  <c:v>-1.4966314315554285E-3</c:v>
                </c:pt>
                <c:pt idx="834">
                  <c:v>-1.2171976789799865E-2</c:v>
                </c:pt>
                <c:pt idx="835">
                  <c:v>2.7717522294530283E-3</c:v>
                </c:pt>
                <c:pt idx="836">
                  <c:v>-1.8914813071498782E-2</c:v>
                </c:pt>
                <c:pt idx="837">
                  <c:v>-1.103742532143781E-2</c:v>
                </c:pt>
                <c:pt idx="838">
                  <c:v>-9.6895202431227512E-3</c:v>
                </c:pt>
                <c:pt idx="839">
                  <c:v>-1.8387895814791499E-2</c:v>
                </c:pt>
                <c:pt idx="840">
                  <c:v>8.1991315788920716E-4</c:v>
                </c:pt>
                <c:pt idx="841">
                  <c:v>-1.4243549462058636E-2</c:v>
                </c:pt>
                <c:pt idx="842">
                  <c:v>2.8176963210817529E-3</c:v>
                </c:pt>
                <c:pt idx="843">
                  <c:v>9.1600307475552256E-3</c:v>
                </c:pt>
                <c:pt idx="844">
                  <c:v>-1.4410854751839564E-3</c:v>
                </c:pt>
                <c:pt idx="845">
                  <c:v>-4.0502124125595396E-3</c:v>
                </c:pt>
                <c:pt idx="846">
                  <c:v>-9.6371086121282978E-4</c:v>
                </c:pt>
                <c:pt idx="847">
                  <c:v>-1.939276609770646E-2</c:v>
                </c:pt>
                <c:pt idx="848">
                  <c:v>-6.29617892823231E-4</c:v>
                </c:pt>
                <c:pt idx="849">
                  <c:v>6.3740773533522699E-3</c:v>
                </c:pt>
                <c:pt idx="850">
                  <c:v>-2.6262207741385435E-3</c:v>
                </c:pt>
                <c:pt idx="851">
                  <c:v>-2.9897393314501919E-3</c:v>
                </c:pt>
                <c:pt idx="852">
                  <c:v>1.4019033292591576E-3</c:v>
                </c:pt>
                <c:pt idx="853">
                  <c:v>-1.0101874482121298E-3</c:v>
                </c:pt>
                <c:pt idx="854">
                  <c:v>1.383895602639984E-2</c:v>
                </c:pt>
                <c:pt idx="855">
                  <c:v>6.2237041579367158E-3</c:v>
                </c:pt>
                <c:pt idx="856">
                  <c:v>1.0180180373954517E-2</c:v>
                </c:pt>
                <c:pt idx="857">
                  <c:v>1.7777943178882483E-2</c:v>
                </c:pt>
                <c:pt idx="858">
                  <c:v>-1.1388032826621375E-2</c:v>
                </c:pt>
                <c:pt idx="859">
                  <c:v>-1.0287726483131143E-2</c:v>
                </c:pt>
                <c:pt idx="860">
                  <c:v>-8.7433782392221104E-3</c:v>
                </c:pt>
                <c:pt idx="861">
                  <c:v>1.6348409288555077E-2</c:v>
                </c:pt>
                <c:pt idx="862">
                  <c:v>-7.4705984403412584E-3</c:v>
                </c:pt>
                <c:pt idx="863">
                  <c:v>-9.1362090992822553E-3</c:v>
                </c:pt>
                <c:pt idx="864">
                  <c:v>9.54911139915815E-3</c:v>
                </c:pt>
                <c:pt idx="865">
                  <c:v>-7.1811299644134463E-3</c:v>
                </c:pt>
                <c:pt idx="866">
                  <c:v>3.0852936469836223E-3</c:v>
                </c:pt>
                <c:pt idx="867">
                  <c:v>2.0707063007576743E-2</c:v>
                </c:pt>
                <c:pt idx="868">
                  <c:v>1.1730928977641941E-2</c:v>
                </c:pt>
                <c:pt idx="869">
                  <c:v>-8.4485809792226307E-3</c:v>
                </c:pt>
                <c:pt idx="870">
                  <c:v>1.4194423271231882E-2</c:v>
                </c:pt>
                <c:pt idx="871">
                  <c:v>-1.1815195971097037E-2</c:v>
                </c:pt>
                <c:pt idx="872">
                  <c:v>-1.8961306218543861E-2</c:v>
                </c:pt>
                <c:pt idx="873">
                  <c:v>1.3200221128189193E-2</c:v>
                </c:pt>
                <c:pt idx="874">
                  <c:v>-2.2724855683128209E-2</c:v>
                </c:pt>
                <c:pt idx="875">
                  <c:v>2.2939006971240961E-3</c:v>
                </c:pt>
                <c:pt idx="876">
                  <c:v>1.6570786727996278E-3</c:v>
                </c:pt>
                <c:pt idx="877">
                  <c:v>-3.1971323723489764E-3</c:v>
                </c:pt>
                <c:pt idx="878">
                  <c:v>-1.3986489646171663E-3</c:v>
                </c:pt>
                <c:pt idx="879">
                  <c:v>3.3847551651107199E-3</c:v>
                </c:pt>
                <c:pt idx="880">
                  <c:v>-2.6016294752068125E-3</c:v>
                </c:pt>
                <c:pt idx="881">
                  <c:v>3.8652088494062209E-3</c:v>
                </c:pt>
                <c:pt idx="882">
                  <c:v>-1.0677258507119092E-5</c:v>
                </c:pt>
                <c:pt idx="883">
                  <c:v>7.2226392530441164E-3</c:v>
                </c:pt>
                <c:pt idx="884">
                  <c:v>5.5092743037565839E-4</c:v>
                </c:pt>
                <c:pt idx="885">
                  <c:v>-8.2258150578944367E-3</c:v>
                </c:pt>
                <c:pt idx="886">
                  <c:v>-3.4987345002870374E-3</c:v>
                </c:pt>
                <c:pt idx="887">
                  <c:v>8.8770055752696031E-4</c:v>
                </c:pt>
                <c:pt idx="888">
                  <c:v>3.7328581257503046E-3</c:v>
                </c:pt>
                <c:pt idx="889">
                  <c:v>4.1818919145084621E-3</c:v>
                </c:pt>
                <c:pt idx="890">
                  <c:v>6.4612959303769202E-3</c:v>
                </c:pt>
                <c:pt idx="891">
                  <c:v>3.6803672564356127E-3</c:v>
                </c:pt>
                <c:pt idx="892">
                  <c:v>1.8000686154020507E-3</c:v>
                </c:pt>
                <c:pt idx="893">
                  <c:v>1.9493431844783693E-3</c:v>
                </c:pt>
                <c:pt idx="894">
                  <c:v>9.8293377390326064E-3</c:v>
                </c:pt>
                <c:pt idx="895">
                  <c:v>-5.0515979968478453E-3</c:v>
                </c:pt>
                <c:pt idx="896">
                  <c:v>1.8197824144636776E-3</c:v>
                </c:pt>
                <c:pt idx="897">
                  <c:v>4.7481792778718557E-3</c:v>
                </c:pt>
                <c:pt idx="898">
                  <c:v>-1.0725793335062406E-3</c:v>
                </c:pt>
                <c:pt idx="899">
                  <c:v>2.995906256131331E-3</c:v>
                </c:pt>
                <c:pt idx="900">
                  <c:v>3.6640167447334893E-3</c:v>
                </c:pt>
                <c:pt idx="901">
                  <c:v>7.3933569005406596E-3</c:v>
                </c:pt>
                <c:pt idx="902">
                  <c:v>3.3748045900920953E-3</c:v>
                </c:pt>
                <c:pt idx="903">
                  <c:v>7.4601307719690535E-3</c:v>
                </c:pt>
                <c:pt idx="904">
                  <c:v>1.706311013337003E-2</c:v>
                </c:pt>
                <c:pt idx="905">
                  <c:v>3.0225368623080229E-3</c:v>
                </c:pt>
                <c:pt idx="906">
                  <c:v>-2.4167715692277048E-3</c:v>
                </c:pt>
                <c:pt idx="907">
                  <c:v>-6.8657858421348195E-3</c:v>
                </c:pt>
                <c:pt idx="908">
                  <c:v>-1.9137407494954628E-3</c:v>
                </c:pt>
                <c:pt idx="909">
                  <c:v>8.2982892369745098E-3</c:v>
                </c:pt>
                <c:pt idx="910">
                  <c:v>4.1028874386752623E-3</c:v>
                </c:pt>
                <c:pt idx="911">
                  <c:v>1.0524455523362564E-2</c:v>
                </c:pt>
                <c:pt idx="912">
                  <c:v>-1.2985880322420762E-2</c:v>
                </c:pt>
                <c:pt idx="913">
                  <c:v>1.1491477734391298E-2</c:v>
                </c:pt>
                <c:pt idx="914">
                  <c:v>-1.1909731939276913E-2</c:v>
                </c:pt>
                <c:pt idx="915">
                  <c:v>1.5691662282344421E-3</c:v>
                </c:pt>
                <c:pt idx="916">
                  <c:v>-2.0364114325326033E-2</c:v>
                </c:pt>
                <c:pt idx="917">
                  <c:v>-2.7763563072890074E-3</c:v>
                </c:pt>
                <c:pt idx="918">
                  <c:v>1.4610090402744635E-3</c:v>
                </c:pt>
                <c:pt idx="919">
                  <c:v>1.2134751708511082E-2</c:v>
                </c:pt>
                <c:pt idx="920">
                  <c:v>9.5195662109373025E-3</c:v>
                </c:pt>
                <c:pt idx="921">
                  <c:v>-8.1234954896236555E-4</c:v>
                </c:pt>
                <c:pt idx="922">
                  <c:v>-1.6977254629493954E-2</c:v>
                </c:pt>
                <c:pt idx="923">
                  <c:v>-9.1109248393406173E-3</c:v>
                </c:pt>
                <c:pt idx="924">
                  <c:v>-1.5510969268194286E-3</c:v>
                </c:pt>
                <c:pt idx="925">
                  <c:v>8.4739086888510062E-3</c:v>
                </c:pt>
                <c:pt idx="926">
                  <c:v>-5.7465991456183696E-3</c:v>
                </c:pt>
                <c:pt idx="927">
                  <c:v>2.2765095613401787E-3</c:v>
                </c:pt>
                <c:pt idx="928">
                  <c:v>-7.7226435922087555E-3</c:v>
                </c:pt>
                <c:pt idx="929">
                  <c:v>-4.6055998245485563E-3</c:v>
                </c:pt>
                <c:pt idx="930">
                  <c:v>-1.3185753191903293E-3</c:v>
                </c:pt>
                <c:pt idx="931">
                  <c:v>-3.3954884101398131E-3</c:v>
                </c:pt>
                <c:pt idx="932">
                  <c:v>-3.3502683520858501E-4</c:v>
                </c:pt>
                <c:pt idx="933">
                  <c:v>2.8425606033477546E-3</c:v>
                </c:pt>
                <c:pt idx="934">
                  <c:v>3.117620525883158E-4</c:v>
                </c:pt>
                <c:pt idx="935">
                  <c:v>-1.349146239944865E-3</c:v>
                </c:pt>
                <c:pt idx="936">
                  <c:v>4.30658828173347E-3</c:v>
                </c:pt>
                <c:pt idx="937">
                  <c:v>8.8076062639821373E-3</c:v>
                </c:pt>
                <c:pt idx="938">
                  <c:v>-5.8249317755698637E-3</c:v>
                </c:pt>
                <c:pt idx="939">
                  <c:v>2.2201269217136943E-3</c:v>
                </c:pt>
                <c:pt idx="940">
                  <c:v>1.4956926284677152E-3</c:v>
                </c:pt>
                <c:pt idx="941">
                  <c:v>8.5238209952562816E-3</c:v>
                </c:pt>
                <c:pt idx="942">
                  <c:v>8.1415406963547543E-3</c:v>
                </c:pt>
                <c:pt idx="943">
                  <c:v>1.2567410636163956E-3</c:v>
                </c:pt>
                <c:pt idx="944">
                  <c:v>-1.0748457761550978E-2</c:v>
                </c:pt>
                <c:pt idx="945">
                  <c:v>-7.0607249129965854E-3</c:v>
                </c:pt>
                <c:pt idx="946">
                  <c:v>2.6208594449417255E-3</c:v>
                </c:pt>
                <c:pt idx="947">
                  <c:v>1.6073241975147479E-3</c:v>
                </c:pt>
                <c:pt idx="948">
                  <c:v>4.1463980136908773E-3</c:v>
                </c:pt>
                <c:pt idx="949">
                  <c:v>1.2757085704626636E-3</c:v>
                </c:pt>
                <c:pt idx="950">
                  <c:v>9.9270138865370505E-4</c:v>
                </c:pt>
                <c:pt idx="951">
                  <c:v>-9.3992588785807296E-4</c:v>
                </c:pt>
                <c:pt idx="952">
                  <c:v>1.6752839177258672E-3</c:v>
                </c:pt>
                <c:pt idx="953">
                  <c:v>6.0054603353427716E-3</c:v>
                </c:pt>
                <c:pt idx="954">
                  <c:v>-4.6324452030791496E-3</c:v>
                </c:pt>
                <c:pt idx="955">
                  <c:v>8.2034847144849543E-3</c:v>
                </c:pt>
                <c:pt idx="956">
                  <c:v>-1.8428943907755624E-3</c:v>
                </c:pt>
                <c:pt idx="957">
                  <c:v>-5.4060169942181657E-3</c:v>
                </c:pt>
                <c:pt idx="958">
                  <c:v>4.2062063699823682E-3</c:v>
                </c:pt>
                <c:pt idx="959">
                  <c:v>-1.8630181803303003E-4</c:v>
                </c:pt>
                <c:pt idx="960">
                  <c:v>-4.7124799312575627E-3</c:v>
                </c:pt>
                <c:pt idx="961">
                  <c:v>2.382253008416102E-3</c:v>
                </c:pt>
                <c:pt idx="962">
                  <c:v>1.0145438559535647E-2</c:v>
                </c:pt>
                <c:pt idx="963">
                  <c:v>2.0166609692362503E-3</c:v>
                </c:pt>
                <c:pt idx="964">
                  <c:v>8.2418472100778128E-3</c:v>
                </c:pt>
                <c:pt idx="965">
                  <c:v>1.516265155019747E-2</c:v>
                </c:pt>
                <c:pt idx="966">
                  <c:v>-1.5869531055010655E-2</c:v>
                </c:pt>
                <c:pt idx="967">
                  <c:v>-7.5389389522548811E-3</c:v>
                </c:pt>
                <c:pt idx="968">
                  <c:v>-3.2622362435132946E-3</c:v>
                </c:pt>
                <c:pt idx="969">
                  <c:v>1.1649703264435818E-3</c:v>
                </c:pt>
                <c:pt idx="970">
                  <c:v>-3.516830382495284E-3</c:v>
                </c:pt>
                <c:pt idx="971">
                  <c:v>3.4511562975592103E-3</c:v>
                </c:pt>
                <c:pt idx="972">
                  <c:v>1.1277951870247049E-2</c:v>
                </c:pt>
                <c:pt idx="973">
                  <c:v>-8.56101125941644E-3</c:v>
                </c:pt>
                <c:pt idx="974">
                  <c:v>3.359011313352811E-3</c:v>
                </c:pt>
                <c:pt idx="975">
                  <c:v>-2.0219008625245172E-3</c:v>
                </c:pt>
                <c:pt idx="976">
                  <c:v>7.5001041681135305E-3</c:v>
                </c:pt>
                <c:pt idx="977">
                  <c:v>5.2216404886560319E-3</c:v>
                </c:pt>
                <c:pt idx="978">
                  <c:v>1.3281140780092571E-3</c:v>
                </c:pt>
                <c:pt idx="979">
                  <c:v>2.7734984069871516E-4</c:v>
                </c:pt>
                <c:pt idx="980">
                  <c:v>2.3150419323942906E-3</c:v>
                </c:pt>
                <c:pt idx="981">
                  <c:v>3.3306066579319449E-3</c:v>
                </c:pt>
                <c:pt idx="982">
                  <c:v>5.8111574222505791E-3</c:v>
                </c:pt>
                <c:pt idx="983">
                  <c:v>-1.0832603310065858E-3</c:v>
                </c:pt>
                <c:pt idx="984">
                  <c:v>5.124515064653945E-3</c:v>
                </c:pt>
                <c:pt idx="985">
                  <c:v>1.4002328121062391E-2</c:v>
                </c:pt>
                <c:pt idx="986">
                  <c:v>-1.3124547000611053E-2</c:v>
                </c:pt>
                <c:pt idx="987">
                  <c:v>-4.3563700073401268E-4</c:v>
                </c:pt>
                <c:pt idx="988">
                  <c:v>-5.3902072015429292E-3</c:v>
                </c:pt>
                <c:pt idx="989">
                  <c:v>-2.0116799642784233E-3</c:v>
                </c:pt>
                <c:pt idx="990">
                  <c:v>1.8152110447704484E-3</c:v>
                </c:pt>
                <c:pt idx="991">
                  <c:v>1.9484900381676606E-3</c:v>
                </c:pt>
                <c:pt idx="992">
                  <c:v>4.652154850635748E-3</c:v>
                </c:pt>
                <c:pt idx="993">
                  <c:v>-1.8238764589828538E-3</c:v>
                </c:pt>
                <c:pt idx="994">
                  <c:v>1.7508493985585183E-4</c:v>
                </c:pt>
                <c:pt idx="995">
                  <c:v>-7.9671102558220852E-4</c:v>
                </c:pt>
                <c:pt idx="996">
                  <c:v>8.8340865998068896E-3</c:v>
                </c:pt>
                <c:pt idx="997">
                  <c:v>-3.6286988013648491E-3</c:v>
                </c:pt>
                <c:pt idx="998">
                  <c:v>1.4469162597214869E-3</c:v>
                </c:pt>
                <c:pt idx="999">
                  <c:v>-4.923753184382651E-4</c:v>
                </c:pt>
                <c:pt idx="1000">
                  <c:v>7.688865190149663E-4</c:v>
                </c:pt>
                <c:pt idx="1001">
                  <c:v>1.1653983922745859E-3</c:v>
                </c:pt>
                <c:pt idx="1002">
                  <c:v>1.876732575158746E-3</c:v>
                </c:pt>
                <c:pt idx="1003">
                  <c:v>-2.1253022956601031E-3</c:v>
                </c:pt>
                <c:pt idx="1004">
                  <c:v>9.9113059631461553E-3</c:v>
                </c:pt>
                <c:pt idx="1005">
                  <c:v>-7.8381965415763588E-4</c:v>
                </c:pt>
                <c:pt idx="1006">
                  <c:v>1.0554756443649449E-2</c:v>
                </c:pt>
                <c:pt idx="1007">
                  <c:v>-2.9434351705374118E-3</c:v>
                </c:pt>
                <c:pt idx="1008">
                  <c:v>-8.5173024218827553E-3</c:v>
                </c:pt>
                <c:pt idx="1009">
                  <c:v>-2.5300382141189015E-3</c:v>
                </c:pt>
                <c:pt idx="1010">
                  <c:v>1.4917933130699224E-2</c:v>
                </c:pt>
                <c:pt idx="1011">
                  <c:v>1.2173151138064053E-2</c:v>
                </c:pt>
                <c:pt idx="1012">
                  <c:v>-2.1449387057151936E-2</c:v>
                </c:pt>
                <c:pt idx="1013">
                  <c:v>-8.6738945141735524E-3</c:v>
                </c:pt>
                <c:pt idx="1014">
                  <c:v>-1.0435666020885526E-2</c:v>
                </c:pt>
                <c:pt idx="1015">
                  <c:v>7.3733464711231989E-3</c:v>
                </c:pt>
                <c:pt idx="1016">
                  <c:v>8.1653905494540879E-3</c:v>
                </c:pt>
                <c:pt idx="1017">
                  <c:v>7.0353882429774472E-4</c:v>
                </c:pt>
                <c:pt idx="1018">
                  <c:v>-6.6783378571121377E-3</c:v>
                </c:pt>
                <c:pt idx="1019">
                  <c:v>2.7480346410215795E-3</c:v>
                </c:pt>
                <c:pt idx="1020">
                  <c:v>-7.1946375018698827E-3</c:v>
                </c:pt>
                <c:pt idx="1021">
                  <c:v>6.7627976802335787E-3</c:v>
                </c:pt>
                <c:pt idx="1022">
                  <c:v>-8.4553063018300012E-4</c:v>
                </c:pt>
                <c:pt idx="1023">
                  <c:v>-2.1491921425531579E-4</c:v>
                </c:pt>
                <c:pt idx="1024">
                  <c:v>1.782224167916624E-3</c:v>
                </c:pt>
                <c:pt idx="1025">
                  <c:v>1.0928710658818286E-2</c:v>
                </c:pt>
                <c:pt idx="1026">
                  <c:v>-9.2106713438859789E-3</c:v>
                </c:pt>
                <c:pt idx="1027">
                  <c:v>9.3060600637495661E-3</c:v>
                </c:pt>
                <c:pt idx="1028">
                  <c:v>-6.8023616108532359E-3</c:v>
                </c:pt>
                <c:pt idx="1029">
                  <c:v>-5.3064530387267883E-3</c:v>
                </c:pt>
                <c:pt idx="1030">
                  <c:v>3.6087492386858155E-3</c:v>
                </c:pt>
                <c:pt idx="1031">
                  <c:v>1.1094247768300924E-2</c:v>
                </c:pt>
                <c:pt idx="1032">
                  <c:v>-4.0878020277237415E-3</c:v>
                </c:pt>
                <c:pt idx="1033">
                  <c:v>3.2945816244711601E-3</c:v>
                </c:pt>
                <c:pt idx="1034">
                  <c:v>-1.9618291028877799E-4</c:v>
                </c:pt>
                <c:pt idx="1035">
                  <c:v>7.7199628035937717E-3</c:v>
                </c:pt>
                <c:pt idx="1036">
                  <c:v>4.220639958823158E-3</c:v>
                </c:pt>
                <c:pt idx="1037">
                  <c:v>1.4752303666720756E-3</c:v>
                </c:pt>
                <c:pt idx="1038">
                  <c:v>-9.7353791525556233E-4</c:v>
                </c:pt>
                <c:pt idx="1039">
                  <c:v>1.4438277854756487E-2</c:v>
                </c:pt>
                <c:pt idx="1040">
                  <c:v>1.1825144919693331E-2</c:v>
                </c:pt>
                <c:pt idx="1041">
                  <c:v>3.6225385557842049E-3</c:v>
                </c:pt>
                <c:pt idx="1042">
                  <c:v>-3.1578231669390222E-3</c:v>
                </c:pt>
                <c:pt idx="1043">
                  <c:v>-8.6802497899118869E-4</c:v>
                </c:pt>
                <c:pt idx="1044">
                  <c:v>1.6631197691788335E-2</c:v>
                </c:pt>
                <c:pt idx="1045">
                  <c:v>5.2402330592367097E-3</c:v>
                </c:pt>
                <c:pt idx="1046">
                  <c:v>-5.4673035811094728E-3</c:v>
                </c:pt>
                <c:pt idx="1047">
                  <c:v>-7.6308370066411335E-3</c:v>
                </c:pt>
                <c:pt idx="1048">
                  <c:v>7.0251207482558975E-3</c:v>
                </c:pt>
                <c:pt idx="1049">
                  <c:v>-6.0273888636330764E-4</c:v>
                </c:pt>
                <c:pt idx="1050">
                  <c:v>-1.4760500437832724E-2</c:v>
                </c:pt>
                <c:pt idx="1051">
                  <c:v>2.8793426720601367E-3</c:v>
                </c:pt>
                <c:pt idx="1052">
                  <c:v>-1.5696886322292825E-3</c:v>
                </c:pt>
                <c:pt idx="1053">
                  <c:v>6.4919585934766211E-3</c:v>
                </c:pt>
                <c:pt idx="1054">
                  <c:v>1.0153985185334946E-3</c:v>
                </c:pt>
                <c:pt idx="1055">
                  <c:v>1.0395479646353678E-2</c:v>
                </c:pt>
                <c:pt idx="1056">
                  <c:v>6.0302830130256613E-3</c:v>
                </c:pt>
                <c:pt idx="1057">
                  <c:v>1.4154683554241432E-2</c:v>
                </c:pt>
                <c:pt idx="1058">
                  <c:v>-5.3592716179846622E-3</c:v>
                </c:pt>
                <c:pt idx="1059">
                  <c:v>1.9495975820425837E-2</c:v>
                </c:pt>
                <c:pt idx="1060">
                  <c:v>-1.3417213827191521E-2</c:v>
                </c:pt>
                <c:pt idx="1061">
                  <c:v>-1.306620434127681E-2</c:v>
                </c:pt>
                <c:pt idx="1062">
                  <c:v>-8.0808443239309691E-3</c:v>
                </c:pt>
                <c:pt idx="1063">
                  <c:v>2.3790719336683086E-2</c:v>
                </c:pt>
                <c:pt idx="1064">
                  <c:v>-4.7501658249202716E-3</c:v>
                </c:pt>
                <c:pt idx="1065">
                  <c:v>-2.4478846903396523E-2</c:v>
                </c:pt>
                <c:pt idx="1066">
                  <c:v>1.135166191319037E-2</c:v>
                </c:pt>
                <c:pt idx="1067">
                  <c:v>1.2562878885591378E-3</c:v>
                </c:pt>
                <c:pt idx="1068">
                  <c:v>-7.7328493796570141E-3</c:v>
                </c:pt>
                <c:pt idx="1069">
                  <c:v>-1.8548941356217874E-3</c:v>
                </c:pt>
                <c:pt idx="1070">
                  <c:v>-4.4158083905446732E-3</c:v>
                </c:pt>
                <c:pt idx="1071">
                  <c:v>-3.2039953313212077E-4</c:v>
                </c:pt>
                <c:pt idx="1072">
                  <c:v>-5.6927491149549869E-4</c:v>
                </c:pt>
                <c:pt idx="1073">
                  <c:v>4.7109831017417836E-3</c:v>
                </c:pt>
                <c:pt idx="1074">
                  <c:v>1.6624551137118804E-3</c:v>
                </c:pt>
                <c:pt idx="1075">
                  <c:v>-3.4515996246697878E-4</c:v>
                </c:pt>
                <c:pt idx="1076">
                  <c:v>-1.1134975827398197E-3</c:v>
                </c:pt>
                <c:pt idx="1077">
                  <c:v>7.3993459966090747E-3</c:v>
                </c:pt>
                <c:pt idx="1078">
                  <c:v>3.897472454245321E-3</c:v>
                </c:pt>
                <c:pt idx="1079">
                  <c:v>1.0853304161434041E-2</c:v>
                </c:pt>
                <c:pt idx="1080">
                  <c:v>1.0088048276277739E-3</c:v>
                </c:pt>
                <c:pt idx="1081">
                  <c:v>1.3898236818535858E-2</c:v>
                </c:pt>
                <c:pt idx="1082">
                  <c:v>1.6051736021366558E-2</c:v>
                </c:pt>
                <c:pt idx="1083">
                  <c:v>-1.9311502938707092E-2</c:v>
                </c:pt>
                <c:pt idx="1084">
                  <c:v>9.7606624773047823E-3</c:v>
                </c:pt>
                <c:pt idx="1085">
                  <c:v>-2.5677859113367063E-2</c:v>
                </c:pt>
                <c:pt idx="1086">
                  <c:v>-1.4888363213811928E-3</c:v>
                </c:pt>
                <c:pt idx="1087">
                  <c:v>3.6158033252895461E-3</c:v>
                </c:pt>
                <c:pt idx="1088">
                  <c:v>-3.0105863636010755E-3</c:v>
                </c:pt>
                <c:pt idx="1089">
                  <c:v>3.167309215053038E-4</c:v>
                </c:pt>
                <c:pt idx="1090">
                  <c:v>1.3935576257400273E-2</c:v>
                </c:pt>
                <c:pt idx="1091">
                  <c:v>8.136402839514334E-3</c:v>
                </c:pt>
                <c:pt idx="1092">
                  <c:v>-7.1900177576840196E-3</c:v>
                </c:pt>
                <c:pt idx="1093">
                  <c:v>-3.753438464607517E-3</c:v>
                </c:pt>
                <c:pt idx="1094">
                  <c:v>2.2756031663768717E-3</c:v>
                </c:pt>
                <c:pt idx="1095">
                  <c:v>4.1583215119445072E-4</c:v>
                </c:pt>
                <c:pt idx="1096">
                  <c:v>-6.5547967411652142E-3</c:v>
                </c:pt>
                <c:pt idx="1097">
                  <c:v>5.4918909824148709E-3</c:v>
                </c:pt>
                <c:pt idx="1098">
                  <c:v>1.484736429268918E-2</c:v>
                </c:pt>
                <c:pt idx="1099">
                  <c:v>5.7099005597205377E-3</c:v>
                </c:pt>
                <c:pt idx="1100">
                  <c:v>7.0825395538620661E-3</c:v>
                </c:pt>
                <c:pt idx="1101">
                  <c:v>-1.475478359029514E-2</c:v>
                </c:pt>
                <c:pt idx="1102">
                  <c:v>6.4388377402171404E-3</c:v>
                </c:pt>
                <c:pt idx="1103">
                  <c:v>1.3415471795312772E-3</c:v>
                </c:pt>
                <c:pt idx="1104">
                  <c:v>-2.2273622890431888E-3</c:v>
                </c:pt>
                <c:pt idx="1105">
                  <c:v>8.7225159732762236E-3</c:v>
                </c:pt>
                <c:pt idx="1106">
                  <c:v>3.5365757816374632E-3</c:v>
                </c:pt>
                <c:pt idx="1107">
                  <c:v>7.4581125280026583E-4</c:v>
                </c:pt>
                <c:pt idx="1108">
                  <c:v>-2.0731166033364223E-3</c:v>
                </c:pt>
                <c:pt idx="1109">
                  <c:v>-3.9062815919512772E-3</c:v>
                </c:pt>
                <c:pt idx="1110">
                  <c:v>-3.5111001267972286E-3</c:v>
                </c:pt>
                <c:pt idx="1111">
                  <c:v>5.7576388007034573E-3</c:v>
                </c:pt>
                <c:pt idx="1112">
                  <c:v>1.7728480872187813E-3</c:v>
                </c:pt>
                <c:pt idx="1113">
                  <c:v>1.2921214314501217E-2</c:v>
                </c:pt>
                <c:pt idx="1114">
                  <c:v>-4.359266922526861E-3</c:v>
                </c:pt>
                <c:pt idx="1115">
                  <c:v>-1.264960061067022E-3</c:v>
                </c:pt>
                <c:pt idx="1116">
                  <c:v>-1.2851160688518437E-3</c:v>
                </c:pt>
                <c:pt idx="1117">
                  <c:v>-7.9492200688769943E-3</c:v>
                </c:pt>
                <c:pt idx="1118">
                  <c:v>2.7871374554437889E-3</c:v>
                </c:pt>
                <c:pt idx="1119">
                  <c:v>-1.9355954929820562E-3</c:v>
                </c:pt>
                <c:pt idx="1120">
                  <c:v>8.8362351093074221E-3</c:v>
                </c:pt>
                <c:pt idx="1121">
                  <c:v>-6.241465681479097E-4</c:v>
                </c:pt>
                <c:pt idx="1122">
                  <c:v>1.7911507324332998E-3</c:v>
                </c:pt>
                <c:pt idx="1123">
                  <c:v>1.1271167954760575E-2</c:v>
                </c:pt>
                <c:pt idx="1124">
                  <c:v>-4.5954897137437944E-3</c:v>
                </c:pt>
                <c:pt idx="1125">
                  <c:v>2.3969253233782073E-3</c:v>
                </c:pt>
                <c:pt idx="1126">
                  <c:v>-1.5844155129681736E-3</c:v>
                </c:pt>
                <c:pt idx="1127">
                  <c:v>1.6161717804443754E-2</c:v>
                </c:pt>
                <c:pt idx="1128">
                  <c:v>5.6359169538502396E-3</c:v>
                </c:pt>
                <c:pt idx="1129">
                  <c:v>-6.7925413261787915E-3</c:v>
                </c:pt>
                <c:pt idx="1130">
                  <c:v>3.9464206133208446E-3</c:v>
                </c:pt>
                <c:pt idx="1131">
                  <c:v>-1.156383241031389E-2</c:v>
                </c:pt>
                <c:pt idx="1132">
                  <c:v>-4.7919578925310624E-3</c:v>
                </c:pt>
                <c:pt idx="1133">
                  <c:v>1.1648048198820149E-2</c:v>
                </c:pt>
                <c:pt idx="1134">
                  <c:v>1.3610365817456005E-2</c:v>
                </c:pt>
                <c:pt idx="1135">
                  <c:v>-9.9785593927212979E-3</c:v>
                </c:pt>
                <c:pt idx="1136">
                  <c:v>7.6518884341691962E-3</c:v>
                </c:pt>
                <c:pt idx="1137">
                  <c:v>-1.3998028446696731E-3</c:v>
                </c:pt>
                <c:pt idx="1138">
                  <c:v>1.1699872344305584E-2</c:v>
                </c:pt>
                <c:pt idx="1139">
                  <c:v>-2.8771240154390476E-4</c:v>
                </c:pt>
                <c:pt idx="1140">
                  <c:v>1.9460190971818836E-2</c:v>
                </c:pt>
                <c:pt idx="1141">
                  <c:v>2.2047038430944355E-2</c:v>
                </c:pt>
                <c:pt idx="1142">
                  <c:v>1.7799313644932147E-2</c:v>
                </c:pt>
                <c:pt idx="1143">
                  <c:v>1.231819349472163E-2</c:v>
                </c:pt>
                <c:pt idx="1144">
                  <c:v>-1.2129506270184387E-2</c:v>
                </c:pt>
                <c:pt idx="1145">
                  <c:v>1.1947307117329942E-2</c:v>
                </c:pt>
                <c:pt idx="1146">
                  <c:v>-3.5287906850543171E-2</c:v>
                </c:pt>
                <c:pt idx="1147">
                  <c:v>-3.0256074002417144E-3</c:v>
                </c:pt>
                <c:pt idx="1148">
                  <c:v>-1.8589538262648642E-2</c:v>
                </c:pt>
                <c:pt idx="1149">
                  <c:v>3.4457896215134287E-3</c:v>
                </c:pt>
                <c:pt idx="1150">
                  <c:v>5.2189453829942778E-3</c:v>
                </c:pt>
                <c:pt idx="1151">
                  <c:v>-2.1956829851994542E-3</c:v>
                </c:pt>
                <c:pt idx="1152">
                  <c:v>4.7272769717412455E-3</c:v>
                </c:pt>
                <c:pt idx="1153">
                  <c:v>-1.6329822808936134E-2</c:v>
                </c:pt>
                <c:pt idx="1154">
                  <c:v>1.3492797142955482E-4</c:v>
                </c:pt>
                <c:pt idx="1155">
                  <c:v>-1.5278028589691406E-3</c:v>
                </c:pt>
                <c:pt idx="1156">
                  <c:v>-6.623138843883547E-3</c:v>
                </c:pt>
                <c:pt idx="1157">
                  <c:v>-6.3069078891523356E-3</c:v>
                </c:pt>
                <c:pt idx="1158">
                  <c:v>1.6415789988323715E-2</c:v>
                </c:pt>
                <c:pt idx="1159">
                  <c:v>8.7935871510924635E-3</c:v>
                </c:pt>
                <c:pt idx="1160">
                  <c:v>8.0100835224481415E-3</c:v>
                </c:pt>
                <c:pt idx="1161">
                  <c:v>1.7396763434365692E-2</c:v>
                </c:pt>
                <c:pt idx="1162">
                  <c:v>-1.3973478847620791E-2</c:v>
                </c:pt>
                <c:pt idx="1163">
                  <c:v>1.7972655760030154E-2</c:v>
                </c:pt>
                <c:pt idx="1164">
                  <c:v>-9.5776147657359312E-3</c:v>
                </c:pt>
                <c:pt idx="1165">
                  <c:v>5.2928932500744263E-3</c:v>
                </c:pt>
                <c:pt idx="1166">
                  <c:v>8.2537093722925281E-3</c:v>
                </c:pt>
                <c:pt idx="1167">
                  <c:v>-4.8126268051080778E-3</c:v>
                </c:pt>
                <c:pt idx="1168">
                  <c:v>1.6110548559024496E-2</c:v>
                </c:pt>
                <c:pt idx="1169">
                  <c:v>1.5976763311659203E-2</c:v>
                </c:pt>
                <c:pt idx="1170">
                  <c:v>2.9874077827070078E-3</c:v>
                </c:pt>
                <c:pt idx="1171">
                  <c:v>-2.3721411401357861E-2</c:v>
                </c:pt>
                <c:pt idx="1172">
                  <c:v>1.0517942372282096E-2</c:v>
                </c:pt>
                <c:pt idx="1173">
                  <c:v>-1.1571124305988612E-2</c:v>
                </c:pt>
                <c:pt idx="1174">
                  <c:v>-1.1182570203842279E-2</c:v>
                </c:pt>
                <c:pt idx="1175">
                  <c:v>-8.4123716212423094E-3</c:v>
                </c:pt>
                <c:pt idx="1176">
                  <c:v>-4.6189580148182641E-3</c:v>
                </c:pt>
                <c:pt idx="1177">
                  <c:v>5.2193856138835759E-3</c:v>
                </c:pt>
                <c:pt idx="1178">
                  <c:v>1.274180851668838E-2</c:v>
                </c:pt>
                <c:pt idx="1179">
                  <c:v>5.3306340759284865E-4</c:v>
                </c:pt>
                <c:pt idx="1180">
                  <c:v>-1.7584790641843373E-2</c:v>
                </c:pt>
                <c:pt idx="1181">
                  <c:v>2.0145024971186976E-2</c:v>
                </c:pt>
                <c:pt idx="1182">
                  <c:v>-2.7756378831384043E-2</c:v>
                </c:pt>
                <c:pt idx="1183">
                  <c:v>-8.1329991374968769E-3</c:v>
                </c:pt>
                <c:pt idx="1184">
                  <c:v>-3.5125836395929477E-2</c:v>
                </c:pt>
                <c:pt idx="1185">
                  <c:v>1.5365857116526938E-2</c:v>
                </c:pt>
                <c:pt idx="1186">
                  <c:v>7.5250477814823302E-3</c:v>
                </c:pt>
                <c:pt idx="1187">
                  <c:v>-2.1949766391772263E-3</c:v>
                </c:pt>
                <c:pt idx="1188">
                  <c:v>6.732576659826961E-3</c:v>
                </c:pt>
                <c:pt idx="1189">
                  <c:v>1.6730243508407128E-3</c:v>
                </c:pt>
                <c:pt idx="1190">
                  <c:v>1.0195666188487662E-2</c:v>
                </c:pt>
                <c:pt idx="1191">
                  <c:v>3.5963255694666518E-3</c:v>
                </c:pt>
                <c:pt idx="1192">
                  <c:v>1.004368354743379E-2</c:v>
                </c:pt>
                <c:pt idx="1193">
                  <c:v>3.4411358997610275E-3</c:v>
                </c:pt>
                <c:pt idx="1194">
                  <c:v>3.1586589033587575E-3</c:v>
                </c:pt>
                <c:pt idx="1195">
                  <c:v>-4.4044156257928568E-3</c:v>
                </c:pt>
                <c:pt idx="1196">
                  <c:v>2.3033775972136628E-3</c:v>
                </c:pt>
                <c:pt idx="1197">
                  <c:v>2.7098744385312123E-3</c:v>
                </c:pt>
                <c:pt idx="1198">
                  <c:v>-1.7193183199293305E-4</c:v>
                </c:pt>
                <c:pt idx="1199">
                  <c:v>-2.0471252976762555E-3</c:v>
                </c:pt>
                <c:pt idx="1200">
                  <c:v>1.3996502374245878E-2</c:v>
                </c:pt>
                <c:pt idx="1201">
                  <c:v>-7.9691233666718819E-3</c:v>
                </c:pt>
                <c:pt idx="1202">
                  <c:v>2.7422358024395965E-3</c:v>
                </c:pt>
                <c:pt idx="1203">
                  <c:v>6.329945419150107E-4</c:v>
                </c:pt>
                <c:pt idx="1204">
                  <c:v>6.4277278778279712E-3</c:v>
                </c:pt>
                <c:pt idx="1205">
                  <c:v>6.4297401187354275E-3</c:v>
                </c:pt>
                <c:pt idx="1206">
                  <c:v>3.6119601409574376E-3</c:v>
                </c:pt>
                <c:pt idx="1207">
                  <c:v>7.1810266819927193E-3</c:v>
                </c:pt>
                <c:pt idx="1208">
                  <c:v>7.6704597963170862E-3</c:v>
                </c:pt>
                <c:pt idx="1209">
                  <c:v>-3.7502608610255894E-3</c:v>
                </c:pt>
                <c:pt idx="1210">
                  <c:v>1.2428381451883519E-2</c:v>
                </c:pt>
                <c:pt idx="1211">
                  <c:v>-6.4734010205561576E-3</c:v>
                </c:pt>
                <c:pt idx="1212">
                  <c:v>7.3951294147647229E-3</c:v>
                </c:pt>
                <c:pt idx="1213">
                  <c:v>-6.1903908321639944E-3</c:v>
                </c:pt>
                <c:pt idx="1214">
                  <c:v>-1.2319827107282633E-2</c:v>
                </c:pt>
                <c:pt idx="1215">
                  <c:v>5.7470911491110943E-3</c:v>
                </c:pt>
                <c:pt idx="1216">
                  <c:v>1.6790493997245193E-3</c:v>
                </c:pt>
                <c:pt idx="1217">
                  <c:v>8.4069053843267572E-3</c:v>
                </c:pt>
                <c:pt idx="1218">
                  <c:v>2.8486395880045201E-3</c:v>
                </c:pt>
                <c:pt idx="1219">
                  <c:v>-3.4061043340275488E-3</c:v>
                </c:pt>
                <c:pt idx="1220">
                  <c:v>9.0820385798993097E-3</c:v>
                </c:pt>
                <c:pt idx="1221">
                  <c:v>1.3406355182839835E-2</c:v>
                </c:pt>
                <c:pt idx="1222">
                  <c:v>-9.3625197799713789E-3</c:v>
                </c:pt>
                <c:pt idx="1223">
                  <c:v>1.046620453355751E-2</c:v>
                </c:pt>
                <c:pt idx="1224">
                  <c:v>-5.6436399427117756E-3</c:v>
                </c:pt>
                <c:pt idx="1225">
                  <c:v>7.8275024480816136E-3</c:v>
                </c:pt>
                <c:pt idx="1226">
                  <c:v>-1.0818562640735552E-2</c:v>
                </c:pt>
                <c:pt idx="1227">
                  <c:v>1.5881738397001799E-2</c:v>
                </c:pt>
                <c:pt idx="1228">
                  <c:v>4.5412823425956539E-3</c:v>
                </c:pt>
                <c:pt idx="1229">
                  <c:v>5.022110834792981E-3</c:v>
                </c:pt>
                <c:pt idx="1230">
                  <c:v>1.5409859690034278E-2</c:v>
                </c:pt>
                <c:pt idx="1231">
                  <c:v>1.468569814393228E-2</c:v>
                </c:pt>
                <c:pt idx="1232">
                  <c:v>-2.4226917788673585E-2</c:v>
                </c:pt>
                <c:pt idx="1233">
                  <c:v>1.0959469958988111E-2</c:v>
                </c:pt>
                <c:pt idx="1234">
                  <c:v>-2.5855158736495243E-2</c:v>
                </c:pt>
                <c:pt idx="1235">
                  <c:v>4.3074416426651663E-3</c:v>
                </c:pt>
                <c:pt idx="1236">
                  <c:v>6.4950576872171428E-3</c:v>
                </c:pt>
                <c:pt idx="1237">
                  <c:v>-5.6494636219482919E-3</c:v>
                </c:pt>
                <c:pt idx="1238">
                  <c:v>5.9418851513903803E-4</c:v>
                </c:pt>
                <c:pt idx="1239">
                  <c:v>-3.6002995449221364E-3</c:v>
                </c:pt>
                <c:pt idx="1240">
                  <c:v>1.8962430582503575E-2</c:v>
                </c:pt>
                <c:pt idx="1241">
                  <c:v>8.3122075684491925E-3</c:v>
                </c:pt>
                <c:pt idx="1242">
                  <c:v>1.3060857399820103E-2</c:v>
                </c:pt>
                <c:pt idx="1243">
                  <c:v>-5.8944121574601716E-2</c:v>
                </c:pt>
                <c:pt idx="1244">
                  <c:v>-5.3130787794885004E-3</c:v>
                </c:pt>
                <c:pt idx="1245">
                  <c:v>-7.7991826481333959E-3</c:v>
                </c:pt>
                <c:pt idx="1246">
                  <c:v>1.2041591393674889E-2</c:v>
                </c:pt>
                <c:pt idx="1247">
                  <c:v>2.621170498176606E-2</c:v>
                </c:pt>
                <c:pt idx="1248">
                  <c:v>-3.3686961032639573E-3</c:v>
                </c:pt>
                <c:pt idx="1249">
                  <c:v>1.3648963587616247E-2</c:v>
                </c:pt>
                <c:pt idx="1250">
                  <c:v>8.2108039650099496E-3</c:v>
                </c:pt>
                <c:pt idx="1251">
                  <c:v>3.7512605483673855E-3</c:v>
                </c:pt>
                <c:pt idx="1252">
                  <c:v>4.8123100078225622E-3</c:v>
                </c:pt>
                <c:pt idx="1253">
                  <c:v>-2.1079466294262605E-3</c:v>
                </c:pt>
                <c:pt idx="1254">
                  <c:v>1.4827343010993532E-2</c:v>
                </c:pt>
                <c:pt idx="1255">
                  <c:v>1.2289160703107926E-2</c:v>
                </c:pt>
              </c:numCache>
            </c:numRef>
          </c:xVal>
          <c:yVal>
            <c:numRef>
              <c:f>RegGold_dia!$B$25:$B$1280</c:f>
              <c:numCache>
                <c:formatCode>General</c:formatCode>
                <c:ptCount val="1256"/>
                <c:pt idx="0">
                  <c:v>4.9465203051826461E-4</c:v>
                </c:pt>
                <c:pt idx="1">
                  <c:v>-4.7740163502560428E-4</c:v>
                </c:pt>
                <c:pt idx="2">
                  <c:v>2.8182274613309437E-4</c:v>
                </c:pt>
                <c:pt idx="3">
                  <c:v>5.7648727097510096E-4</c:v>
                </c:pt>
                <c:pt idx="4">
                  <c:v>9.5621043104825686E-4</c:v>
                </c:pt>
                <c:pt idx="5">
                  <c:v>7.7821997727777327E-4</c:v>
                </c:pt>
                <c:pt idx="6">
                  <c:v>5.8567436159999431E-4</c:v>
                </c:pt>
                <c:pt idx="7">
                  <c:v>9.7125887910701116E-4</c:v>
                </c:pt>
                <c:pt idx="8">
                  <c:v>2.5393182485981096E-3</c:v>
                </c:pt>
                <c:pt idx="9">
                  <c:v>4.7813144860990771E-4</c:v>
                </c:pt>
                <c:pt idx="10">
                  <c:v>8.8152183404798792E-4</c:v>
                </c:pt>
                <c:pt idx="11">
                  <c:v>7.9148447898067865E-4</c:v>
                </c:pt>
                <c:pt idx="12">
                  <c:v>4.5592135478914281E-5</c:v>
                </c:pt>
                <c:pt idx="13">
                  <c:v>1.2685529742128095E-4</c:v>
                </c:pt>
                <c:pt idx="14">
                  <c:v>1.4345651001616954E-3</c:v>
                </c:pt>
                <c:pt idx="15">
                  <c:v>9.1245735098623593E-4</c:v>
                </c:pt>
                <c:pt idx="16">
                  <c:v>6.1390160037747932E-4</c:v>
                </c:pt>
                <c:pt idx="17">
                  <c:v>8.8168597375285049E-4</c:v>
                </c:pt>
                <c:pt idx="18">
                  <c:v>5.6190500836737398E-4</c:v>
                </c:pt>
                <c:pt idx="19">
                  <c:v>9.7899800028175598E-4</c:v>
                </c:pt>
                <c:pt idx="20">
                  <c:v>1.7773165318535375E-3</c:v>
                </c:pt>
                <c:pt idx="21">
                  <c:v>1.554412961126718E-3</c:v>
                </c:pt>
                <c:pt idx="22">
                  <c:v>2.0782953488000756E-3</c:v>
                </c:pt>
                <c:pt idx="23">
                  <c:v>-9.3785749119291799E-4</c:v>
                </c:pt>
                <c:pt idx="24">
                  <c:v>6.0441312916246581E-4</c:v>
                </c:pt>
                <c:pt idx="25">
                  <c:v>-8.660503108452761E-4</c:v>
                </c:pt>
                <c:pt idx="26">
                  <c:v>4.151750902675514E-4</c:v>
                </c:pt>
                <c:pt idx="27">
                  <c:v>1.014404110089281E-3</c:v>
                </c:pt>
                <c:pt idx="28">
                  <c:v>1.6430650267894526E-3</c:v>
                </c:pt>
                <c:pt idx="29">
                  <c:v>-1.6218192549554932E-3</c:v>
                </c:pt>
                <c:pt idx="30">
                  <c:v>6.4172512156474917E-3</c:v>
                </c:pt>
                <c:pt idx="31">
                  <c:v>-4.5047788596849195E-4</c:v>
                </c:pt>
                <c:pt idx="32">
                  <c:v>3.7777192764372491E-4</c:v>
                </c:pt>
                <c:pt idx="33">
                  <c:v>-3.1794369986070364E-3</c:v>
                </c:pt>
                <c:pt idx="34">
                  <c:v>-2.4760252839236448E-3</c:v>
                </c:pt>
                <c:pt idx="35">
                  <c:v>9.3903734257053595E-4</c:v>
                </c:pt>
                <c:pt idx="36">
                  <c:v>7.5647264641880629E-4</c:v>
                </c:pt>
                <c:pt idx="37">
                  <c:v>8.6533647231277263E-4</c:v>
                </c:pt>
                <c:pt idx="38">
                  <c:v>-7.0056053434521762E-4</c:v>
                </c:pt>
                <c:pt idx="39">
                  <c:v>3.1733709267296717E-4</c:v>
                </c:pt>
                <c:pt idx="40">
                  <c:v>-1.6899321606668558E-4</c:v>
                </c:pt>
                <c:pt idx="41">
                  <c:v>6.1974528506535836E-4</c:v>
                </c:pt>
                <c:pt idx="42">
                  <c:v>1.6154315458913996E-3</c:v>
                </c:pt>
                <c:pt idx="43">
                  <c:v>5.7330229657695498E-4</c:v>
                </c:pt>
                <c:pt idx="44">
                  <c:v>3.8685089215374411E-4</c:v>
                </c:pt>
                <c:pt idx="45">
                  <c:v>1.1912090150591609E-3</c:v>
                </c:pt>
                <c:pt idx="46">
                  <c:v>-1.3780213319065243E-4</c:v>
                </c:pt>
                <c:pt idx="47">
                  <c:v>9.1970651496984797E-4</c:v>
                </c:pt>
                <c:pt idx="48">
                  <c:v>1.8396904406110044E-3</c:v>
                </c:pt>
                <c:pt idx="49">
                  <c:v>-3.3837411695540468E-4</c:v>
                </c:pt>
                <c:pt idx="50">
                  <c:v>8.2496685153435356E-4</c:v>
                </c:pt>
                <c:pt idx="51">
                  <c:v>5.3364980729056315E-5</c:v>
                </c:pt>
                <c:pt idx="52">
                  <c:v>-1.1488419710262061E-3</c:v>
                </c:pt>
                <c:pt idx="53">
                  <c:v>8.6422712742240083E-4</c:v>
                </c:pt>
                <c:pt idx="54">
                  <c:v>-5.8172474719219444E-4</c:v>
                </c:pt>
                <c:pt idx="55">
                  <c:v>1.2135593335479832E-3</c:v>
                </c:pt>
                <c:pt idx="56">
                  <c:v>-2.3576508375705476E-4</c:v>
                </c:pt>
                <c:pt idx="57">
                  <c:v>-5.6795547997799353E-4</c:v>
                </c:pt>
                <c:pt idx="58">
                  <c:v>1.5044168317293011E-3</c:v>
                </c:pt>
                <c:pt idx="59">
                  <c:v>-4.6063726083514609E-4</c:v>
                </c:pt>
                <c:pt idx="60">
                  <c:v>5.3063840770221449E-4</c:v>
                </c:pt>
                <c:pt idx="61">
                  <c:v>2.3229007015428284E-4</c:v>
                </c:pt>
                <c:pt idx="62">
                  <c:v>2.1436127513041361E-4</c:v>
                </c:pt>
                <c:pt idx="63">
                  <c:v>-5.3495507460163232E-4</c:v>
                </c:pt>
                <c:pt idx="64">
                  <c:v>2.5369638407229424E-4</c:v>
                </c:pt>
                <c:pt idx="65">
                  <c:v>6.6947335410304264E-4</c:v>
                </c:pt>
                <c:pt idx="66">
                  <c:v>6.7368351513154539E-4</c:v>
                </c:pt>
                <c:pt idx="67">
                  <c:v>5.1775424310226373E-4</c:v>
                </c:pt>
                <c:pt idx="68">
                  <c:v>1.1681527235888679E-3</c:v>
                </c:pt>
                <c:pt idx="69">
                  <c:v>3.5345890845608387E-4</c:v>
                </c:pt>
                <c:pt idx="70">
                  <c:v>5.432494141044173E-4</c:v>
                </c:pt>
                <c:pt idx="71">
                  <c:v>9.3807489549759763E-4</c:v>
                </c:pt>
                <c:pt idx="72">
                  <c:v>-6.4160098347248811E-5</c:v>
                </c:pt>
                <c:pt idx="73">
                  <c:v>7.4798762215352323E-4</c:v>
                </c:pt>
                <c:pt idx="74">
                  <c:v>7.643637102413552E-4</c:v>
                </c:pt>
                <c:pt idx="75">
                  <c:v>9.6981213144069634E-4</c:v>
                </c:pt>
                <c:pt idx="76">
                  <c:v>5.0838536611580464E-5</c:v>
                </c:pt>
                <c:pt idx="77">
                  <c:v>2.0954895975251275E-4</c:v>
                </c:pt>
                <c:pt idx="78">
                  <c:v>8.4903942169749095E-4</c:v>
                </c:pt>
                <c:pt idx="79">
                  <c:v>2.3234319685606382E-4</c:v>
                </c:pt>
                <c:pt idx="80">
                  <c:v>1.0932794303588605E-3</c:v>
                </c:pt>
                <c:pt idx="81">
                  <c:v>-3.8109795799274866E-4</c:v>
                </c:pt>
                <c:pt idx="82">
                  <c:v>3.4532607811485889E-4</c:v>
                </c:pt>
                <c:pt idx="83">
                  <c:v>8.5139826385709314E-4</c:v>
                </c:pt>
                <c:pt idx="84">
                  <c:v>9.0247509856251223E-4</c:v>
                </c:pt>
                <c:pt idx="85">
                  <c:v>1.0654263353070781E-3</c:v>
                </c:pt>
                <c:pt idx="86">
                  <c:v>1.1411815640374719E-3</c:v>
                </c:pt>
                <c:pt idx="87">
                  <c:v>3.9132842163404233E-4</c:v>
                </c:pt>
                <c:pt idx="88">
                  <c:v>1.6567385634959032E-3</c:v>
                </c:pt>
                <c:pt idx="89">
                  <c:v>5.9322768086319221E-4</c:v>
                </c:pt>
                <c:pt idx="90">
                  <c:v>6.198130657228488E-4</c:v>
                </c:pt>
                <c:pt idx="91">
                  <c:v>-4.3258111818542534E-4</c:v>
                </c:pt>
                <c:pt idx="92">
                  <c:v>6.1887819005678726E-4</c:v>
                </c:pt>
                <c:pt idx="93">
                  <c:v>-1.657042021864538E-4</c:v>
                </c:pt>
                <c:pt idx="94">
                  <c:v>8.653121648391081E-4</c:v>
                </c:pt>
                <c:pt idx="95">
                  <c:v>1.3025652222854896E-3</c:v>
                </c:pt>
                <c:pt idx="96">
                  <c:v>3.8443703358413889E-4</c:v>
                </c:pt>
                <c:pt idx="97">
                  <c:v>2.5675769202139677E-4</c:v>
                </c:pt>
                <c:pt idx="98">
                  <c:v>-1.4080637709138551E-4</c:v>
                </c:pt>
                <c:pt idx="99">
                  <c:v>-1.6272052969702148E-4</c:v>
                </c:pt>
                <c:pt idx="100">
                  <c:v>4.970823019982602E-4</c:v>
                </c:pt>
                <c:pt idx="101">
                  <c:v>1.2063382456653361E-3</c:v>
                </c:pt>
                <c:pt idx="102">
                  <c:v>9.7368094322029786E-4</c:v>
                </c:pt>
                <c:pt idx="103">
                  <c:v>1.195583112544754E-3</c:v>
                </c:pt>
                <c:pt idx="104">
                  <c:v>4.6861674298900505E-4</c:v>
                </c:pt>
                <c:pt idx="105">
                  <c:v>-1.3049519222734752E-3</c:v>
                </c:pt>
                <c:pt idx="106">
                  <c:v>2.8282928773569276E-4</c:v>
                </c:pt>
                <c:pt idx="107">
                  <c:v>7.5758973061133155E-4</c:v>
                </c:pt>
                <c:pt idx="108">
                  <c:v>5.2057386880408096E-4</c:v>
                </c:pt>
                <c:pt idx="109">
                  <c:v>1.8679814247044452E-4</c:v>
                </c:pt>
                <c:pt idx="110">
                  <c:v>1.0281065080413499E-3</c:v>
                </c:pt>
                <c:pt idx="111">
                  <c:v>3.3859082717500617E-4</c:v>
                </c:pt>
                <c:pt idx="112">
                  <c:v>1.4156062483651705E-4</c:v>
                </c:pt>
                <c:pt idx="113">
                  <c:v>6.7681040820874569E-4</c:v>
                </c:pt>
                <c:pt idx="114">
                  <c:v>4.0637810756013142E-4</c:v>
                </c:pt>
                <c:pt idx="115">
                  <c:v>8.9710990739846376E-4</c:v>
                </c:pt>
                <c:pt idx="116">
                  <c:v>5.5018063116042367E-4</c:v>
                </c:pt>
                <c:pt idx="117">
                  <c:v>6.7390018810672666E-4</c:v>
                </c:pt>
                <c:pt idx="118">
                  <c:v>8.6963294023647783E-4</c:v>
                </c:pt>
                <c:pt idx="119">
                  <c:v>2.8671144831911164E-4</c:v>
                </c:pt>
                <c:pt idx="120">
                  <c:v>8.7670797303320707E-4</c:v>
                </c:pt>
                <c:pt idx="121">
                  <c:v>7.0933595953916661E-4</c:v>
                </c:pt>
                <c:pt idx="122">
                  <c:v>7.370625321687569E-4</c:v>
                </c:pt>
                <c:pt idx="123">
                  <c:v>8.5306683036288824E-4</c:v>
                </c:pt>
                <c:pt idx="124">
                  <c:v>5.235730901379371E-4</c:v>
                </c:pt>
                <c:pt idx="125">
                  <c:v>7.6776809831555573E-4</c:v>
                </c:pt>
                <c:pt idx="126">
                  <c:v>7.6493106000642122E-4</c:v>
                </c:pt>
                <c:pt idx="127">
                  <c:v>-2.9578167430604823E-4</c:v>
                </c:pt>
                <c:pt idx="128">
                  <c:v>1.4741425937779041E-4</c:v>
                </c:pt>
                <c:pt idx="129">
                  <c:v>5.3660271892993995E-4</c:v>
                </c:pt>
                <c:pt idx="130">
                  <c:v>3.4300251245293238E-4</c:v>
                </c:pt>
                <c:pt idx="131">
                  <c:v>5.8224742118849232E-4</c:v>
                </c:pt>
                <c:pt idx="132">
                  <c:v>7.5495845681589437E-4</c:v>
                </c:pt>
                <c:pt idx="133">
                  <c:v>9.8259594652893656E-4</c:v>
                </c:pt>
                <c:pt idx="134">
                  <c:v>2.0893595091058177E-3</c:v>
                </c:pt>
                <c:pt idx="135">
                  <c:v>1.2821034149868835E-3</c:v>
                </c:pt>
                <c:pt idx="136">
                  <c:v>3.4799436413736969E-4</c:v>
                </c:pt>
                <c:pt idx="137">
                  <c:v>7.7575813835103395E-4</c:v>
                </c:pt>
                <c:pt idx="138">
                  <c:v>-6.310215815607664E-4</c:v>
                </c:pt>
                <c:pt idx="139">
                  <c:v>3.1775361257956622E-4</c:v>
                </c:pt>
                <c:pt idx="140">
                  <c:v>6.2221249868274898E-4</c:v>
                </c:pt>
                <c:pt idx="141">
                  <c:v>6.8647702775432933E-4</c:v>
                </c:pt>
                <c:pt idx="142">
                  <c:v>5.0365768621697812E-4</c:v>
                </c:pt>
                <c:pt idx="143">
                  <c:v>6.551489024063527E-4</c:v>
                </c:pt>
                <c:pt idx="144">
                  <c:v>-4.7212307015029645E-5</c:v>
                </c:pt>
                <c:pt idx="145">
                  <c:v>4.9279120314728092E-4</c:v>
                </c:pt>
                <c:pt idx="146">
                  <c:v>4.0928587348103458E-4</c:v>
                </c:pt>
                <c:pt idx="147">
                  <c:v>7.6826340586705778E-4</c:v>
                </c:pt>
                <c:pt idx="148">
                  <c:v>5.1160809737699881E-4</c:v>
                </c:pt>
                <c:pt idx="149">
                  <c:v>8.1209278940713833E-4</c:v>
                </c:pt>
                <c:pt idx="150">
                  <c:v>5.0788607930035809E-5</c:v>
                </c:pt>
                <c:pt idx="151">
                  <c:v>9.997192317841041E-4</c:v>
                </c:pt>
                <c:pt idx="152">
                  <c:v>8.9714033026292816E-4</c:v>
                </c:pt>
                <c:pt idx="153">
                  <c:v>3.9396479376159227E-4</c:v>
                </c:pt>
                <c:pt idx="154">
                  <c:v>9.6290520242298951E-4</c:v>
                </c:pt>
                <c:pt idx="155">
                  <c:v>1.1224936374149431E-3</c:v>
                </c:pt>
                <c:pt idx="156">
                  <c:v>-7.1669072541899362E-5</c:v>
                </c:pt>
                <c:pt idx="157">
                  <c:v>1.07794421881609E-3</c:v>
                </c:pt>
                <c:pt idx="158">
                  <c:v>4.1804493299824459E-4</c:v>
                </c:pt>
                <c:pt idx="159">
                  <c:v>5.3078521192320585E-4</c:v>
                </c:pt>
                <c:pt idx="160">
                  <c:v>-5.5441695380926709E-5</c:v>
                </c:pt>
                <c:pt idx="161">
                  <c:v>7.8467710428661928E-4</c:v>
                </c:pt>
                <c:pt idx="162">
                  <c:v>4.4457390143850715E-4</c:v>
                </c:pt>
                <c:pt idx="163">
                  <c:v>7.7241492168870737E-4</c:v>
                </c:pt>
                <c:pt idx="164">
                  <c:v>4.0690701529163794E-4</c:v>
                </c:pt>
                <c:pt idx="165">
                  <c:v>6.7778239767222082E-4</c:v>
                </c:pt>
                <c:pt idx="166">
                  <c:v>6.9625372885619738E-4</c:v>
                </c:pt>
                <c:pt idx="167">
                  <c:v>4.0196369398904394E-4</c:v>
                </c:pt>
                <c:pt idx="168">
                  <c:v>1.5739693870547252E-3</c:v>
                </c:pt>
                <c:pt idx="169">
                  <c:v>3.4277217475127408E-4</c:v>
                </c:pt>
                <c:pt idx="170">
                  <c:v>5.3859895714417668E-4</c:v>
                </c:pt>
                <c:pt idx="171">
                  <c:v>6.0006546776808511E-4</c:v>
                </c:pt>
                <c:pt idx="172">
                  <c:v>8.5723134480122129E-4</c:v>
                </c:pt>
                <c:pt idx="173">
                  <c:v>9.8656732441528114E-4</c:v>
                </c:pt>
                <c:pt idx="174">
                  <c:v>1.1829404425113179E-3</c:v>
                </c:pt>
                <c:pt idx="175">
                  <c:v>7.9930356930943891E-4</c:v>
                </c:pt>
                <c:pt idx="176">
                  <c:v>1.2396296846332686E-3</c:v>
                </c:pt>
                <c:pt idx="177">
                  <c:v>-5.4710420319020845E-4</c:v>
                </c:pt>
                <c:pt idx="178">
                  <c:v>3.352339442328526E-4</c:v>
                </c:pt>
                <c:pt idx="179">
                  <c:v>4.2293401272134164E-4</c:v>
                </c:pt>
                <c:pt idx="180">
                  <c:v>-7.8815680050969904E-4</c:v>
                </c:pt>
                <c:pt idx="181">
                  <c:v>1.1475042136202462E-3</c:v>
                </c:pt>
                <c:pt idx="182">
                  <c:v>5.1977468958044719E-4</c:v>
                </c:pt>
                <c:pt idx="183">
                  <c:v>1.5198031072928081E-4</c:v>
                </c:pt>
                <c:pt idx="184">
                  <c:v>6.2103905132480095E-4</c:v>
                </c:pt>
                <c:pt idx="185">
                  <c:v>3.2683034297085393E-4</c:v>
                </c:pt>
                <c:pt idx="186">
                  <c:v>1.2336406219469521E-3</c:v>
                </c:pt>
                <c:pt idx="187">
                  <c:v>-3.1199747491165953E-5</c:v>
                </c:pt>
                <c:pt idx="188">
                  <c:v>7.8487151767359922E-4</c:v>
                </c:pt>
                <c:pt idx="189">
                  <c:v>3.9926212562385328E-4</c:v>
                </c:pt>
                <c:pt idx="190">
                  <c:v>1.124533556703763E-3</c:v>
                </c:pt>
                <c:pt idx="191">
                  <c:v>6.4548652079546168E-4</c:v>
                </c:pt>
                <c:pt idx="192">
                  <c:v>1.5217070156348686E-3</c:v>
                </c:pt>
                <c:pt idx="193">
                  <c:v>7.5910463418042392E-4</c:v>
                </c:pt>
                <c:pt idx="194">
                  <c:v>1.565964262299036E-3</c:v>
                </c:pt>
                <c:pt idx="195">
                  <c:v>5.2487824517796213E-4</c:v>
                </c:pt>
                <c:pt idx="196">
                  <c:v>8.1163372142959247E-4</c:v>
                </c:pt>
                <c:pt idx="197">
                  <c:v>1.9497628192055474E-3</c:v>
                </c:pt>
                <c:pt idx="198">
                  <c:v>4.3027253780587263E-5</c:v>
                </c:pt>
                <c:pt idx="199">
                  <c:v>1.163678840889245E-3</c:v>
                </c:pt>
                <c:pt idx="200">
                  <c:v>-1.3344357153824294E-3</c:v>
                </c:pt>
                <c:pt idx="201">
                  <c:v>-6.1659232450777873E-4</c:v>
                </c:pt>
                <c:pt idx="202">
                  <c:v>-3.261414123411487E-4</c:v>
                </c:pt>
                <c:pt idx="203">
                  <c:v>1.5006568904617854E-3</c:v>
                </c:pt>
                <c:pt idx="204">
                  <c:v>2.1491710571844785E-4</c:v>
                </c:pt>
                <c:pt idx="205">
                  <c:v>5.7259935751162927E-4</c:v>
                </c:pt>
                <c:pt idx="206">
                  <c:v>1.2092975939708194E-3</c:v>
                </c:pt>
                <c:pt idx="207">
                  <c:v>2.0360905208478369E-4</c:v>
                </c:pt>
                <c:pt idx="208">
                  <c:v>-9.1193262080293733E-4</c:v>
                </c:pt>
                <c:pt idx="209">
                  <c:v>4.2568244258436643E-4</c:v>
                </c:pt>
                <c:pt idx="210">
                  <c:v>1.1908057356916661E-3</c:v>
                </c:pt>
                <c:pt idx="211">
                  <c:v>7.9851619704463883E-5</c:v>
                </c:pt>
                <c:pt idx="212">
                  <c:v>3.7966713002334591E-5</c:v>
                </c:pt>
                <c:pt idx="213">
                  <c:v>-3.4063480825261548E-4</c:v>
                </c:pt>
                <c:pt idx="214">
                  <c:v>9.1805112267181229E-4</c:v>
                </c:pt>
                <c:pt idx="215">
                  <c:v>6.9730148920148043E-4</c:v>
                </c:pt>
                <c:pt idx="216">
                  <c:v>8.6400592110864763E-4</c:v>
                </c:pt>
                <c:pt idx="217">
                  <c:v>-2.067991151857428E-5</c:v>
                </c:pt>
                <c:pt idx="218">
                  <c:v>1.1546270098282607E-3</c:v>
                </c:pt>
                <c:pt idx="219">
                  <c:v>5.6812464546870066E-4</c:v>
                </c:pt>
                <c:pt idx="220">
                  <c:v>5.8519743593127228E-4</c:v>
                </c:pt>
                <c:pt idx="221">
                  <c:v>8.597784365625132E-4</c:v>
                </c:pt>
                <c:pt idx="222">
                  <c:v>8.372040439969192E-4</c:v>
                </c:pt>
                <c:pt idx="223">
                  <c:v>9.0602937448064596E-4</c:v>
                </c:pt>
                <c:pt idx="224">
                  <c:v>6.8797185859814267E-4</c:v>
                </c:pt>
                <c:pt idx="225">
                  <c:v>2.6922026054065326E-4</c:v>
                </c:pt>
                <c:pt idx="226">
                  <c:v>5.7842050025342328E-4</c:v>
                </c:pt>
                <c:pt idx="227">
                  <c:v>6.1962716780805097E-4</c:v>
                </c:pt>
                <c:pt idx="228">
                  <c:v>7.6591195615802405E-4</c:v>
                </c:pt>
                <c:pt idx="229">
                  <c:v>3.3231632660316024E-4</c:v>
                </c:pt>
                <c:pt idx="230">
                  <c:v>4.2543157693498751E-4</c:v>
                </c:pt>
                <c:pt idx="231">
                  <c:v>3.6572215999452237E-4</c:v>
                </c:pt>
                <c:pt idx="232">
                  <c:v>6.7841715127703989E-4</c:v>
                </c:pt>
                <c:pt idx="233">
                  <c:v>9.9704259214962237E-4</c:v>
                </c:pt>
                <c:pt idx="234">
                  <c:v>4.9781277983118708E-4</c:v>
                </c:pt>
                <c:pt idx="235">
                  <c:v>6.6746452583812173E-4</c:v>
                </c:pt>
                <c:pt idx="236">
                  <c:v>1.0490377121705275E-3</c:v>
                </c:pt>
                <c:pt idx="237">
                  <c:v>6.9012982243213958E-4</c:v>
                </c:pt>
                <c:pt idx="238">
                  <c:v>6.8210508501435766E-4</c:v>
                </c:pt>
                <c:pt idx="239">
                  <c:v>4.5311793166937962E-4</c:v>
                </c:pt>
                <c:pt idx="240">
                  <c:v>5.0983073851326559E-4</c:v>
                </c:pt>
                <c:pt idx="241">
                  <c:v>1.2562062851620575E-3</c:v>
                </c:pt>
                <c:pt idx="242">
                  <c:v>6.153156864891115E-4</c:v>
                </c:pt>
                <c:pt idx="243">
                  <c:v>5.9135464884906171E-4</c:v>
                </c:pt>
                <c:pt idx="244">
                  <c:v>1.0195629452782588E-3</c:v>
                </c:pt>
                <c:pt idx="245">
                  <c:v>1.5204498606100677E-4</c:v>
                </c:pt>
                <c:pt idx="246">
                  <c:v>6.5801835735916495E-5</c:v>
                </c:pt>
                <c:pt idx="247">
                  <c:v>5.3762794382752573E-4</c:v>
                </c:pt>
                <c:pt idx="248">
                  <c:v>9.5594093184838585E-4</c:v>
                </c:pt>
                <c:pt idx="249">
                  <c:v>6.4951357463037302E-5</c:v>
                </c:pt>
                <c:pt idx="250">
                  <c:v>3.5456491282085772E-4</c:v>
                </c:pt>
                <c:pt idx="251">
                  <c:v>6.7720657141093806E-4</c:v>
                </c:pt>
                <c:pt idx="252">
                  <c:v>5.7898635951861982E-4</c:v>
                </c:pt>
                <c:pt idx="253">
                  <c:v>5.9437370555491076E-4</c:v>
                </c:pt>
                <c:pt idx="254">
                  <c:v>3.9324476980308874E-4</c:v>
                </c:pt>
                <c:pt idx="255">
                  <c:v>1.2480483483011142E-3</c:v>
                </c:pt>
                <c:pt idx="256">
                  <c:v>8.2192442716073769E-4</c:v>
                </c:pt>
                <c:pt idx="257">
                  <c:v>5.0726552652006324E-4</c:v>
                </c:pt>
                <c:pt idx="258">
                  <c:v>6.243954706156887E-4</c:v>
                </c:pt>
                <c:pt idx="259">
                  <c:v>8.3760793820029835E-4</c:v>
                </c:pt>
                <c:pt idx="260">
                  <c:v>5.2185368162296648E-4</c:v>
                </c:pt>
                <c:pt idx="261">
                  <c:v>6.0544149902338877E-4</c:v>
                </c:pt>
                <c:pt idx="262">
                  <c:v>1.1619406575535676E-3</c:v>
                </c:pt>
                <c:pt idx="263">
                  <c:v>1.3001375846515744E-3</c:v>
                </c:pt>
                <c:pt idx="264">
                  <c:v>1.0877423939521476E-3</c:v>
                </c:pt>
                <c:pt idx="265">
                  <c:v>3.0937490173556925E-4</c:v>
                </c:pt>
                <c:pt idx="266">
                  <c:v>-4.5233576901086139E-4</c:v>
                </c:pt>
                <c:pt idx="267">
                  <c:v>7.1912583882488925E-4</c:v>
                </c:pt>
                <c:pt idx="268">
                  <c:v>1.1546952197611375E-3</c:v>
                </c:pt>
                <c:pt idx="269">
                  <c:v>2.3868934633454908E-4</c:v>
                </c:pt>
                <c:pt idx="270">
                  <c:v>5.3540753778281351E-4</c:v>
                </c:pt>
                <c:pt idx="271">
                  <c:v>1.2634531664142941E-3</c:v>
                </c:pt>
                <c:pt idx="272">
                  <c:v>1.0631347142383042E-3</c:v>
                </c:pt>
                <c:pt idx="273">
                  <c:v>-2.0401915304442018E-5</c:v>
                </c:pt>
                <c:pt idx="274">
                  <c:v>3.8540858169155685E-4</c:v>
                </c:pt>
                <c:pt idx="275">
                  <c:v>1.6409049407028646E-4</c:v>
                </c:pt>
                <c:pt idx="276">
                  <c:v>3.9480176530423065E-4</c:v>
                </c:pt>
                <c:pt idx="277">
                  <c:v>-2.2253923189451867E-4</c:v>
                </c:pt>
                <c:pt idx="278">
                  <c:v>-3.7924338091992519E-4</c:v>
                </c:pt>
                <c:pt idx="279">
                  <c:v>9.8343807877422748E-4</c:v>
                </c:pt>
                <c:pt idx="280">
                  <c:v>-6.3673145655148843E-5</c:v>
                </c:pt>
                <c:pt idx="281">
                  <c:v>6.1176389734146847E-4</c:v>
                </c:pt>
                <c:pt idx="282">
                  <c:v>4.9899906669802153E-4</c:v>
                </c:pt>
                <c:pt idx="283">
                  <c:v>1.2098381936016824E-3</c:v>
                </c:pt>
                <c:pt idx="284">
                  <c:v>-2.4193004505553679E-4</c:v>
                </c:pt>
                <c:pt idx="285">
                  <c:v>5.8980781339785431E-4</c:v>
                </c:pt>
                <c:pt idx="286">
                  <c:v>7.3732365147854842E-5</c:v>
                </c:pt>
                <c:pt idx="287">
                  <c:v>3.9746590581962163E-4</c:v>
                </c:pt>
                <c:pt idx="288">
                  <c:v>5.9138283614240195E-4</c:v>
                </c:pt>
                <c:pt idx="289">
                  <c:v>1.0569005511374878E-3</c:v>
                </c:pt>
                <c:pt idx="290">
                  <c:v>3.487555057095392E-4</c:v>
                </c:pt>
                <c:pt idx="291">
                  <c:v>3.3295147685523982E-4</c:v>
                </c:pt>
                <c:pt idx="292">
                  <c:v>4.3533803790773371E-4</c:v>
                </c:pt>
                <c:pt idx="293">
                  <c:v>7.2272793646331926E-4</c:v>
                </c:pt>
                <c:pt idx="294">
                  <c:v>1.0738451666532482E-3</c:v>
                </c:pt>
                <c:pt idx="295">
                  <c:v>8.7219379109948578E-4</c:v>
                </c:pt>
                <c:pt idx="296">
                  <c:v>9.1363171784263866E-4</c:v>
                </c:pt>
                <c:pt idx="297">
                  <c:v>1.2057947327420531E-4</c:v>
                </c:pt>
                <c:pt idx="298">
                  <c:v>3.4434106270690885E-4</c:v>
                </c:pt>
                <c:pt idx="299">
                  <c:v>4.0298170410517137E-4</c:v>
                </c:pt>
                <c:pt idx="300">
                  <c:v>1.2161917961191664E-3</c:v>
                </c:pt>
                <c:pt idx="301">
                  <c:v>4.5268629054492492E-4</c:v>
                </c:pt>
                <c:pt idx="302">
                  <c:v>1.1775176309882521E-4</c:v>
                </c:pt>
                <c:pt idx="303">
                  <c:v>1.1605790879007029E-3</c:v>
                </c:pt>
                <c:pt idx="304">
                  <c:v>8.4071873859110913E-4</c:v>
                </c:pt>
                <c:pt idx="305">
                  <c:v>-1.0927446929378127E-4</c:v>
                </c:pt>
                <c:pt idx="306">
                  <c:v>4.4828474913313505E-4</c:v>
                </c:pt>
                <c:pt idx="307">
                  <c:v>1.0183177131826539E-3</c:v>
                </c:pt>
                <c:pt idx="308">
                  <c:v>8.4616526819133986E-4</c:v>
                </c:pt>
                <c:pt idx="309">
                  <c:v>4.1948979654515448E-4</c:v>
                </c:pt>
                <c:pt idx="310">
                  <c:v>6.2792010942978242E-4</c:v>
                </c:pt>
                <c:pt idx="311">
                  <c:v>2.8761279540051116E-4</c:v>
                </c:pt>
                <c:pt idx="312">
                  <c:v>5.4376799306221667E-4</c:v>
                </c:pt>
                <c:pt idx="313">
                  <c:v>1.8308314551315789E-3</c:v>
                </c:pt>
                <c:pt idx="314">
                  <c:v>6.0053203329481328E-4</c:v>
                </c:pt>
                <c:pt idx="315">
                  <c:v>1.5016688628360529E-4</c:v>
                </c:pt>
                <c:pt idx="316">
                  <c:v>2.2462603790434244E-4</c:v>
                </c:pt>
                <c:pt idx="317">
                  <c:v>8.8285573938271943E-4</c:v>
                </c:pt>
                <c:pt idx="318">
                  <c:v>1.1157015177211541E-3</c:v>
                </c:pt>
                <c:pt idx="319">
                  <c:v>-3.2494579231014359E-4</c:v>
                </c:pt>
                <c:pt idx="320">
                  <c:v>4.6342197062819928E-4</c:v>
                </c:pt>
                <c:pt idx="321">
                  <c:v>8.7796904580860402E-4</c:v>
                </c:pt>
                <c:pt idx="322">
                  <c:v>5.5755990052490595E-4</c:v>
                </c:pt>
                <c:pt idx="323">
                  <c:v>1.0327913884985176E-3</c:v>
                </c:pt>
                <c:pt idx="324">
                  <c:v>6.6534907504158121E-4</c:v>
                </c:pt>
                <c:pt idx="325">
                  <c:v>3.2480736012088047E-4</c:v>
                </c:pt>
                <c:pt idx="326">
                  <c:v>1.1841430102623963E-3</c:v>
                </c:pt>
                <c:pt idx="327">
                  <c:v>1.29622891804996E-3</c:v>
                </c:pt>
                <c:pt idx="328">
                  <c:v>-4.7557822798937623E-4</c:v>
                </c:pt>
                <c:pt idx="329">
                  <c:v>4.8499958196686604E-4</c:v>
                </c:pt>
                <c:pt idx="330">
                  <c:v>9.9037493093426243E-4</c:v>
                </c:pt>
                <c:pt idx="331">
                  <c:v>4.8183136140914198E-4</c:v>
                </c:pt>
                <c:pt idx="332">
                  <c:v>8.4810121097970818E-4</c:v>
                </c:pt>
                <c:pt idx="333">
                  <c:v>5.7251682264086278E-4</c:v>
                </c:pt>
                <c:pt idx="334">
                  <c:v>7.0319992156062192E-4</c:v>
                </c:pt>
                <c:pt idx="335">
                  <c:v>6.5815478001021309E-4</c:v>
                </c:pt>
                <c:pt idx="336">
                  <c:v>1.2850649336135257E-3</c:v>
                </c:pt>
                <c:pt idx="337">
                  <c:v>1.0677217259244367E-3</c:v>
                </c:pt>
                <c:pt idx="338">
                  <c:v>1.7423036225781071E-4</c:v>
                </c:pt>
                <c:pt idx="339">
                  <c:v>2.9104667658726689E-4</c:v>
                </c:pt>
                <c:pt idx="340">
                  <c:v>5.6873892736906051E-4</c:v>
                </c:pt>
                <c:pt idx="341">
                  <c:v>4.8063774834528549E-4</c:v>
                </c:pt>
                <c:pt idx="342">
                  <c:v>8.7323155574734943E-4</c:v>
                </c:pt>
                <c:pt idx="343">
                  <c:v>4.3065254576408769E-4</c:v>
                </c:pt>
                <c:pt idx="344">
                  <c:v>1.3966537000625859E-3</c:v>
                </c:pt>
                <c:pt idx="345">
                  <c:v>6.3531733248939327E-4</c:v>
                </c:pt>
                <c:pt idx="346">
                  <c:v>3.0981298854245267E-4</c:v>
                </c:pt>
                <c:pt idx="347">
                  <c:v>2.5579991290052072E-5</c:v>
                </c:pt>
                <c:pt idx="348">
                  <c:v>1.7152389523391546E-4</c:v>
                </c:pt>
                <c:pt idx="349">
                  <c:v>3.4710449191061163E-4</c:v>
                </c:pt>
                <c:pt idx="350">
                  <c:v>5.4514500523164566E-4</c:v>
                </c:pt>
                <c:pt idx="351">
                  <c:v>6.1083162765652066E-4</c:v>
                </c:pt>
                <c:pt idx="352">
                  <c:v>7.8437492400661093E-4</c:v>
                </c:pt>
                <c:pt idx="353">
                  <c:v>6.2505855480460932E-4</c:v>
                </c:pt>
                <c:pt idx="354">
                  <c:v>1.1604168027351072E-3</c:v>
                </c:pt>
                <c:pt idx="355">
                  <c:v>-3.8751752905837717E-4</c:v>
                </c:pt>
                <c:pt idx="356">
                  <c:v>8.8565088141875784E-4</c:v>
                </c:pt>
                <c:pt idx="357">
                  <c:v>8.0275348209546209E-4</c:v>
                </c:pt>
                <c:pt idx="358">
                  <c:v>5.1748629332802143E-4</c:v>
                </c:pt>
                <c:pt idx="359">
                  <c:v>6.8620507569256751E-4</c:v>
                </c:pt>
                <c:pt idx="360">
                  <c:v>1.367912676449679E-3</c:v>
                </c:pt>
                <c:pt idx="361">
                  <c:v>8.0715107264036593E-4</c:v>
                </c:pt>
                <c:pt idx="362">
                  <c:v>7.6534726375014877E-4</c:v>
                </c:pt>
                <c:pt idx="363">
                  <c:v>7.7593532002713495E-4</c:v>
                </c:pt>
                <c:pt idx="364">
                  <c:v>1.0158626095800767E-3</c:v>
                </c:pt>
                <c:pt idx="365">
                  <c:v>2.8021670506879254E-4</c:v>
                </c:pt>
                <c:pt idx="366">
                  <c:v>4.8696364943996207E-4</c:v>
                </c:pt>
                <c:pt idx="367">
                  <c:v>1.8714163115556476E-4</c:v>
                </c:pt>
                <c:pt idx="368">
                  <c:v>8.8610494734690727E-4</c:v>
                </c:pt>
                <c:pt idx="369">
                  <c:v>7.5664913504218812E-4</c:v>
                </c:pt>
                <c:pt idx="370">
                  <c:v>4.6359010314478205E-4</c:v>
                </c:pt>
                <c:pt idx="371">
                  <c:v>5.829334535608654E-4</c:v>
                </c:pt>
                <c:pt idx="372">
                  <c:v>4.0114214642049612E-4</c:v>
                </c:pt>
                <c:pt idx="373">
                  <c:v>5.5919359119120508E-4</c:v>
                </c:pt>
                <c:pt idx="374">
                  <c:v>7.738073900248161E-4</c:v>
                </c:pt>
                <c:pt idx="375">
                  <c:v>3.9700905316455802E-4</c:v>
                </c:pt>
                <c:pt idx="376">
                  <c:v>9.8006137082708644E-4</c:v>
                </c:pt>
                <c:pt idx="377">
                  <c:v>6.0164128182407892E-4</c:v>
                </c:pt>
                <c:pt idx="378">
                  <c:v>5.9595727848822785E-4</c:v>
                </c:pt>
                <c:pt idx="379">
                  <c:v>6.2115543929349391E-4</c:v>
                </c:pt>
                <c:pt idx="380">
                  <c:v>1.7039549039898868E-3</c:v>
                </c:pt>
                <c:pt idx="381">
                  <c:v>4.7043551171873851E-4</c:v>
                </c:pt>
                <c:pt idx="382">
                  <c:v>1.4896904207885499E-3</c:v>
                </c:pt>
                <c:pt idx="383">
                  <c:v>2.1392034914055982E-5</c:v>
                </c:pt>
                <c:pt idx="384">
                  <c:v>5.844705458383073E-4</c:v>
                </c:pt>
                <c:pt idx="385">
                  <c:v>6.9816631572971978E-4</c:v>
                </c:pt>
                <c:pt idx="386">
                  <c:v>6.3081258199793847E-4</c:v>
                </c:pt>
                <c:pt idx="387">
                  <c:v>1.1041778557803134E-3</c:v>
                </c:pt>
                <c:pt idx="388">
                  <c:v>1.690551226624016E-3</c:v>
                </c:pt>
                <c:pt idx="389">
                  <c:v>1.1730858909594927E-3</c:v>
                </c:pt>
                <c:pt idx="390">
                  <c:v>9.2335318867478881E-4</c:v>
                </c:pt>
                <c:pt idx="391">
                  <c:v>1.2662694639497415E-3</c:v>
                </c:pt>
                <c:pt idx="392">
                  <c:v>2.248196710163161E-4</c:v>
                </c:pt>
                <c:pt idx="393">
                  <c:v>-2.1084380443829262E-4</c:v>
                </c:pt>
                <c:pt idx="394">
                  <c:v>-3.661642525597705E-4</c:v>
                </c:pt>
                <c:pt idx="395">
                  <c:v>9.723452543567118E-4</c:v>
                </c:pt>
                <c:pt idx="396">
                  <c:v>4.177880886673792E-4</c:v>
                </c:pt>
                <c:pt idx="397">
                  <c:v>-2.5748238636615875E-4</c:v>
                </c:pt>
                <c:pt idx="398">
                  <c:v>-3.3218525570154677E-6</c:v>
                </c:pt>
                <c:pt idx="399">
                  <c:v>-3.0794151528124134E-4</c:v>
                </c:pt>
                <c:pt idx="400">
                  <c:v>5.1612097749443187E-4</c:v>
                </c:pt>
                <c:pt idx="401">
                  <c:v>1.1785601084091475E-3</c:v>
                </c:pt>
                <c:pt idx="402">
                  <c:v>2.1128130541594146E-4</c:v>
                </c:pt>
                <c:pt idx="403">
                  <c:v>1.352332741441495E-4</c:v>
                </c:pt>
                <c:pt idx="404">
                  <c:v>7.881758852208735E-4</c:v>
                </c:pt>
                <c:pt idx="405">
                  <c:v>8.4485983703651659E-4</c:v>
                </c:pt>
                <c:pt idx="406">
                  <c:v>9.1275037835056479E-4</c:v>
                </c:pt>
                <c:pt idx="407">
                  <c:v>1.2541753879739131E-3</c:v>
                </c:pt>
                <c:pt idx="408">
                  <c:v>4.4142463478667596E-4</c:v>
                </c:pt>
                <c:pt idx="409">
                  <c:v>1.0246358972118804E-3</c:v>
                </c:pt>
                <c:pt idx="410">
                  <c:v>-3.2927101817460701E-4</c:v>
                </c:pt>
                <c:pt idx="411">
                  <c:v>5.2712418392940308E-4</c:v>
                </c:pt>
                <c:pt idx="412">
                  <c:v>3.5435169353157178E-4</c:v>
                </c:pt>
                <c:pt idx="413">
                  <c:v>8.8730362982731019E-4</c:v>
                </c:pt>
                <c:pt idx="414">
                  <c:v>5.3641885173938376E-4</c:v>
                </c:pt>
                <c:pt idx="415">
                  <c:v>-3.9062969675315677E-4</c:v>
                </c:pt>
                <c:pt idx="416">
                  <c:v>7.7145330194876272E-4</c:v>
                </c:pt>
                <c:pt idx="417">
                  <c:v>3.7999262905928763E-4</c:v>
                </c:pt>
                <c:pt idx="418">
                  <c:v>-4.9386719243159133E-4</c:v>
                </c:pt>
                <c:pt idx="419">
                  <c:v>-5.9820803223829605E-5</c:v>
                </c:pt>
                <c:pt idx="420">
                  <c:v>3.8894537391612942E-4</c:v>
                </c:pt>
                <c:pt idx="421">
                  <c:v>5.6689819726312503E-4</c:v>
                </c:pt>
                <c:pt idx="422">
                  <c:v>-2.3110493349084126E-4</c:v>
                </c:pt>
                <c:pt idx="423">
                  <c:v>1.0444658521216511E-3</c:v>
                </c:pt>
                <c:pt idx="424">
                  <c:v>5.9913385489547446E-4</c:v>
                </c:pt>
                <c:pt idx="425">
                  <c:v>1.6933737448094309E-4</c:v>
                </c:pt>
                <c:pt idx="426">
                  <c:v>9.387517185486373E-4</c:v>
                </c:pt>
                <c:pt idx="427">
                  <c:v>6.1059369475892757E-4</c:v>
                </c:pt>
                <c:pt idx="428">
                  <c:v>3.2326324619991355E-4</c:v>
                </c:pt>
                <c:pt idx="429">
                  <c:v>9.0304013140850639E-5</c:v>
                </c:pt>
                <c:pt idx="430">
                  <c:v>2.6237059577923036E-4</c:v>
                </c:pt>
                <c:pt idx="431">
                  <c:v>6.3367471304234628E-4</c:v>
                </c:pt>
                <c:pt idx="432">
                  <c:v>4.2327691092238813E-4</c:v>
                </c:pt>
                <c:pt idx="433">
                  <c:v>7.596846232128348E-4</c:v>
                </c:pt>
                <c:pt idx="434">
                  <c:v>1.4210429492790544E-3</c:v>
                </c:pt>
                <c:pt idx="435">
                  <c:v>9.10320563182864E-4</c:v>
                </c:pt>
                <c:pt idx="436">
                  <c:v>9.3840934567546858E-4</c:v>
                </c:pt>
                <c:pt idx="437">
                  <c:v>-3.1154971509045207E-4</c:v>
                </c:pt>
                <c:pt idx="438">
                  <c:v>1.2064723985951323E-3</c:v>
                </c:pt>
                <c:pt idx="439">
                  <c:v>3.5014346158565145E-4</c:v>
                </c:pt>
                <c:pt idx="440">
                  <c:v>9.4839528810985963E-4</c:v>
                </c:pt>
                <c:pt idx="441">
                  <c:v>5.1299777771858859E-4</c:v>
                </c:pt>
                <c:pt idx="442">
                  <c:v>4.437931877109149E-5</c:v>
                </c:pt>
                <c:pt idx="443">
                  <c:v>5.413197159608935E-5</c:v>
                </c:pt>
                <c:pt idx="444">
                  <c:v>-1.9339304591057171E-4</c:v>
                </c:pt>
                <c:pt idx="445">
                  <c:v>8.784636324588455E-4</c:v>
                </c:pt>
                <c:pt idx="446">
                  <c:v>4.5594542741614092E-4</c:v>
                </c:pt>
                <c:pt idx="447">
                  <c:v>5.3774272434850665E-4</c:v>
                </c:pt>
                <c:pt idx="448">
                  <c:v>8.6142663622024726E-5</c:v>
                </c:pt>
                <c:pt idx="449">
                  <c:v>2.6087880981973019E-4</c:v>
                </c:pt>
                <c:pt idx="450">
                  <c:v>1.0812765043234666E-3</c:v>
                </c:pt>
                <c:pt idx="451">
                  <c:v>1.938629711527788E-4</c:v>
                </c:pt>
                <c:pt idx="452">
                  <c:v>3.6435813216435548E-4</c:v>
                </c:pt>
                <c:pt idx="453">
                  <c:v>-3.351868575132772E-4</c:v>
                </c:pt>
                <c:pt idx="454">
                  <c:v>3.571023608139154E-4</c:v>
                </c:pt>
                <c:pt idx="455">
                  <c:v>6.1320291685842021E-4</c:v>
                </c:pt>
                <c:pt idx="456">
                  <c:v>1.1341732166402984E-3</c:v>
                </c:pt>
                <c:pt idx="457">
                  <c:v>1.2418453919345443E-4</c:v>
                </c:pt>
                <c:pt idx="458">
                  <c:v>5.1258156217551265E-4</c:v>
                </c:pt>
                <c:pt idx="459">
                  <c:v>6.9659090586710591E-4</c:v>
                </c:pt>
                <c:pt idx="460">
                  <c:v>7.7213458838101714E-4</c:v>
                </c:pt>
                <c:pt idx="461">
                  <c:v>5.4229420907887381E-4</c:v>
                </c:pt>
                <c:pt idx="462">
                  <c:v>1.0360541540265975E-4</c:v>
                </c:pt>
                <c:pt idx="463">
                  <c:v>6.6828762768384191E-4</c:v>
                </c:pt>
                <c:pt idx="464">
                  <c:v>9.6314703772349536E-4</c:v>
                </c:pt>
                <c:pt idx="465">
                  <c:v>7.6106161724199574E-4</c:v>
                </c:pt>
                <c:pt idx="466">
                  <c:v>4.5874878888194418E-4</c:v>
                </c:pt>
                <c:pt idx="467">
                  <c:v>1.0469623083020829E-3</c:v>
                </c:pt>
                <c:pt idx="468">
                  <c:v>9.8135225926346227E-4</c:v>
                </c:pt>
                <c:pt idx="469">
                  <c:v>9.3991025559289859E-4</c:v>
                </c:pt>
                <c:pt idx="470">
                  <c:v>6.7121554439709464E-4</c:v>
                </c:pt>
                <c:pt idx="471">
                  <c:v>3.4470635690133289E-4</c:v>
                </c:pt>
                <c:pt idx="472">
                  <c:v>3.1390875327808889E-5</c:v>
                </c:pt>
                <c:pt idx="473">
                  <c:v>4.0026962076987894E-4</c:v>
                </c:pt>
                <c:pt idx="474">
                  <c:v>5.947391190564375E-4</c:v>
                </c:pt>
                <c:pt idx="475">
                  <c:v>1.2823104899623889E-3</c:v>
                </c:pt>
                <c:pt idx="476">
                  <c:v>7.9935892152379522E-4</c:v>
                </c:pt>
                <c:pt idx="477">
                  <c:v>5.0028009272706992E-4</c:v>
                </c:pt>
                <c:pt idx="478">
                  <c:v>1.2319280992641123E-3</c:v>
                </c:pt>
                <c:pt idx="479">
                  <c:v>2.4424389784001056E-4</c:v>
                </c:pt>
                <c:pt idx="480">
                  <c:v>4.772902292757541E-5</c:v>
                </c:pt>
                <c:pt idx="481">
                  <c:v>7.5210308538284582E-4</c:v>
                </c:pt>
                <c:pt idx="482">
                  <c:v>1.9725296846270963E-4</c:v>
                </c:pt>
                <c:pt idx="483">
                  <c:v>2.2885769398039388E-4</c:v>
                </c:pt>
                <c:pt idx="484">
                  <c:v>2.9474528171451067E-4</c:v>
                </c:pt>
                <c:pt idx="485">
                  <c:v>1.2766801884896537E-3</c:v>
                </c:pt>
                <c:pt idx="486">
                  <c:v>5.7297644633955017E-4</c:v>
                </c:pt>
                <c:pt idx="487">
                  <c:v>9.5170416306843239E-4</c:v>
                </c:pt>
                <c:pt idx="488">
                  <c:v>1.099677588524633E-3</c:v>
                </c:pt>
                <c:pt idx="489">
                  <c:v>5.9334182684953279E-4</c:v>
                </c:pt>
                <c:pt idx="490">
                  <c:v>9.056126856966856E-4</c:v>
                </c:pt>
                <c:pt idx="491">
                  <c:v>2.8604885058185019E-4</c:v>
                </c:pt>
                <c:pt idx="492">
                  <c:v>6.6804128823908047E-4</c:v>
                </c:pt>
                <c:pt idx="493">
                  <c:v>3.9808582055385583E-4</c:v>
                </c:pt>
                <c:pt idx="494">
                  <c:v>1.4226571016791435E-3</c:v>
                </c:pt>
                <c:pt idx="495">
                  <c:v>1.1327226497500494E-3</c:v>
                </c:pt>
                <c:pt idx="496">
                  <c:v>1.437654342832603E-4</c:v>
                </c:pt>
                <c:pt idx="497">
                  <c:v>5.2324315495305771E-4</c:v>
                </c:pt>
                <c:pt idx="498">
                  <c:v>1.3306317005687854E-3</c:v>
                </c:pt>
                <c:pt idx="499">
                  <c:v>1.0647743836064076E-3</c:v>
                </c:pt>
                <c:pt idx="500">
                  <c:v>6.8802690265527919E-5</c:v>
                </c:pt>
                <c:pt idx="501">
                  <c:v>-1.7302556546182834E-4</c:v>
                </c:pt>
                <c:pt idx="502">
                  <c:v>5.3181820672742921E-4</c:v>
                </c:pt>
                <c:pt idx="503">
                  <c:v>4.3263398341453858E-4</c:v>
                </c:pt>
                <c:pt idx="504">
                  <c:v>1.107361240965026E-3</c:v>
                </c:pt>
                <c:pt idx="505">
                  <c:v>1.2588789080862841E-3</c:v>
                </c:pt>
                <c:pt idx="506">
                  <c:v>1.2709562789461567E-4</c:v>
                </c:pt>
                <c:pt idx="507">
                  <c:v>7.0548257176548772E-4</c:v>
                </c:pt>
                <c:pt idx="508">
                  <c:v>4.241224276642704E-4</c:v>
                </c:pt>
                <c:pt idx="509">
                  <c:v>4.1710183171732231E-4</c:v>
                </c:pt>
                <c:pt idx="510">
                  <c:v>8.0000238299992926E-4</c:v>
                </c:pt>
                <c:pt idx="511">
                  <c:v>2.3850743723813274E-4</c:v>
                </c:pt>
                <c:pt idx="512">
                  <c:v>5.502207762114312E-4</c:v>
                </c:pt>
                <c:pt idx="513">
                  <c:v>1.6667718791113523E-3</c:v>
                </c:pt>
                <c:pt idx="514">
                  <c:v>7.4992567983177001E-5</c:v>
                </c:pt>
                <c:pt idx="515">
                  <c:v>8.8649351364907165E-5</c:v>
                </c:pt>
                <c:pt idx="516">
                  <c:v>-1.9558754693438992E-4</c:v>
                </c:pt>
                <c:pt idx="517">
                  <c:v>4.9828958468240347E-4</c:v>
                </c:pt>
                <c:pt idx="518">
                  <c:v>1.0335217563907442E-3</c:v>
                </c:pt>
                <c:pt idx="519">
                  <c:v>1.7343857437153471E-3</c:v>
                </c:pt>
                <c:pt idx="520">
                  <c:v>2.8423847427536992E-4</c:v>
                </c:pt>
                <c:pt idx="521">
                  <c:v>-4.5731082328643257E-4</c:v>
                </c:pt>
                <c:pt idx="522">
                  <c:v>5.7496926861790607E-4</c:v>
                </c:pt>
                <c:pt idx="523">
                  <c:v>5.7816721521776145E-4</c:v>
                </c:pt>
                <c:pt idx="524">
                  <c:v>1.5343533643317141E-4</c:v>
                </c:pt>
                <c:pt idx="525">
                  <c:v>5.1699314767496166E-4</c:v>
                </c:pt>
                <c:pt idx="526">
                  <c:v>5.7519076446508255E-4</c:v>
                </c:pt>
                <c:pt idx="527">
                  <c:v>7.2704191930391565E-4</c:v>
                </c:pt>
                <c:pt idx="528">
                  <c:v>3.9400987371477464E-4</c:v>
                </c:pt>
                <c:pt idx="529">
                  <c:v>1.3438671536004326E-3</c:v>
                </c:pt>
                <c:pt idx="530">
                  <c:v>2.6604465068402289E-4</c:v>
                </c:pt>
                <c:pt idx="531">
                  <c:v>5.1964887368943227E-4</c:v>
                </c:pt>
                <c:pt idx="532">
                  <c:v>5.8393794891614399E-4</c:v>
                </c:pt>
                <c:pt idx="533">
                  <c:v>7.4394862198794262E-4</c:v>
                </c:pt>
                <c:pt idx="534">
                  <c:v>3.6780615326785829E-4</c:v>
                </c:pt>
                <c:pt idx="535">
                  <c:v>1.6306901718187989E-4</c:v>
                </c:pt>
                <c:pt idx="536">
                  <c:v>7.5136982562700675E-4</c:v>
                </c:pt>
                <c:pt idx="537">
                  <c:v>1.416594779922399E-3</c:v>
                </c:pt>
                <c:pt idx="538">
                  <c:v>8.7628791639453004E-4</c:v>
                </c:pt>
                <c:pt idx="539">
                  <c:v>1.4042483255774152E-3</c:v>
                </c:pt>
                <c:pt idx="540">
                  <c:v>4.2470827517586954E-4</c:v>
                </c:pt>
                <c:pt idx="541">
                  <c:v>6.242445740062422E-4</c:v>
                </c:pt>
                <c:pt idx="542">
                  <c:v>8.7161282099549632E-4</c:v>
                </c:pt>
                <c:pt idx="543">
                  <c:v>7.0711150460813139E-4</c:v>
                </c:pt>
                <c:pt idx="544">
                  <c:v>-4.9772667094997178E-4</c:v>
                </c:pt>
                <c:pt idx="545">
                  <c:v>1.3264929185727195E-3</c:v>
                </c:pt>
                <c:pt idx="546">
                  <c:v>1.0747281764837188E-3</c:v>
                </c:pt>
                <c:pt idx="547">
                  <c:v>-1.6047084532276146E-4</c:v>
                </c:pt>
                <c:pt idx="548">
                  <c:v>1.6102237498381354E-3</c:v>
                </c:pt>
                <c:pt idx="549">
                  <c:v>8.9729187006804228E-5</c:v>
                </c:pt>
                <c:pt idx="550">
                  <c:v>1.5429844669830137E-3</c:v>
                </c:pt>
                <c:pt idx="551">
                  <c:v>4.2867945728239804E-4</c:v>
                </c:pt>
                <c:pt idx="552">
                  <c:v>-3.7474787449113893E-4</c:v>
                </c:pt>
                <c:pt idx="553">
                  <c:v>-6.2139568008165208E-4</c:v>
                </c:pt>
                <c:pt idx="554">
                  <c:v>6.0986390312029641E-4</c:v>
                </c:pt>
                <c:pt idx="555">
                  <c:v>-4.2733475822392074E-4</c:v>
                </c:pt>
                <c:pt idx="556">
                  <c:v>5.6478332253811613E-4</c:v>
                </c:pt>
                <c:pt idx="557">
                  <c:v>1.5226107789667431E-3</c:v>
                </c:pt>
                <c:pt idx="558">
                  <c:v>9.9194597446116903E-4</c:v>
                </c:pt>
                <c:pt idx="559">
                  <c:v>2.2946928067502618E-4</c:v>
                </c:pt>
                <c:pt idx="560">
                  <c:v>3.341248623264007E-4</c:v>
                </c:pt>
                <c:pt idx="561">
                  <c:v>7.1259358496101059E-4</c:v>
                </c:pt>
                <c:pt idx="562">
                  <c:v>-1.3061717980657509E-4</c:v>
                </c:pt>
                <c:pt idx="563">
                  <c:v>8.5238409164090502E-4</c:v>
                </c:pt>
                <c:pt idx="564">
                  <c:v>4.2472652914614742E-4</c:v>
                </c:pt>
                <c:pt idx="565">
                  <c:v>-7.1939627811134425E-4</c:v>
                </c:pt>
                <c:pt idx="566">
                  <c:v>3.5076107843669269E-4</c:v>
                </c:pt>
                <c:pt idx="567">
                  <c:v>-3.3203480795508504E-4</c:v>
                </c:pt>
                <c:pt idx="568">
                  <c:v>6.9401439537855603E-4</c:v>
                </c:pt>
                <c:pt idx="569">
                  <c:v>5.0484185578773474E-4</c:v>
                </c:pt>
                <c:pt idx="570">
                  <c:v>1.2314828048942573E-3</c:v>
                </c:pt>
                <c:pt idx="571">
                  <c:v>6.5821489457842215E-4</c:v>
                </c:pt>
                <c:pt idx="572">
                  <c:v>-2.4819639385878912E-5</c:v>
                </c:pt>
                <c:pt idx="573">
                  <c:v>-1.6426661012806964E-4</c:v>
                </c:pt>
                <c:pt idx="574">
                  <c:v>1.3196996881407064E-3</c:v>
                </c:pt>
                <c:pt idx="575">
                  <c:v>1.4179233886380107E-4</c:v>
                </c:pt>
                <c:pt idx="576">
                  <c:v>-1.1928709677063419E-4</c:v>
                </c:pt>
                <c:pt idx="577">
                  <c:v>1.4328804639198477E-3</c:v>
                </c:pt>
                <c:pt idx="578">
                  <c:v>1.169762297305272E-3</c:v>
                </c:pt>
                <c:pt idx="579">
                  <c:v>1.4293510439405751E-3</c:v>
                </c:pt>
                <c:pt idx="580">
                  <c:v>-2.8123574643915475E-4</c:v>
                </c:pt>
                <c:pt idx="581">
                  <c:v>6.767720964657055E-4</c:v>
                </c:pt>
                <c:pt idx="582">
                  <c:v>1.2041785843195996E-3</c:v>
                </c:pt>
                <c:pt idx="583">
                  <c:v>5.1095329258417387E-4</c:v>
                </c:pt>
                <c:pt idx="584">
                  <c:v>4.781340768685602E-4</c:v>
                </c:pt>
                <c:pt idx="585">
                  <c:v>1.2582939095687785E-3</c:v>
                </c:pt>
                <c:pt idx="586">
                  <c:v>1.6942574942633429E-3</c:v>
                </c:pt>
                <c:pt idx="587">
                  <c:v>4.8995807461984511E-5</c:v>
                </c:pt>
                <c:pt idx="588">
                  <c:v>-4.4193487277636003E-4</c:v>
                </c:pt>
                <c:pt idx="589">
                  <c:v>3.9641938742343726E-4</c:v>
                </c:pt>
                <c:pt idx="590">
                  <c:v>7.6982545398590575E-4</c:v>
                </c:pt>
                <c:pt idx="591">
                  <c:v>7.338393775561256E-4</c:v>
                </c:pt>
                <c:pt idx="592">
                  <c:v>1.3182665590613729E-3</c:v>
                </c:pt>
                <c:pt idx="593">
                  <c:v>9.5453361245492632E-4</c:v>
                </c:pt>
                <c:pt idx="594">
                  <c:v>4.74654897624723E-4</c:v>
                </c:pt>
                <c:pt idx="595">
                  <c:v>1.9372599313769827E-3</c:v>
                </c:pt>
                <c:pt idx="596">
                  <c:v>-1.9926182699554382E-4</c:v>
                </c:pt>
                <c:pt idx="597">
                  <c:v>9.8927011136270117E-4</c:v>
                </c:pt>
                <c:pt idx="598">
                  <c:v>2.7436895174263212E-4</c:v>
                </c:pt>
                <c:pt idx="599">
                  <c:v>3.6480660929297839E-4</c:v>
                </c:pt>
                <c:pt idx="600">
                  <c:v>1.6039872958753755E-3</c:v>
                </c:pt>
                <c:pt idx="601">
                  <c:v>-2.224983532920844E-4</c:v>
                </c:pt>
                <c:pt idx="602">
                  <c:v>2.7132809720536316E-4</c:v>
                </c:pt>
                <c:pt idx="603">
                  <c:v>8.8575377502017301E-4</c:v>
                </c:pt>
                <c:pt idx="604">
                  <c:v>-3.7310879651549682E-4</c:v>
                </c:pt>
                <c:pt idx="605">
                  <c:v>1.443326908646059E-3</c:v>
                </c:pt>
                <c:pt idx="606">
                  <c:v>5.8647451187332511E-4</c:v>
                </c:pt>
                <c:pt idx="607">
                  <c:v>-3.5824694859807661E-5</c:v>
                </c:pt>
                <c:pt idx="608">
                  <c:v>-1.6780328460640019E-4</c:v>
                </c:pt>
                <c:pt idx="609">
                  <c:v>-1.0217516095588541E-3</c:v>
                </c:pt>
                <c:pt idx="610">
                  <c:v>1.4722687820627477E-4</c:v>
                </c:pt>
                <c:pt idx="611">
                  <c:v>9.7382863890461263E-4</c:v>
                </c:pt>
                <c:pt idx="612">
                  <c:v>1.4068498426316764E-3</c:v>
                </c:pt>
                <c:pt idx="613">
                  <c:v>6.6887852359850898E-5</c:v>
                </c:pt>
                <c:pt idx="614">
                  <c:v>9.882051158100558E-4</c:v>
                </c:pt>
                <c:pt idx="615">
                  <c:v>4.0683445967322701E-4</c:v>
                </c:pt>
                <c:pt idx="616">
                  <c:v>-3.6985559928445278E-4</c:v>
                </c:pt>
                <c:pt idx="617">
                  <c:v>-5.8638455022565076E-4</c:v>
                </c:pt>
                <c:pt idx="618">
                  <c:v>4.4820130752271309E-4</c:v>
                </c:pt>
                <c:pt idx="619">
                  <c:v>4.6846033580082191E-4</c:v>
                </c:pt>
                <c:pt idx="620">
                  <c:v>2.4395120527537797E-3</c:v>
                </c:pt>
                <c:pt idx="621">
                  <c:v>4.2359253957280352E-4</c:v>
                </c:pt>
                <c:pt idx="622">
                  <c:v>-4.3459453690240736E-4</c:v>
                </c:pt>
                <c:pt idx="623">
                  <c:v>5.0467494884341105E-4</c:v>
                </c:pt>
                <c:pt idx="624">
                  <c:v>8.8864386541963141E-4</c:v>
                </c:pt>
                <c:pt idx="625">
                  <c:v>1.3635264563851592E-3</c:v>
                </c:pt>
                <c:pt idx="626">
                  <c:v>2.8160930324902305E-4</c:v>
                </c:pt>
                <c:pt idx="627">
                  <c:v>8.1701840154256296E-4</c:v>
                </c:pt>
                <c:pt idx="628">
                  <c:v>3.3081980761086685E-4</c:v>
                </c:pt>
                <c:pt idx="629">
                  <c:v>1.0974634290401744E-5</c:v>
                </c:pt>
                <c:pt idx="630">
                  <c:v>1.0620131873796327E-3</c:v>
                </c:pt>
                <c:pt idx="631">
                  <c:v>-3.1384450925119154E-5</c:v>
                </c:pt>
                <c:pt idx="632">
                  <c:v>1.0947039120348112E-3</c:v>
                </c:pt>
                <c:pt idx="633">
                  <c:v>3.9565261495525901E-3</c:v>
                </c:pt>
                <c:pt idx="634">
                  <c:v>-7.650332652654494E-4</c:v>
                </c:pt>
                <c:pt idx="635">
                  <c:v>8.6901546829595616E-4</c:v>
                </c:pt>
                <c:pt idx="636">
                  <c:v>1.1178239145457276E-3</c:v>
                </c:pt>
                <c:pt idx="637">
                  <c:v>1.3659258316720824E-3</c:v>
                </c:pt>
                <c:pt idx="638">
                  <c:v>-1.3361784552588948E-4</c:v>
                </c:pt>
                <c:pt idx="639">
                  <c:v>-1.0267255815671378E-3</c:v>
                </c:pt>
                <c:pt idx="640">
                  <c:v>2.681278415683139E-4</c:v>
                </c:pt>
                <c:pt idx="641">
                  <c:v>6.0392859786388394E-5</c:v>
                </c:pt>
                <c:pt idx="642">
                  <c:v>2.0478819516953103E-3</c:v>
                </c:pt>
                <c:pt idx="643">
                  <c:v>1.4537869104957557E-4</c:v>
                </c:pt>
                <c:pt idx="644">
                  <c:v>6.4523272654806426E-5</c:v>
                </c:pt>
                <c:pt idx="645">
                  <c:v>1.529974520903962E-3</c:v>
                </c:pt>
                <c:pt idx="646">
                  <c:v>1.2583308109496119E-3</c:v>
                </c:pt>
                <c:pt idx="647">
                  <c:v>1.992028657849104E-3</c:v>
                </c:pt>
                <c:pt idx="648">
                  <c:v>2.9629819824209913E-5</c:v>
                </c:pt>
                <c:pt idx="649">
                  <c:v>1.088587714312485E-4</c:v>
                </c:pt>
                <c:pt idx="650">
                  <c:v>1.230180027675622E-3</c:v>
                </c:pt>
                <c:pt idx="651">
                  <c:v>2.1627242483736146E-3</c:v>
                </c:pt>
                <c:pt idx="652">
                  <c:v>-9.4375611314816902E-4</c:v>
                </c:pt>
                <c:pt idx="653">
                  <c:v>2.1308551646886786E-3</c:v>
                </c:pt>
                <c:pt idx="654">
                  <c:v>3.1834073462117863E-4</c:v>
                </c:pt>
                <c:pt idx="655">
                  <c:v>1.1832819112580638E-4</c:v>
                </c:pt>
                <c:pt idx="656">
                  <c:v>5.8034079980261285E-5</c:v>
                </c:pt>
                <c:pt idx="657">
                  <c:v>-1.2126854928566739E-3</c:v>
                </c:pt>
                <c:pt idx="658">
                  <c:v>-1.1249812574701268E-4</c:v>
                </c:pt>
                <c:pt idx="659">
                  <c:v>3.9719301836563709E-4</c:v>
                </c:pt>
                <c:pt idx="660">
                  <c:v>2.4169541759535098E-3</c:v>
                </c:pt>
                <c:pt idx="661">
                  <c:v>2.1257919028475477E-3</c:v>
                </c:pt>
                <c:pt idx="662">
                  <c:v>-4.112127391489443E-4</c:v>
                </c:pt>
                <c:pt idx="663">
                  <c:v>-7.8662640073585456E-4</c:v>
                </c:pt>
                <c:pt idx="664">
                  <c:v>1.7409537778064902E-3</c:v>
                </c:pt>
                <c:pt idx="665">
                  <c:v>3.9084997135805939E-4</c:v>
                </c:pt>
                <c:pt idx="666">
                  <c:v>-1.184123563266967E-4</c:v>
                </c:pt>
                <c:pt idx="667">
                  <c:v>-5.4539484259456534E-4</c:v>
                </c:pt>
                <c:pt idx="668">
                  <c:v>9.97609734921601E-8</c:v>
                </c:pt>
                <c:pt idx="669">
                  <c:v>-5.3820070674916415E-4</c:v>
                </c:pt>
                <c:pt idx="670">
                  <c:v>-1.7612566429057465E-4</c:v>
                </c:pt>
                <c:pt idx="671">
                  <c:v>9.4703070038867844E-4</c:v>
                </c:pt>
                <c:pt idx="672">
                  <c:v>7.7259782715522049E-5</c:v>
                </c:pt>
                <c:pt idx="673">
                  <c:v>-1.7895372256987528E-4</c:v>
                </c:pt>
                <c:pt idx="674">
                  <c:v>7.3204534882786293E-4</c:v>
                </c:pt>
                <c:pt idx="675">
                  <c:v>-2.1564090480708552E-3</c:v>
                </c:pt>
                <c:pt idx="676">
                  <c:v>1.1779353001914784E-3</c:v>
                </c:pt>
                <c:pt idx="677">
                  <c:v>1.4683164781688378E-3</c:v>
                </c:pt>
                <c:pt idx="678">
                  <c:v>9.3176679473912379E-4</c:v>
                </c:pt>
                <c:pt idx="679">
                  <c:v>1.6584842891191975E-3</c:v>
                </c:pt>
                <c:pt idx="680">
                  <c:v>2.6851326650115172E-4</c:v>
                </c:pt>
                <c:pt idx="681">
                  <c:v>-1.4294168708006369E-4</c:v>
                </c:pt>
                <c:pt idx="682">
                  <c:v>7.0783502651367079E-4</c:v>
                </c:pt>
                <c:pt idx="683">
                  <c:v>3.7924927547182126E-5</c:v>
                </c:pt>
                <c:pt idx="684">
                  <c:v>-1.6100887579824916E-4</c:v>
                </c:pt>
                <c:pt idx="685">
                  <c:v>1.0921035864518256E-4</c:v>
                </c:pt>
                <c:pt idx="686">
                  <c:v>-1.5648506514436102E-3</c:v>
                </c:pt>
                <c:pt idx="687">
                  <c:v>1.3952232378070188E-3</c:v>
                </c:pt>
                <c:pt idx="688">
                  <c:v>7.0287532028255346E-4</c:v>
                </c:pt>
                <c:pt idx="689">
                  <c:v>3.8357414854522421E-4</c:v>
                </c:pt>
                <c:pt idx="690">
                  <c:v>-8.0358316845205208E-4</c:v>
                </c:pt>
                <c:pt idx="691">
                  <c:v>-2.7697408335044821E-4</c:v>
                </c:pt>
                <c:pt idx="692">
                  <c:v>6.6281451857338807E-4</c:v>
                </c:pt>
                <c:pt idx="693">
                  <c:v>7.3813372015634762E-5</c:v>
                </c:pt>
                <c:pt idx="694">
                  <c:v>6.3841449511823636E-4</c:v>
                </c:pt>
                <c:pt idx="695">
                  <c:v>7.6813231476222858E-4</c:v>
                </c:pt>
                <c:pt idx="696">
                  <c:v>1.5953808719280248E-3</c:v>
                </c:pt>
                <c:pt idx="697">
                  <c:v>4.7850910397452583E-4</c:v>
                </c:pt>
                <c:pt idx="698">
                  <c:v>1.8412238131888426E-3</c:v>
                </c:pt>
                <c:pt idx="699">
                  <c:v>2.5899168949324909E-4</c:v>
                </c:pt>
                <c:pt idx="700">
                  <c:v>4.4554061236128551E-4</c:v>
                </c:pt>
                <c:pt idx="701">
                  <c:v>4.2149262219924003E-4</c:v>
                </c:pt>
                <c:pt idx="702">
                  <c:v>4.7405335058945888E-4</c:v>
                </c:pt>
                <c:pt idx="703">
                  <c:v>1.4910578227922953E-3</c:v>
                </c:pt>
                <c:pt idx="704">
                  <c:v>1.0945781015171951E-4</c:v>
                </c:pt>
                <c:pt idx="705">
                  <c:v>3.4731665904563119E-4</c:v>
                </c:pt>
                <c:pt idx="706">
                  <c:v>1.4024191325570487E-3</c:v>
                </c:pt>
                <c:pt idx="707">
                  <c:v>1.2739075410516071E-3</c:v>
                </c:pt>
                <c:pt idx="708">
                  <c:v>2.1426623378231944E-3</c:v>
                </c:pt>
                <c:pt idx="709">
                  <c:v>-1.9291981371616417E-4</c:v>
                </c:pt>
                <c:pt idx="710">
                  <c:v>6.0368686396687784E-4</c:v>
                </c:pt>
                <c:pt idx="711">
                  <c:v>-5.5958338344235924E-5</c:v>
                </c:pt>
                <c:pt idx="712">
                  <c:v>1.1331496505475594E-3</c:v>
                </c:pt>
                <c:pt idx="713">
                  <c:v>8.8747356008574824E-4</c:v>
                </c:pt>
                <c:pt idx="714">
                  <c:v>2.2338612675555122E-3</c:v>
                </c:pt>
                <c:pt idx="715">
                  <c:v>4.0632994712651738E-6</c:v>
                </c:pt>
                <c:pt idx="716">
                  <c:v>1.7117803158898197E-3</c:v>
                </c:pt>
                <c:pt idx="717">
                  <c:v>3.3644092337797475E-4</c:v>
                </c:pt>
                <c:pt idx="718">
                  <c:v>2.4609520054437868E-4</c:v>
                </c:pt>
                <c:pt idx="719">
                  <c:v>-5.047299767151482E-5</c:v>
                </c:pt>
                <c:pt idx="720">
                  <c:v>-1.9194595026467923E-4</c:v>
                </c:pt>
                <c:pt idx="721">
                  <c:v>4.7077811992781051E-4</c:v>
                </c:pt>
                <c:pt idx="722">
                  <c:v>1.449307687617124E-3</c:v>
                </c:pt>
                <c:pt idx="723">
                  <c:v>7.4357605062698017E-4</c:v>
                </c:pt>
                <c:pt idx="724">
                  <c:v>6.2035596444832237E-4</c:v>
                </c:pt>
                <c:pt idx="725">
                  <c:v>1.1760458091895506E-3</c:v>
                </c:pt>
                <c:pt idx="726">
                  <c:v>-2.0445669597303614E-5</c:v>
                </c:pt>
                <c:pt idx="727">
                  <c:v>4.781169363324166E-4</c:v>
                </c:pt>
                <c:pt idx="728">
                  <c:v>-7.2570225072792101E-4</c:v>
                </c:pt>
                <c:pt idx="729">
                  <c:v>3.3802033949402373E-4</c:v>
                </c:pt>
                <c:pt idx="730">
                  <c:v>2.4156897678563561E-3</c:v>
                </c:pt>
                <c:pt idx="731">
                  <c:v>1.1127569110442263E-3</c:v>
                </c:pt>
                <c:pt idx="732">
                  <c:v>4.4157846320837772E-4</c:v>
                </c:pt>
                <c:pt idx="733">
                  <c:v>2.038643599191683E-3</c:v>
                </c:pt>
                <c:pt idx="734">
                  <c:v>6.5856032542740517E-4</c:v>
                </c:pt>
                <c:pt idx="735">
                  <c:v>-1.4919910960333267E-3</c:v>
                </c:pt>
                <c:pt idx="736">
                  <c:v>1.4262565853549961E-3</c:v>
                </c:pt>
                <c:pt idx="737">
                  <c:v>2.8842076334251215E-4</c:v>
                </c:pt>
                <c:pt idx="738">
                  <c:v>-1.8795927821119347E-3</c:v>
                </c:pt>
                <c:pt idx="739">
                  <c:v>-1.2812500312578503E-3</c:v>
                </c:pt>
                <c:pt idx="740">
                  <c:v>-9.5218169813405824E-4</c:v>
                </c:pt>
                <c:pt idx="741">
                  <c:v>-1.464996371213352E-4</c:v>
                </c:pt>
                <c:pt idx="742">
                  <c:v>1.1122117161992773E-3</c:v>
                </c:pt>
                <c:pt idx="743">
                  <c:v>7.1658027937473469E-4</c:v>
                </c:pt>
                <c:pt idx="744">
                  <c:v>-4.9055113041615779E-4</c:v>
                </c:pt>
                <c:pt idx="745">
                  <c:v>1.6640652907778213E-3</c:v>
                </c:pt>
                <c:pt idx="746">
                  <c:v>5.8633204278568662E-5</c:v>
                </c:pt>
                <c:pt idx="747">
                  <c:v>1.3350291366698666E-4</c:v>
                </c:pt>
                <c:pt idx="748">
                  <c:v>2.055059277945458E-3</c:v>
                </c:pt>
                <c:pt idx="749">
                  <c:v>1.7540313032505747E-3</c:v>
                </c:pt>
                <c:pt idx="750">
                  <c:v>1.1077121615939221E-3</c:v>
                </c:pt>
                <c:pt idx="751">
                  <c:v>1.9107065771768327E-5</c:v>
                </c:pt>
                <c:pt idx="752">
                  <c:v>1.6717481621910711E-3</c:v>
                </c:pt>
                <c:pt idx="753">
                  <c:v>5.3126473726631976E-4</c:v>
                </c:pt>
                <c:pt idx="754">
                  <c:v>1.6079183354505657E-4</c:v>
                </c:pt>
                <c:pt idx="755">
                  <c:v>-1.9803803157149354E-3</c:v>
                </c:pt>
                <c:pt idx="756">
                  <c:v>1.7717733917257893E-3</c:v>
                </c:pt>
                <c:pt idx="757">
                  <c:v>2.7772003138100166E-4</c:v>
                </c:pt>
                <c:pt idx="758">
                  <c:v>2.0010065372152563E-3</c:v>
                </c:pt>
                <c:pt idx="759">
                  <c:v>4.4192116754906025E-4</c:v>
                </c:pt>
                <c:pt idx="760">
                  <c:v>-4.977260980620101E-4</c:v>
                </c:pt>
                <c:pt idx="761">
                  <c:v>6.7448437601125549E-4</c:v>
                </c:pt>
                <c:pt idx="762">
                  <c:v>-1.4625744642634954E-3</c:v>
                </c:pt>
                <c:pt idx="763">
                  <c:v>1.7068257990643842E-4</c:v>
                </c:pt>
                <c:pt idx="764">
                  <c:v>-1.686385863192122E-3</c:v>
                </c:pt>
                <c:pt idx="765">
                  <c:v>2.3722698669574466E-3</c:v>
                </c:pt>
                <c:pt idx="766">
                  <c:v>8.2188343334122513E-4</c:v>
                </c:pt>
                <c:pt idx="767">
                  <c:v>8.7381286555671253E-4</c:v>
                </c:pt>
                <c:pt idx="768">
                  <c:v>-1.7257130983975532E-3</c:v>
                </c:pt>
                <c:pt idx="769">
                  <c:v>2.0553481703446379E-3</c:v>
                </c:pt>
                <c:pt idx="770">
                  <c:v>6.5219506024004185E-4</c:v>
                </c:pt>
                <c:pt idx="771">
                  <c:v>-1.2215285032801516E-3</c:v>
                </c:pt>
                <c:pt idx="772">
                  <c:v>8.7520958967088097E-4</c:v>
                </c:pt>
                <c:pt idx="773">
                  <c:v>-1.1963536218473566E-3</c:v>
                </c:pt>
                <c:pt idx="774">
                  <c:v>-3.9177226631236493E-4</c:v>
                </c:pt>
                <c:pt idx="775">
                  <c:v>4.8389250564951573E-4</c:v>
                </c:pt>
                <c:pt idx="776">
                  <c:v>1.517023305507432E-3</c:v>
                </c:pt>
                <c:pt idx="777">
                  <c:v>5.0951843197393517E-4</c:v>
                </c:pt>
                <c:pt idx="778">
                  <c:v>-2.3014992736320372E-4</c:v>
                </c:pt>
                <c:pt idx="779">
                  <c:v>1.2145119771833392E-3</c:v>
                </c:pt>
                <c:pt idx="780">
                  <c:v>3.1048615052433541E-4</c:v>
                </c:pt>
                <c:pt idx="781">
                  <c:v>-5.2338137745602093E-4</c:v>
                </c:pt>
                <c:pt idx="782">
                  <c:v>3.5797617081602623E-4</c:v>
                </c:pt>
                <c:pt idx="783">
                  <c:v>7.8571977707810026E-4</c:v>
                </c:pt>
                <c:pt idx="784">
                  <c:v>-7.9774164495055935E-5</c:v>
                </c:pt>
                <c:pt idx="785">
                  <c:v>-2.5540057004235916E-4</c:v>
                </c:pt>
                <c:pt idx="786">
                  <c:v>1.0234635531678623E-3</c:v>
                </c:pt>
                <c:pt idx="787">
                  <c:v>7.3348839507840274E-4</c:v>
                </c:pt>
                <c:pt idx="788">
                  <c:v>-4.4750443412604256E-4</c:v>
                </c:pt>
                <c:pt idx="789">
                  <c:v>1.3229903244471911E-4</c:v>
                </c:pt>
                <c:pt idx="790">
                  <c:v>1.2815368710661183E-3</c:v>
                </c:pt>
                <c:pt idx="791">
                  <c:v>9.6486162430262524E-4</c:v>
                </c:pt>
                <c:pt idx="792">
                  <c:v>8.3607614853329856E-4</c:v>
                </c:pt>
                <c:pt idx="793">
                  <c:v>1.4108569477639357E-3</c:v>
                </c:pt>
                <c:pt idx="794">
                  <c:v>-2.3811972180301923E-4</c:v>
                </c:pt>
                <c:pt idx="795">
                  <c:v>1.2225364635544765E-3</c:v>
                </c:pt>
                <c:pt idx="796">
                  <c:v>4.9528275941866759E-4</c:v>
                </c:pt>
                <c:pt idx="797">
                  <c:v>1.2447196281443636E-3</c:v>
                </c:pt>
                <c:pt idx="798">
                  <c:v>1.2871914987966481E-3</c:v>
                </c:pt>
                <c:pt idx="799">
                  <c:v>1.9089508726730915E-3</c:v>
                </c:pt>
                <c:pt idx="800">
                  <c:v>1.8485255495173437E-3</c:v>
                </c:pt>
                <c:pt idx="801">
                  <c:v>6.2463818908636934E-5</c:v>
                </c:pt>
                <c:pt idx="802">
                  <c:v>-2.8079109832414859E-4</c:v>
                </c:pt>
                <c:pt idx="803">
                  <c:v>2.5632061209925728E-4</c:v>
                </c:pt>
                <c:pt idx="804">
                  <c:v>2.114292027833144E-3</c:v>
                </c:pt>
                <c:pt idx="805">
                  <c:v>7.4056353921896805E-5</c:v>
                </c:pt>
                <c:pt idx="806">
                  <c:v>-1.3065132439371862E-3</c:v>
                </c:pt>
                <c:pt idx="807">
                  <c:v>3.0678375839547872E-5</c:v>
                </c:pt>
                <c:pt idx="808">
                  <c:v>1.9666851205128131E-4</c:v>
                </c:pt>
                <c:pt idx="809">
                  <c:v>1.677172693663838E-3</c:v>
                </c:pt>
                <c:pt idx="810">
                  <c:v>-4.3641059193062835E-4</c:v>
                </c:pt>
                <c:pt idx="811">
                  <c:v>3.7088556718640998E-4</c:v>
                </c:pt>
                <c:pt idx="812">
                  <c:v>1.9082636134028581E-3</c:v>
                </c:pt>
                <c:pt idx="813">
                  <c:v>1.4488264227573147E-3</c:v>
                </c:pt>
                <c:pt idx="814">
                  <c:v>-6.1847174223943072E-4</c:v>
                </c:pt>
                <c:pt idx="815">
                  <c:v>-1.0616571627358501E-4</c:v>
                </c:pt>
                <c:pt idx="816">
                  <c:v>7.8244086272440301E-5</c:v>
                </c:pt>
                <c:pt idx="817">
                  <c:v>-7.8952066410251814E-4</c:v>
                </c:pt>
                <c:pt idx="818">
                  <c:v>5.7680594143244438E-4</c:v>
                </c:pt>
                <c:pt idx="819">
                  <c:v>1.4990039582007811E-3</c:v>
                </c:pt>
                <c:pt idx="820">
                  <c:v>2.8427968809883021E-4</c:v>
                </c:pt>
                <c:pt idx="821">
                  <c:v>-6.5299743839629951E-4</c:v>
                </c:pt>
                <c:pt idx="822">
                  <c:v>-6.0010455553444696E-4</c:v>
                </c:pt>
                <c:pt idx="823">
                  <c:v>1.4215900372570593E-3</c:v>
                </c:pt>
                <c:pt idx="824">
                  <c:v>1.0426903535400512E-3</c:v>
                </c:pt>
                <c:pt idx="825">
                  <c:v>2.9287636538208111E-4</c:v>
                </c:pt>
                <c:pt idx="826">
                  <c:v>8.4169973881874078E-4</c:v>
                </c:pt>
                <c:pt idx="827">
                  <c:v>-9.888817397956213E-4</c:v>
                </c:pt>
                <c:pt idx="828">
                  <c:v>1.1059641795576713E-3</c:v>
                </c:pt>
                <c:pt idx="829">
                  <c:v>9.4739018693534654E-4</c:v>
                </c:pt>
                <c:pt idx="830">
                  <c:v>1.6922514193034258E-3</c:v>
                </c:pt>
                <c:pt idx="831">
                  <c:v>2.0306091215486106E-3</c:v>
                </c:pt>
                <c:pt idx="832">
                  <c:v>1.8865904125419053E-4</c:v>
                </c:pt>
                <c:pt idx="833">
                  <c:v>4.2949161819547408E-4</c:v>
                </c:pt>
                <c:pt idx="834">
                  <c:v>-2.3187465111434448E-4</c:v>
                </c:pt>
                <c:pt idx="835">
                  <c:v>6.939294310371923E-4</c:v>
                </c:pt>
                <c:pt idx="836">
                  <c:v>-6.4961143868816243E-4</c:v>
                </c:pt>
                <c:pt idx="837">
                  <c:v>-1.6158614551662156E-4</c:v>
                </c:pt>
                <c:pt idx="838">
                  <c:v>-7.8079811706022488E-5</c:v>
                </c:pt>
                <c:pt idx="839">
                  <c:v>-6.1696750178411399E-4</c:v>
                </c:pt>
                <c:pt idx="840">
                  <c:v>5.730077669847621E-4</c:v>
                </c:pt>
                <c:pt idx="841">
                  <c:v>-3.6021413277784566E-4</c:v>
                </c:pt>
                <c:pt idx="842">
                  <c:v>6.9677579070590804E-4</c:v>
                </c:pt>
                <c:pt idx="843">
                  <c:v>1.0897004144617612E-3</c:v>
                </c:pt>
                <c:pt idx="844">
                  <c:v>4.3293283913098933E-4</c:v>
                </c:pt>
                <c:pt idx="845">
                  <c:v>2.7129042937089749E-4</c:v>
                </c:pt>
                <c:pt idx="846">
                  <c:v>4.6250747647623203E-4</c:v>
                </c:pt>
                <c:pt idx="847">
                  <c:v>-6.7922191022238665E-4</c:v>
                </c:pt>
                <c:pt idx="848">
                  <c:v>4.8320543168906536E-4</c:v>
                </c:pt>
                <c:pt idx="849">
                  <c:v>9.1710313156710818E-4</c:v>
                </c:pt>
                <c:pt idx="850">
                  <c:v>3.5951052959496614E-4</c:v>
                </c:pt>
                <c:pt idx="851">
                  <c:v>3.3698958024802817E-4</c:v>
                </c:pt>
                <c:pt idx="852">
                  <c:v>6.0906361862207389E-4</c:v>
                </c:pt>
                <c:pt idx="853">
                  <c:v>4.5962812729150124E-4</c:v>
                </c:pt>
                <c:pt idx="854">
                  <c:v>1.379572381335323E-3</c:v>
                </c:pt>
                <c:pt idx="855">
                  <c:v>9.0778710890753443E-4</c:v>
                </c:pt>
                <c:pt idx="856">
                  <c:v>1.1529014191981979E-3</c:v>
                </c:pt>
                <c:pt idx="857">
                  <c:v>1.6236031972456349E-3</c:v>
                </c:pt>
                <c:pt idx="858">
                  <c:v>-1.8330722056513968E-4</c:v>
                </c:pt>
                <c:pt idx="859">
                  <c:v>-1.151402922764858E-4</c:v>
                </c:pt>
                <c:pt idx="860">
                  <c:v>-1.946377762391887E-5</c:v>
                </c:pt>
                <c:pt idx="861">
                  <c:v>1.5350397396552318E-3</c:v>
                </c:pt>
                <c:pt idx="862">
                  <c:v>5.9388343688356862E-5</c:v>
                </c:pt>
                <c:pt idx="863">
                  <c:v>-4.3800702722749654E-5</c:v>
                </c:pt>
                <c:pt idx="864">
                  <c:v>1.1138050040910353E-3</c:v>
                </c:pt>
                <c:pt idx="865">
                  <c:v>7.732169193917722E-5</c:v>
                </c:pt>
                <c:pt idx="866">
                  <c:v>7.1335416256835312E-4</c:v>
                </c:pt>
                <c:pt idx="867">
                  <c:v>1.8050700246367362E-3</c:v>
                </c:pt>
                <c:pt idx="868">
                  <c:v>1.2489744533006584E-3</c:v>
                </c:pt>
                <c:pt idx="869">
                  <c:v>-1.2002969115088632E-6</c:v>
                </c:pt>
                <c:pt idx="870">
                  <c:v>1.4015945302857406E-3</c:v>
                </c:pt>
                <c:pt idx="871">
                  <c:v>-2.0977112274047673E-4</c:v>
                </c:pt>
                <c:pt idx="872">
                  <c:v>-6.5249181381213254E-4</c:v>
                </c:pt>
                <c:pt idx="873">
                  <c:v>1.3400010417176011E-3</c:v>
                </c:pt>
                <c:pt idx="874">
                  <c:v>-8.856537945468191E-4</c:v>
                </c:pt>
                <c:pt idx="875">
                  <c:v>6.6432524732089728E-4</c:v>
                </c:pt>
                <c:pt idx="876">
                  <c:v>6.248724153695138E-4</c:v>
                </c:pt>
                <c:pt idx="877">
                  <c:v>3.2414102527044905E-4</c:v>
                </c:pt>
                <c:pt idx="878">
                  <c:v>4.355618947478561E-4</c:v>
                </c:pt>
                <c:pt idx="879">
                  <c:v>7.3190660657829025E-4</c:v>
                </c:pt>
                <c:pt idx="880">
                  <c:v>3.6103402650173374E-4</c:v>
                </c:pt>
                <c:pt idx="881">
                  <c:v>7.6167200058620157E-4</c:v>
                </c:pt>
                <c:pt idx="882">
                  <c:v>5.2155046358311706E-4</c:v>
                </c:pt>
                <c:pt idx="883">
                  <c:v>9.6967381654679676E-4</c:v>
                </c:pt>
                <c:pt idx="884">
                  <c:v>5.5634337991967899E-4</c:v>
                </c:pt>
                <c:pt idx="885">
                  <c:v>1.2600649228787248E-5</c:v>
                </c:pt>
                <c:pt idx="886">
                  <c:v>3.0545596474299268E-4</c:v>
                </c:pt>
                <c:pt idx="887">
                  <c:v>5.7720737815425101E-4</c:v>
                </c:pt>
                <c:pt idx="888">
                  <c:v>7.5347251837674153E-4</c:v>
                </c:pt>
                <c:pt idx="889">
                  <c:v>7.8129136560829118E-4</c:v>
                </c:pt>
                <c:pt idx="890">
                  <c:v>9.2250655627755616E-4</c:v>
                </c:pt>
                <c:pt idx="891">
                  <c:v>7.5022056827615986E-4</c:v>
                </c:pt>
                <c:pt idx="892">
                  <c:v>6.3373102572020885E-4</c:v>
                </c:pt>
                <c:pt idx="893">
                  <c:v>6.4297898553226235E-4</c:v>
                </c:pt>
                <c:pt idx="894">
                  <c:v>1.1311657772319233E-3</c:v>
                </c:pt>
                <c:pt idx="895">
                  <c:v>2.0925190735625212E-4</c:v>
                </c:pt>
                <c:pt idx="896">
                  <c:v>6.349523484317259E-4</c:v>
                </c:pt>
                <c:pt idx="897">
                  <c:v>8.1637438618482948E-4</c:v>
                </c:pt>
                <c:pt idx="898">
                  <c:v>4.5576278270287822E-4</c:v>
                </c:pt>
                <c:pt idx="899">
                  <c:v>7.0781637402592785E-4</c:v>
                </c:pt>
                <c:pt idx="900">
                  <c:v>7.4920761023472386E-4</c:v>
                </c:pt>
                <c:pt idx="901">
                  <c:v>9.802502325634403E-4</c:v>
                </c:pt>
                <c:pt idx="902">
                  <c:v>7.3129014177488491E-4</c:v>
                </c:pt>
                <c:pt idx="903">
                  <c:v>9.8438705294273264E-4</c:v>
                </c:pt>
                <c:pt idx="904">
                  <c:v>1.57931737335659E-3</c:v>
                </c:pt>
                <c:pt idx="905">
                  <c:v>7.0946621148462285E-4</c:v>
                </c:pt>
                <c:pt idx="906">
                  <c:v>3.72486469446393E-4</c:v>
                </c:pt>
                <c:pt idx="907">
                  <c:v>9.6858105863165957E-5</c:v>
                </c:pt>
                <c:pt idx="908">
                  <c:v>4.0365057753187451E-4</c:v>
                </c:pt>
                <c:pt idx="909">
                  <c:v>1.0363132172483214E-3</c:v>
                </c:pt>
                <c:pt idx="910">
                  <c:v>7.7639682649155634E-4</c:v>
                </c:pt>
                <c:pt idx="911">
                  <c:v>1.1742301878271432E-3</c:v>
                </c:pt>
                <c:pt idx="912">
                  <c:v>-2.8229815732268E-4</c:v>
                </c:pt>
                <c:pt idx="913">
                  <c:v>1.2341398067280329E-3</c:v>
                </c:pt>
                <c:pt idx="914">
                  <c:v>-2.1562787945349779E-4</c:v>
                </c:pt>
                <c:pt idx="915">
                  <c:v>6.1942600370442594E-4</c:v>
                </c:pt>
                <c:pt idx="916">
                  <c:v>-7.3939953745065534E-4</c:v>
                </c:pt>
                <c:pt idx="917">
                  <c:v>3.5020923074997098E-4</c:v>
                </c:pt>
                <c:pt idx="918">
                  <c:v>6.127253759027325E-4</c:v>
                </c:pt>
                <c:pt idx="919">
                  <c:v>1.2739923542691893E-3</c:v>
                </c:pt>
                <c:pt idx="920">
                  <c:v>1.1119746004596824E-3</c:v>
                </c:pt>
                <c:pt idx="921">
                  <c:v>4.7188471562321829E-4</c:v>
                </c:pt>
                <c:pt idx="922">
                  <c:v>-5.2957449792831717E-4</c:v>
                </c:pt>
                <c:pt idx="923">
                  <c:v>-4.2234275023345395E-5</c:v>
                </c:pt>
                <c:pt idx="924">
                  <c:v>4.2611733472266408E-4</c:v>
                </c:pt>
                <c:pt idx="925">
                  <c:v>1.0471933131897696E-3</c:v>
                </c:pt>
                <c:pt idx="926">
                  <c:v>1.6619472264668039E-4</c:v>
                </c:pt>
                <c:pt idx="927">
                  <c:v>6.6324781982731395E-4</c:v>
                </c:pt>
                <c:pt idx="928">
                  <c:v>4.3773470708205746E-5</c:v>
                </c:pt>
                <c:pt idx="929">
                  <c:v>2.3688269000861643E-4</c:v>
                </c:pt>
                <c:pt idx="930">
                  <c:v>4.4052267178773758E-4</c:v>
                </c:pt>
                <c:pt idx="931">
                  <c:v>3.1185233686680035E-4</c:v>
                </c:pt>
                <c:pt idx="932">
                  <c:v>5.0145613761083359E-4</c:v>
                </c:pt>
                <c:pt idx="933">
                  <c:v>6.9831619966219827E-4</c:v>
                </c:pt>
                <c:pt idx="934">
                  <c:v>5.4152644347901107E-4</c:v>
                </c:pt>
                <c:pt idx="935">
                  <c:v>4.3862872127557181E-4</c:v>
                </c:pt>
                <c:pt idx="936">
                  <c:v>7.8901663991282696E-4</c:v>
                </c:pt>
                <c:pt idx="937">
                  <c:v>1.067866772730052E-3</c:v>
                </c:pt>
                <c:pt idx="938">
                  <c:v>1.6134180618377302E-4</c:v>
                </c:pt>
                <c:pt idx="939">
                  <c:v>6.5975476412070771E-4</c:v>
                </c:pt>
                <c:pt idx="940">
                  <c:v>6.1487411719023891E-4</c:v>
                </c:pt>
                <c:pt idx="941">
                  <c:v>1.050285514404076E-3</c:v>
                </c:pt>
                <c:pt idx="942">
                  <c:v>1.0266022248587978E-3</c:v>
                </c:pt>
                <c:pt idx="943">
                  <c:v>6.0007042703426534E-4</c:v>
                </c:pt>
                <c:pt idx="944">
                  <c:v>-1.4368383035767251E-4</c:v>
                </c:pt>
                <c:pt idx="945">
                  <c:v>8.4781107722866841E-5</c:v>
                </c:pt>
                <c:pt idx="946">
                  <c:v>6.8458121843993527E-4</c:v>
                </c:pt>
                <c:pt idx="947">
                  <c:v>6.2178999221631657E-4</c:v>
                </c:pt>
                <c:pt idx="948">
                  <c:v>7.7909242328097353E-4</c:v>
                </c:pt>
                <c:pt idx="949">
                  <c:v>6.0124551494196822E-4</c:v>
                </c:pt>
                <c:pt idx="950">
                  <c:v>5.8371246118681954E-4</c:v>
                </c:pt>
                <c:pt idx="951">
                  <c:v>4.6398101935146279E-4</c:v>
                </c:pt>
                <c:pt idx="952">
                  <c:v>6.2600027910737776E-4</c:v>
                </c:pt>
                <c:pt idx="953">
                  <c:v>8.9426631890916677E-4</c:v>
                </c:pt>
                <c:pt idx="954">
                  <c:v>2.3521954682671677E-4</c:v>
                </c:pt>
                <c:pt idx="955">
                  <c:v>1.0304398228757267E-3</c:v>
                </c:pt>
                <c:pt idx="956">
                  <c:v>4.0803969941865072E-4</c:v>
                </c:pt>
                <c:pt idx="957">
                  <c:v>1.8729470014680947E-4</c:v>
                </c:pt>
                <c:pt idx="958">
                  <c:v>7.8279771132053156E-4</c:v>
                </c:pt>
                <c:pt idx="959">
                  <c:v>5.1067005120909216E-4</c:v>
                </c:pt>
                <c:pt idx="960">
                  <c:v>2.3026118081472604E-4</c:v>
                </c:pt>
                <c:pt idx="961">
                  <c:v>6.6979890990914942E-4</c:v>
                </c:pt>
                <c:pt idx="962">
                  <c:v>1.1507490706398893E-3</c:v>
                </c:pt>
                <c:pt idx="963">
                  <c:v>6.4714950280073992E-4</c:v>
                </c:pt>
                <c:pt idx="964">
                  <c:v>1.0328164823410872E-3</c:v>
                </c:pt>
                <c:pt idx="965">
                  <c:v>1.461578868329212E-3</c:v>
                </c:pt>
                <c:pt idx="966">
                  <c:v>-4.6094805229143017E-4</c:v>
                </c:pt>
                <c:pt idx="967">
                  <c:v>5.5154465730288774E-5</c:v>
                </c:pt>
                <c:pt idx="968">
                  <c:v>3.2010766588537589E-4</c:v>
                </c:pt>
                <c:pt idx="969">
                  <c:v>5.9438498379669157E-4</c:v>
                </c:pt>
                <c:pt idx="970">
                  <c:v>3.0433487631874832E-4</c:v>
                </c:pt>
                <c:pt idx="971">
                  <c:v>7.3602033477833298E-4</c:v>
                </c:pt>
                <c:pt idx="972">
                  <c:v>1.2209113069061347E-3</c:v>
                </c:pt>
                <c:pt idx="973">
                  <c:v>-8.1656542347557535E-6</c:v>
                </c:pt>
                <c:pt idx="974">
                  <c:v>7.3031170593354034E-4</c:v>
                </c:pt>
                <c:pt idx="975">
                  <c:v>3.9694976851430868E-4</c:v>
                </c:pt>
                <c:pt idx="976">
                  <c:v>9.8686351201665839E-4</c:v>
                </c:pt>
                <c:pt idx="977">
                  <c:v>8.4570657770942619E-4</c:v>
                </c:pt>
                <c:pt idx="978">
                  <c:v>6.0449217665213117E-4</c:v>
                </c:pt>
                <c:pt idx="979">
                  <c:v>5.3939451468117149E-4</c:v>
                </c:pt>
                <c:pt idx="980">
                  <c:v>6.65635003532995E-4</c:v>
                </c:pt>
                <c:pt idx="981">
                  <c:v>7.2855196136731683E-4</c:v>
                </c:pt>
                <c:pt idx="982">
                  <c:v>8.8222873244845615E-4</c:v>
                </c:pt>
                <c:pt idx="983">
                  <c:v>4.5510106626820985E-4</c:v>
                </c:pt>
                <c:pt idx="984">
                  <c:v>8.3968939726497462E-4</c:v>
                </c:pt>
                <c:pt idx="985">
                  <c:v>1.3896937206578825E-3</c:v>
                </c:pt>
                <c:pt idx="986">
                  <c:v>-2.9088892985084671E-4</c:v>
                </c:pt>
                <c:pt idx="987">
                  <c:v>4.9522306808518987E-4</c:v>
                </c:pt>
                <c:pt idx="988">
                  <c:v>1.8827415919467133E-4</c:v>
                </c:pt>
                <c:pt idx="989">
                  <c:v>3.9758298056648776E-4</c:v>
                </c:pt>
                <c:pt idx="990">
                  <c:v>6.3466913982177572E-4</c:v>
                </c:pt>
                <c:pt idx="991">
                  <c:v>6.429261308307277E-4</c:v>
                </c:pt>
                <c:pt idx="992">
                  <c:v>8.104254154421911E-4</c:v>
                </c:pt>
                <c:pt idx="993">
                  <c:v>4.0921791128699267E-4</c:v>
                </c:pt>
                <c:pt idx="994">
                  <c:v>5.3305892986568358E-4</c:v>
                </c:pt>
                <c:pt idx="995">
                  <c:v>4.7285356407901659E-4</c:v>
                </c:pt>
                <c:pt idx="996">
                  <c:v>1.0695073005375167E-3</c:v>
                </c:pt>
                <c:pt idx="997">
                  <c:v>2.9740432781108679E-4</c:v>
                </c:pt>
                <c:pt idx="998">
                  <c:v>6.1185229035975975E-4</c:v>
                </c:pt>
                <c:pt idx="999">
                  <c:v>4.917079771679675E-4</c:v>
                </c:pt>
                <c:pt idx="1000">
                  <c:v>5.6984652988608471E-4</c:v>
                </c:pt>
                <c:pt idx="1001">
                  <c:v>5.9441150362271773E-4</c:v>
                </c:pt>
                <c:pt idx="1002">
                  <c:v>6.3848056359025506E-4</c:v>
                </c:pt>
                <c:pt idx="1003">
                  <c:v>3.905437724758426E-4</c:v>
                </c:pt>
                <c:pt idx="1004">
                  <c:v>1.1362439285014805E-3</c:v>
                </c:pt>
                <c:pt idx="1005">
                  <c:v>4.7365221910508301E-4</c:v>
                </c:pt>
                <c:pt idx="1006">
                  <c:v>1.1761074110863716E-3</c:v>
                </c:pt>
                <c:pt idx="1007">
                  <c:v>3.3985824717436383E-4</c:v>
                </c:pt>
                <c:pt idx="1008">
                  <c:v>-5.4577745507325241E-6</c:v>
                </c:pt>
                <c:pt idx="1009">
                  <c:v>3.654692970875542E-4</c:v>
                </c:pt>
                <c:pt idx="1010">
                  <c:v>1.44641790606489E-3</c:v>
                </c:pt>
                <c:pt idx="1011">
                  <c:v>1.2763713018924118E-3</c:v>
                </c:pt>
                <c:pt idx="1012">
                  <c:v>-8.066350931862881E-4</c:v>
                </c:pt>
                <c:pt idx="1013">
                  <c:v>-1.5159074546783834E-5</c:v>
                </c:pt>
                <c:pt idx="1014">
                  <c:v>-1.2430554331845545E-4</c:v>
                </c:pt>
                <c:pt idx="1015">
                  <c:v>9.7901053280600872E-4</c:v>
                </c:pt>
                <c:pt idx="1016">
                  <c:v>1.0280797872081705E-3</c:v>
                </c:pt>
                <c:pt idx="1017">
                  <c:v>5.657980649781322E-4</c:v>
                </c:pt>
                <c:pt idx="1018">
                  <c:v>1.084710111494902E-4</c:v>
                </c:pt>
                <c:pt idx="1019">
                  <c:v>6.9246006283864325E-4</c:v>
                </c:pt>
                <c:pt idx="1020">
                  <c:v>7.648486377527839E-5</c:v>
                </c:pt>
                <c:pt idx="1021">
                  <c:v>9.4118539811372057E-4</c:v>
                </c:pt>
                <c:pt idx="1022">
                  <c:v>4.698290586714168E-4</c:v>
                </c:pt>
                <c:pt idx="1023">
                  <c:v>5.0889712677978764E-4</c:v>
                </c:pt>
                <c:pt idx="1024">
                  <c:v>6.3262551435122843E-4</c:v>
                </c:pt>
                <c:pt idx="1025">
                  <c:v>1.199274877419242E-3</c:v>
                </c:pt>
                <c:pt idx="1026">
                  <c:v>-4.8413838435494181E-5</c:v>
                </c:pt>
                <c:pt idx="1027">
                  <c:v>1.0987473221561084E-3</c:v>
                </c:pt>
                <c:pt idx="1028">
                  <c:v>1.0078740705379667E-4</c:v>
                </c:pt>
                <c:pt idx="1029">
                  <c:v>1.9346295415558558E-4</c:v>
                </c:pt>
                <c:pt idx="1030">
                  <c:v>7.4578364004339141E-4</c:v>
                </c:pt>
                <c:pt idx="1031">
                  <c:v>1.2095303452150743E-3</c:v>
                </c:pt>
                <c:pt idx="1032">
                  <c:v>2.6896165192045741E-4</c:v>
                </c:pt>
                <c:pt idx="1033">
                  <c:v>7.2632011394859895E-4</c:v>
                </c:pt>
                <c:pt idx="1034">
                  <c:v>5.1005789104915478E-4</c:v>
                </c:pt>
                <c:pt idx="1035">
                  <c:v>1.0004843440032151E-3</c:v>
                </c:pt>
                <c:pt idx="1036">
                  <c:v>7.8369191085076156E-4</c:v>
                </c:pt>
                <c:pt idx="1037">
                  <c:v>6.1360642520545715E-4</c:v>
                </c:pt>
                <c:pt idx="1038">
                  <c:v>4.6189866412848639E-4</c:v>
                </c:pt>
                <c:pt idx="1039">
                  <c:v>1.4167019755952468E-3</c:v>
                </c:pt>
                <c:pt idx="1040">
                  <c:v>1.2548113835369168E-3</c:v>
                </c:pt>
                <c:pt idx="1041">
                  <c:v>7.4663792521165986E-4</c:v>
                </c:pt>
                <c:pt idx="1042">
                  <c:v>3.2657633594744149E-4</c:v>
                </c:pt>
                <c:pt idx="1043">
                  <c:v>4.684354734474656E-4</c:v>
                </c:pt>
                <c:pt idx="1044">
                  <c:v>1.5525592394909935E-3</c:v>
                </c:pt>
                <c:pt idx="1045">
                  <c:v>8.468584373101393E-4</c:v>
                </c:pt>
                <c:pt idx="1046">
                  <c:v>1.8349783175793501E-4</c:v>
                </c:pt>
                <c:pt idx="1047">
                  <c:v>4.9461134849960076E-5</c:v>
                </c:pt>
                <c:pt idx="1048">
                  <c:v>9.5743701555838162E-4</c:v>
                </c:pt>
                <c:pt idx="1049">
                  <c:v>4.8487065821135541E-4</c:v>
                </c:pt>
                <c:pt idx="1050">
                  <c:v>-3.9224063185496806E-4</c:v>
                </c:pt>
                <c:pt idx="1051">
                  <c:v>7.0059494744463134E-4</c:v>
                </c:pt>
                <c:pt idx="1052">
                  <c:v>4.249655287216033E-4</c:v>
                </c:pt>
                <c:pt idx="1053">
                  <c:v>9.2440619047399857E-4</c:v>
                </c:pt>
                <c:pt idx="1054">
                  <c:v>5.8511860924188397E-4</c:v>
                </c:pt>
                <c:pt idx="1055">
                  <c:v>1.166239786416621E-3</c:v>
                </c:pt>
                <c:pt idx="1056">
                  <c:v>8.9580415034997676E-4</c:v>
                </c:pt>
                <c:pt idx="1057">
                  <c:v>1.3991325482619831E-3</c:v>
                </c:pt>
                <c:pt idx="1058">
                  <c:v>1.9019070154531784E-4</c:v>
                </c:pt>
                <c:pt idx="1059">
                  <c:v>1.7300399260407845E-3</c:v>
                </c:pt>
                <c:pt idx="1060">
                  <c:v>-3.090204245005054E-4</c:v>
                </c:pt>
                <c:pt idx="1061">
                  <c:v>-2.8727444566784065E-4</c:v>
                </c:pt>
                <c:pt idx="1062">
                  <c:v>2.1581974915499467E-5</c:v>
                </c:pt>
                <c:pt idx="1063">
                  <c:v>1.9961108025952357E-3</c:v>
                </c:pt>
                <c:pt idx="1064">
                  <c:v>2.2792643865314683E-4</c:v>
                </c:pt>
                <c:pt idx="1065">
                  <c:v>-9.9431825371161368E-4</c:v>
                </c:pt>
                <c:pt idx="1066">
                  <c:v>1.2254778417090993E-3</c:v>
                </c:pt>
                <c:pt idx="1067">
                  <c:v>6.0004235162434603E-4</c:v>
                </c:pt>
                <c:pt idx="1068">
                  <c:v>4.3141194810469906E-5</c:v>
                </c:pt>
                <c:pt idx="1069">
                  <c:v>4.0729628304987832E-4</c:v>
                </c:pt>
                <c:pt idx="1070">
                  <c:v>2.486407782429395E-4</c:v>
                </c:pt>
                <c:pt idx="1071">
                  <c:v>5.0236233819542708E-4</c:v>
                </c:pt>
                <c:pt idx="1072">
                  <c:v>4.8694384118313702E-4</c:v>
                </c:pt>
                <c:pt idx="1073">
                  <c:v>8.1406998333750252E-4</c:v>
                </c:pt>
                <c:pt idx="1074">
                  <c:v>6.252055003001624E-4</c:v>
                </c:pt>
                <c:pt idx="1075">
                  <c:v>5.0082836320668753E-4</c:v>
                </c:pt>
                <c:pt idx="1076">
                  <c:v>4.5322778744659811E-4</c:v>
                </c:pt>
                <c:pt idx="1077">
                  <c:v>9.8062127312375765E-4</c:v>
                </c:pt>
                <c:pt idx="1078">
                  <c:v>7.6367081741608928E-4</c:v>
                </c:pt>
                <c:pt idx="1079">
                  <c:v>1.1946032427148693E-3</c:v>
                </c:pt>
                <c:pt idx="1080">
                  <c:v>5.8471011241026339E-4</c:v>
                </c:pt>
                <c:pt idx="1081">
                  <c:v>1.3832449853608641E-3</c:v>
                </c:pt>
                <c:pt idx="1082">
                  <c:v>1.516660035267224E-3</c:v>
                </c:pt>
                <c:pt idx="1083">
                  <c:v>-6.7418743962718158E-4</c:v>
                </c:pt>
                <c:pt idx="1084">
                  <c:v>1.1269111606252832E-3</c:v>
                </c:pt>
                <c:pt idx="1085">
                  <c:v>-1.0686002750939685E-3</c:v>
                </c:pt>
                <c:pt idx="1086">
                  <c:v>4.2997454617220806E-4</c:v>
                </c:pt>
                <c:pt idx="1087">
                  <c:v>7.46220659622987E-4</c:v>
                </c:pt>
                <c:pt idx="1088">
                  <c:v>3.3569805070803407E-4</c:v>
                </c:pt>
                <c:pt idx="1089">
                  <c:v>5.4183427823170877E-4</c:v>
                </c:pt>
                <c:pt idx="1090">
                  <c:v>1.3855582637187216E-3</c:v>
                </c:pt>
                <c:pt idx="1091">
                  <c:v>1.0262839208511274E-3</c:v>
                </c:pt>
                <c:pt idx="1092">
                  <c:v>7.6771069314756355E-5</c:v>
                </c:pt>
                <c:pt idx="1093">
                  <c:v>2.8967637120216514E-4</c:v>
                </c:pt>
                <c:pt idx="1094">
                  <c:v>6.6319166622897242E-4</c:v>
                </c:pt>
                <c:pt idx="1095">
                  <c:v>5.4797386513630558E-4</c:v>
                </c:pt>
                <c:pt idx="1096">
                  <c:v>1.1612471453971239E-4</c:v>
                </c:pt>
                <c:pt idx="1097">
                  <c:v>8.6244932043468936E-4</c:v>
                </c:pt>
                <c:pt idx="1098">
                  <c:v>1.4420459773302201E-3</c:v>
                </c:pt>
                <c:pt idx="1099">
                  <c:v>8.7595559830935387E-4</c:v>
                </c:pt>
                <c:pt idx="1100">
                  <c:v>9.6099426452575585E-4</c:v>
                </c:pt>
                <c:pt idx="1101">
                  <c:v>-3.9188645782112989E-4</c:v>
                </c:pt>
                <c:pt idx="1102">
                  <c:v>9.2111521117882803E-4</c:v>
                </c:pt>
                <c:pt idx="1103">
                  <c:v>6.05324393310304E-4</c:v>
                </c:pt>
                <c:pt idx="1104">
                  <c:v>3.8422088222691707E-4</c:v>
                </c:pt>
                <c:pt idx="1105">
                  <c:v>1.0625952010637361E-3</c:v>
                </c:pt>
                <c:pt idx="1106">
                  <c:v>7.4131230085674885E-4</c:v>
                </c:pt>
                <c:pt idx="1107">
                  <c:v>5.6841695527115555E-4</c:v>
                </c:pt>
                <c:pt idx="1108">
                  <c:v>3.9377681604354391E-4</c:v>
                </c:pt>
                <c:pt idx="1109">
                  <c:v>2.8020732963688017E-4</c:v>
                </c:pt>
                <c:pt idx="1110">
                  <c:v>3.0468988102407972E-4</c:v>
                </c:pt>
                <c:pt idx="1111">
                  <c:v>8.7891311034130927E-4</c:v>
                </c:pt>
                <c:pt idx="1112">
                  <c:v>6.3204464101141735E-4</c:v>
                </c:pt>
                <c:pt idx="1113">
                  <c:v>1.3227158214939453E-3</c:v>
                </c:pt>
                <c:pt idx="1114">
                  <c:v>2.5214367379426341E-4</c:v>
                </c:pt>
                <c:pt idx="1115">
                  <c:v>4.4384428078989599E-4</c:v>
                </c:pt>
                <c:pt idx="1116">
                  <c:v>4.4259556206225947E-4</c:v>
                </c:pt>
                <c:pt idx="1117">
                  <c:v>2.9736450447150758E-5</c:v>
                </c:pt>
                <c:pt idx="1118">
                  <c:v>6.9488258704053789E-4</c:v>
                </c:pt>
                <c:pt idx="1119">
                  <c:v>4.0229661757260364E-4</c:v>
                </c:pt>
                <c:pt idx="1120">
                  <c:v>1.0696404064619864E-3</c:v>
                </c:pt>
                <c:pt idx="1121">
                  <c:v>4.8354439492325299E-4</c:v>
                </c:pt>
                <c:pt idx="1122">
                  <c:v>6.3317853895830483E-4</c:v>
                </c:pt>
                <c:pt idx="1123">
                  <c:v>1.2204910251516774E-3</c:v>
                </c:pt>
                <c:pt idx="1124">
                  <c:v>2.3750903848174481E-4</c:v>
                </c:pt>
                <c:pt idx="1125">
                  <c:v>6.7070789916270381E-4</c:v>
                </c:pt>
                <c:pt idx="1126">
                  <c:v>4.2405315897186689E-4</c:v>
                </c:pt>
                <c:pt idx="1127">
                  <c:v>1.5234737016288121E-3</c:v>
                </c:pt>
                <c:pt idx="1128">
                  <c:v>8.7137211554954425E-4</c:v>
                </c:pt>
                <c:pt idx="1129">
                  <c:v>1.0139580002102577E-4</c:v>
                </c:pt>
                <c:pt idx="1130">
                  <c:v>7.667032871180987E-4</c:v>
                </c:pt>
                <c:pt idx="1131">
                  <c:v>-1.9419847615558721E-4</c:v>
                </c:pt>
                <c:pt idx="1132">
                  <c:v>2.2533730800538312E-4</c:v>
                </c:pt>
                <c:pt idx="1133">
                  <c:v>1.2438397668200446E-3</c:v>
                </c:pt>
                <c:pt idx="1134">
                  <c:v>1.3654106049602684E-3</c:v>
                </c:pt>
                <c:pt idx="1135">
                  <c:v>-9.598656203956956E-5</c:v>
                </c:pt>
                <c:pt idx="1136">
                  <c:v>9.9626695428596534E-4</c:v>
                </c:pt>
                <c:pt idx="1137">
                  <c:v>4.3549040878464385E-4</c:v>
                </c:pt>
                <c:pt idx="1138">
                  <c:v>1.2470504115916822E-3</c:v>
                </c:pt>
                <c:pt idx="1139">
                  <c:v>5.0438739364304711E-4</c:v>
                </c:pt>
                <c:pt idx="1140">
                  <c:v>1.7278229587177787E-3</c:v>
                </c:pt>
                <c:pt idx="1141">
                  <c:v>1.8880850950611389E-3</c:v>
                </c:pt>
                <c:pt idx="1142">
                  <c:v>1.6249271549191695E-3</c:v>
                </c:pt>
                <c:pt idx="1143">
                  <c:v>1.2853570647970698E-3</c:v>
                </c:pt>
                <c:pt idx="1144">
                  <c:v>-2.292434885457212E-4</c:v>
                </c:pt>
                <c:pt idx="1145">
                  <c:v>1.2623796592404488E-3</c:v>
                </c:pt>
                <c:pt idx="1146">
                  <c:v>-1.6639685003399043E-3</c:v>
                </c:pt>
                <c:pt idx="1147">
                  <c:v>3.3476745721144863E-4</c:v>
                </c:pt>
                <c:pt idx="1148">
                  <c:v>-6.2945979210339478E-4</c:v>
                </c:pt>
                <c:pt idx="1149">
                  <c:v>7.356878548073453E-4</c:v>
                </c:pt>
                <c:pt idx="1150">
                  <c:v>8.4553960868715154E-4</c:v>
                </c:pt>
                <c:pt idx="1151">
                  <c:v>3.8618350004342476E-4</c:v>
                </c:pt>
                <c:pt idx="1152">
                  <c:v>8.1507943227358218E-4</c:v>
                </c:pt>
                <c:pt idx="1153">
                  <c:v>-4.8946436065167129E-4</c:v>
                </c:pt>
                <c:pt idx="1154">
                  <c:v>5.3057109799667693E-4</c:v>
                </c:pt>
                <c:pt idx="1155">
                  <c:v>4.2756046468560218E-4</c:v>
                </c:pt>
                <c:pt idx="1156">
                  <c:v>1.1189073802702698E-4</c:v>
                </c:pt>
                <c:pt idx="1157">
                  <c:v>1.3148209359936392E-4</c:v>
                </c:pt>
                <c:pt idx="1158">
                  <c:v>1.5392141546773232E-3</c:v>
                </c:pt>
                <c:pt idx="1159">
                  <c:v>1.0669982510963499E-3</c:v>
                </c:pt>
                <c:pt idx="1160">
                  <c:v>1.0184581004522291E-3</c:v>
                </c:pt>
                <c:pt idx="1161">
                  <c:v>1.5999880899954656E-3</c:v>
                </c:pt>
                <c:pt idx="1162">
                  <c:v>-3.4348253405883783E-4</c:v>
                </c:pt>
                <c:pt idx="1163">
                  <c:v>1.6356661637408471E-3</c:v>
                </c:pt>
                <c:pt idx="1164">
                  <c:v>-7.1146967323850049E-5</c:v>
                </c:pt>
                <c:pt idx="1165">
                  <c:v>8.5012087733308313E-4</c:v>
                </c:pt>
                <c:pt idx="1166">
                  <c:v>1.0335513750969298E-3</c:v>
                </c:pt>
                <c:pt idx="1167">
                  <c:v>2.2405681345059159E-4</c:v>
                </c:pt>
                <c:pt idx="1168">
                  <c:v>1.5203036296722924E-3</c:v>
                </c:pt>
                <c:pt idx="1169">
                  <c:v>1.5120152748725724E-3</c:v>
                </c:pt>
                <c:pt idx="1170">
                  <c:v>7.0728987080988595E-4</c:v>
                </c:pt>
                <c:pt idx="1171">
                  <c:v>-9.4739309340855643E-4</c:v>
                </c:pt>
                <c:pt idx="1172">
                  <c:v>1.1738266806536526E-3</c:v>
                </c:pt>
                <c:pt idx="1173">
                  <c:v>-1.9465022864478072E-4</c:v>
                </c:pt>
                <c:pt idx="1174">
                  <c:v>-1.7057826016620716E-4</c:v>
                </c:pt>
                <c:pt idx="1175">
                  <c:v>1.0429699054333467E-6</c:v>
                </c:pt>
                <c:pt idx="1176">
                  <c:v>2.3605511430338792E-4</c:v>
                </c:pt>
                <c:pt idx="1177">
                  <c:v>8.4556688217115781E-4</c:v>
                </c:pt>
                <c:pt idx="1178">
                  <c:v>1.3116011512692119E-3</c:v>
                </c:pt>
                <c:pt idx="1179">
                  <c:v>5.5523665580853743E-4</c:v>
                </c:pt>
                <c:pt idx="1180">
                  <c:v>-5.6721298291171783E-4</c:v>
                </c:pt>
                <c:pt idx="1181">
                  <c:v>1.7702502612601588E-3</c:v>
                </c:pt>
                <c:pt idx="1182">
                  <c:v>-1.1973701448696711E-3</c:v>
                </c:pt>
                <c:pt idx="1183">
                  <c:v>1.8350844369638972E-5</c:v>
                </c:pt>
                <c:pt idx="1184">
                  <c:v>-1.6539278011085273E-3</c:v>
                </c:pt>
                <c:pt idx="1185">
                  <c:v>1.4741679980291255E-3</c:v>
                </c:pt>
                <c:pt idx="1186">
                  <c:v>9.8840883574748172E-4</c:v>
                </c:pt>
                <c:pt idx="1187">
                  <c:v>3.8622726007346455E-4</c:v>
                </c:pt>
                <c:pt idx="1188">
                  <c:v>9.3931312486631466E-4</c:v>
                </c:pt>
                <c:pt idx="1189">
                  <c:v>6.2586029288014657E-4</c:v>
                </c:pt>
                <c:pt idx="1190">
                  <c:v>1.1538608069314575E-3</c:v>
                </c:pt>
                <c:pt idx="1191">
                  <c:v>7.4501396042302463E-4</c:v>
                </c:pt>
                <c:pt idx="1192">
                  <c:v>1.1444450747990983E-3</c:v>
                </c:pt>
                <c:pt idx="1193">
                  <c:v>7.3539954426651442E-4</c:v>
                </c:pt>
                <c:pt idx="1194">
                  <c:v>7.1789933691892422E-4</c:v>
                </c:pt>
                <c:pt idx="1195">
                  <c:v>2.4934659056733555E-4</c:v>
                </c:pt>
                <c:pt idx="1196">
                  <c:v>6.6491236669235804E-4</c:v>
                </c:pt>
                <c:pt idx="1197">
                  <c:v>6.9009593597340138E-4</c:v>
                </c:pt>
                <c:pt idx="1198">
                  <c:v>5.1156031037527766E-4</c:v>
                </c:pt>
                <c:pt idx="1199">
                  <c:v>3.9538704712105009E-4</c:v>
                </c:pt>
                <c:pt idx="1200">
                  <c:v>1.3893328000217173E-3</c:v>
                </c:pt>
                <c:pt idx="1201">
                  <c:v>2.8503387780995284E-5</c:v>
                </c:pt>
                <c:pt idx="1202">
                  <c:v>6.9210080923975763E-4</c:v>
                </c:pt>
                <c:pt idx="1203">
                  <c:v>5.614276575304167E-4</c:v>
                </c:pt>
                <c:pt idx="1204">
                  <c:v>9.2042692541435887E-4</c:v>
                </c:pt>
                <c:pt idx="1205">
                  <c:v>9.2055158913410362E-4</c:v>
                </c:pt>
                <c:pt idx="1206">
                  <c:v>7.4598256404868001E-4</c:v>
                </c:pt>
                <c:pt idx="1207">
                  <c:v>9.6709580619218111E-4</c:v>
                </c:pt>
                <c:pt idx="1208">
                  <c:v>9.9741749996739995E-4</c:v>
                </c:pt>
                <c:pt idx="1209">
                  <c:v>2.8987323226434161E-4</c:v>
                </c:pt>
                <c:pt idx="1210">
                  <c:v>1.2921835041960301E-3</c:v>
                </c:pt>
                <c:pt idx="1211">
                  <c:v>1.2116739768208229E-4</c:v>
                </c:pt>
                <c:pt idx="1212">
                  <c:v>9.8036004457235687E-4</c:v>
                </c:pt>
                <c:pt idx="1213">
                  <c:v>1.387006377031222E-4</c:v>
                </c:pt>
                <c:pt idx="1214">
                  <c:v>-2.4103437472125641E-4</c:v>
                </c:pt>
                <c:pt idx="1215">
                  <c:v>8.7825965504318782E-4</c:v>
                </c:pt>
                <c:pt idx="1216">
                  <c:v>6.2623356081377966E-4</c:v>
                </c:pt>
                <c:pt idx="1217">
                  <c:v>1.0430422788149977E-3</c:v>
                </c:pt>
                <c:pt idx="1218">
                  <c:v>6.9869280906158715E-4</c:v>
                </c:pt>
                <c:pt idx="1219">
                  <c:v>3.1119465191691849E-4</c:v>
                </c:pt>
                <c:pt idx="1220">
                  <c:v>1.0848685905509644E-3</c:v>
                </c:pt>
                <c:pt idx="1221">
                  <c:v>1.3527715991213216E-3</c:v>
                </c:pt>
                <c:pt idx="1222">
                  <c:v>-5.7821256210205613E-5</c:v>
                </c:pt>
                <c:pt idx="1223">
                  <c:v>1.1706213828172685E-3</c:v>
                </c:pt>
                <c:pt idx="1224">
                  <c:v>1.7257332133668521E-4</c:v>
                </c:pt>
                <c:pt idx="1225">
                  <c:v>1.0071467133309579E-3</c:v>
                </c:pt>
                <c:pt idx="1226">
                  <c:v>-1.4802701559906708E-4</c:v>
                </c:pt>
                <c:pt idx="1227">
                  <c:v>1.5061282266142304E-3</c:v>
                </c:pt>
                <c:pt idx="1228">
                  <c:v>8.0355656628080347E-4</c:v>
                </c:pt>
                <c:pt idx="1229">
                  <c:v>8.3334518064322508E-4</c:v>
                </c:pt>
                <c:pt idx="1230">
                  <c:v>1.4768940754443264E-3</c:v>
                </c:pt>
                <c:pt idx="1231">
                  <c:v>1.4320303259307584E-3</c:v>
                </c:pt>
                <c:pt idx="1232">
                  <c:v>-9.7871056954370456E-4</c:v>
                </c:pt>
                <c:pt idx="1233">
                  <c:v>1.2011804985412966E-3</c:v>
                </c:pt>
                <c:pt idx="1234">
                  <c:v>-1.0795844621495905E-3</c:v>
                </c:pt>
                <c:pt idx="1235">
                  <c:v>7.890695079107073E-4</c:v>
                </c:pt>
                <c:pt idx="1236">
                  <c:v>9.2459818764098738E-4</c:v>
                </c:pt>
                <c:pt idx="1237">
                  <c:v>1.7221252879264469E-4</c:v>
                </c:pt>
                <c:pt idx="1238">
                  <c:v>5.5902352011899872E-4</c:v>
                </c:pt>
                <c:pt idx="1239">
                  <c:v>2.9916373789613706E-4</c:v>
                </c:pt>
                <c:pt idx="1240">
                  <c:v>1.6969853679285123E-3</c:v>
                </c:pt>
                <c:pt idx="1241">
                  <c:v>1.0371754952031341E-3</c:v>
                </c:pt>
                <c:pt idx="1242">
                  <c:v>1.3313670850618204E-3</c:v>
                </c:pt>
                <c:pt idx="1243">
                  <c:v>-3.1295344331516073E-3</c:v>
                </c:pt>
                <c:pt idx="1244">
                  <c:v>1.9305247174944938E-4</c:v>
                </c:pt>
                <c:pt idx="1245">
                  <c:v>3.903167096546659E-5</c:v>
                </c:pt>
                <c:pt idx="1246">
                  <c:v>1.2682208229694214E-3</c:v>
                </c:pt>
                <c:pt idx="1247">
                  <c:v>2.1460973548246298E-3</c:v>
                </c:pt>
                <c:pt idx="1248">
                  <c:v>3.1351219211738521E-4</c:v>
                </c:pt>
                <c:pt idx="1249">
                  <c:v>1.3678018403159324E-3</c:v>
                </c:pt>
                <c:pt idx="1250">
                  <c:v>1.0308932700712427E-3</c:v>
                </c:pt>
                <c:pt idx="1251">
                  <c:v>7.5461259780125597E-4</c:v>
                </c:pt>
                <c:pt idx="1252">
                  <c:v>8.2034745686238443E-4</c:v>
                </c:pt>
                <c:pt idx="1253">
                  <c:v>3.9161900253569242E-4</c:v>
                </c:pt>
                <c:pt idx="1254">
                  <c:v>1.4408056052450562E-3</c:v>
                </c:pt>
                <c:pt idx="1255">
                  <c:v>1.2835584055094454E-3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A1A-40C3-B895-380CCFF7A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444927"/>
        <c:axId val="915445407"/>
      </c:scatterChart>
      <c:valAx>
        <c:axId val="915444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Variable X 1</a:t>
                </a:r>
              </a:p>
            </c:rich>
          </c:tx>
          <c:overlay val="0"/>
        </c:title>
        <c:numFmt formatCode="0.000%" sourceLinked="1"/>
        <c:majorTickMark val="out"/>
        <c:minorTickMark val="none"/>
        <c:tickLblPos val="nextTo"/>
        <c:crossAx val="915445407"/>
        <c:crosses val="autoZero"/>
        <c:crossBetween val="midCat"/>
      </c:valAx>
      <c:valAx>
        <c:axId val="91544540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Y</a:t>
                </a:r>
              </a:p>
            </c:rich>
          </c:tx>
          <c:overlay val="0"/>
        </c:title>
        <c:numFmt formatCode="0.000%" sourceLinked="1"/>
        <c:majorTickMark val="out"/>
        <c:minorTickMark val="none"/>
        <c:tickLblPos val="nextTo"/>
        <c:crossAx val="91544492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Variable X 1 Curva de regresión ajustada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298076923076936E-2"/>
          <c:y val="0.16147886960423441"/>
          <c:w val="0.73620406824146978"/>
          <c:h val="0.7724469010208822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38100">
              <a:noFill/>
            </a:ln>
          </c:spPr>
          <c:marker>
            <c:symbol val="diamond"/>
            <c:size val="3"/>
            <c:spPr>
              <a:ln w="3175"/>
            </c:spPr>
          </c:marker>
          <c:xVal>
            <c:numRef>
              <c:f>Beta_NVDA_sem!$G$8:$G$267</c:f>
              <c:numCache>
                <c:formatCode>0.000%</c:formatCode>
                <c:ptCount val="260"/>
                <c:pt idx="0">
                  <c:v>-1.2661971664359783E-2</c:v>
                </c:pt>
                <c:pt idx="1">
                  <c:v>4.4666786724435692E-2</c:v>
                </c:pt>
                <c:pt idx="2">
                  <c:v>1.0670682745256066E-2</c:v>
                </c:pt>
                <c:pt idx="3">
                  <c:v>2.1763902588440409E-2</c:v>
                </c:pt>
                <c:pt idx="4">
                  <c:v>3.8251273023264698E-2</c:v>
                </c:pt>
                <c:pt idx="5">
                  <c:v>2.7809151393778375E-3</c:v>
                </c:pt>
                <c:pt idx="6">
                  <c:v>-2.3806082438312171E-2</c:v>
                </c:pt>
                <c:pt idx="7">
                  <c:v>-5.2129604746623648E-2</c:v>
                </c:pt>
                <c:pt idx="8">
                  <c:v>5.371815451121309E-3</c:v>
                </c:pt>
                <c:pt idx="9">
                  <c:v>2.5603457019081732E-2</c:v>
                </c:pt>
                <c:pt idx="10">
                  <c:v>-3.7814628161965125E-2</c:v>
                </c:pt>
                <c:pt idx="11">
                  <c:v>-2.0992669199548786E-2</c:v>
                </c:pt>
                <c:pt idx="12">
                  <c:v>-4.1838849729955996E-2</c:v>
                </c:pt>
                <c:pt idx="13">
                  <c:v>4.0064954285079502E-4</c:v>
                </c:pt>
                <c:pt idx="14">
                  <c:v>5.1778807509406111E-3</c:v>
                </c:pt>
                <c:pt idx="15">
                  <c:v>2.0424399250884573E-3</c:v>
                </c:pt>
                <c:pt idx="16">
                  <c:v>-7.7696115684514622E-3</c:v>
                </c:pt>
                <c:pt idx="17">
                  <c:v>3.054734948647031E-2</c:v>
                </c:pt>
                <c:pt idx="18">
                  <c:v>3.2256156803109892E-3</c:v>
                </c:pt>
                <c:pt idx="19">
                  <c:v>8.4688722086374568E-3</c:v>
                </c:pt>
                <c:pt idx="20">
                  <c:v>-2.7997926324907829E-2</c:v>
                </c:pt>
                <c:pt idx="21">
                  <c:v>2.9062156984394294E-2</c:v>
                </c:pt>
                <c:pt idx="22">
                  <c:v>-3.0435034083866941E-2</c:v>
                </c:pt>
                <c:pt idx="23">
                  <c:v>-3.9275009012181838E-3</c:v>
                </c:pt>
                <c:pt idx="24">
                  <c:v>1.2731006844770798E-2</c:v>
                </c:pt>
                <c:pt idx="25">
                  <c:v>8.4102267550443255E-3</c:v>
                </c:pt>
                <c:pt idx="26">
                  <c:v>-7.7321710423516876E-5</c:v>
                </c:pt>
                <c:pt idx="27">
                  <c:v>-4.0062948887512606E-3</c:v>
                </c:pt>
                <c:pt idx="28">
                  <c:v>4.6911286576869493E-2</c:v>
                </c:pt>
                <c:pt idx="29">
                  <c:v>-1.7971173143586872E-2</c:v>
                </c:pt>
                <c:pt idx="30">
                  <c:v>-5.4113091396515989E-3</c:v>
                </c:pt>
                <c:pt idx="31">
                  <c:v>1.0626205655660526E-2</c:v>
                </c:pt>
                <c:pt idx="32">
                  <c:v>1.4054533907374545E-2</c:v>
                </c:pt>
                <c:pt idx="33">
                  <c:v>-7.9072366096526459E-3</c:v>
                </c:pt>
                <c:pt idx="34">
                  <c:v>5.5533775316609635E-3</c:v>
                </c:pt>
                <c:pt idx="35">
                  <c:v>2.1065949933521066E-2</c:v>
                </c:pt>
                <c:pt idx="36">
                  <c:v>1.6780505177699023E-2</c:v>
                </c:pt>
                <c:pt idx="37">
                  <c:v>-1.5835234872924708E-2</c:v>
                </c:pt>
                <c:pt idx="38">
                  <c:v>3.8272083638504206E-3</c:v>
                </c:pt>
                <c:pt idx="39">
                  <c:v>4.946583393767634E-3</c:v>
                </c:pt>
                <c:pt idx="40">
                  <c:v>4.2093805399572526E-2</c:v>
                </c:pt>
                <c:pt idx="41">
                  <c:v>-2.33848876746936E-2</c:v>
                </c:pt>
                <c:pt idx="42">
                  <c:v>8.7901585784613268E-3</c:v>
                </c:pt>
                <c:pt idx="43">
                  <c:v>-2.6218349778793337E-2</c:v>
                </c:pt>
                <c:pt idx="44">
                  <c:v>-7.1536778320148153E-3</c:v>
                </c:pt>
                <c:pt idx="45">
                  <c:v>8.5822337647325497E-3</c:v>
                </c:pt>
                <c:pt idx="46">
                  <c:v>9.8762144643225191E-3</c:v>
                </c:pt>
                <c:pt idx="47">
                  <c:v>1.7722818768648452E-3</c:v>
                </c:pt>
                <c:pt idx="48">
                  <c:v>7.2565120892793544E-3</c:v>
                </c:pt>
                <c:pt idx="49">
                  <c:v>1.5090716164514628E-2</c:v>
                </c:pt>
                <c:pt idx="50">
                  <c:v>2.243920328222071E-2</c:v>
                </c:pt>
                <c:pt idx="51">
                  <c:v>-6.1429352448063579E-3</c:v>
                </c:pt>
                <c:pt idx="52">
                  <c:v>-5.5237771610882058E-3</c:v>
                </c:pt>
                <c:pt idx="53">
                  <c:v>1.5922272001964055E-2</c:v>
                </c:pt>
                <c:pt idx="54">
                  <c:v>2.9595987520240064E-2</c:v>
                </c:pt>
                <c:pt idx="55">
                  <c:v>3.1257304265492891E-3</c:v>
                </c:pt>
                <c:pt idx="56">
                  <c:v>7.4434457765928386E-3</c:v>
                </c:pt>
                <c:pt idx="57">
                  <c:v>-3.6148842290721905E-2</c:v>
                </c:pt>
                <c:pt idx="58">
                  <c:v>1.0073418415024848E-2</c:v>
                </c:pt>
                <c:pt idx="59">
                  <c:v>-2.039072387640728E-2</c:v>
                </c:pt>
                <c:pt idx="60">
                  <c:v>2.4458507344231606E-3</c:v>
                </c:pt>
                <c:pt idx="61">
                  <c:v>1.7677963995588852E-2</c:v>
                </c:pt>
                <c:pt idx="62">
                  <c:v>-1.3340158530721347E-3</c:v>
                </c:pt>
                <c:pt idx="63">
                  <c:v>1.1987198480457151E-2</c:v>
                </c:pt>
                <c:pt idx="64">
                  <c:v>1.8163840197522596E-3</c:v>
                </c:pt>
                <c:pt idx="65">
                  <c:v>1.1392261612452437E-2</c:v>
                </c:pt>
                <c:pt idx="66">
                  <c:v>6.3666612644084353E-3</c:v>
                </c:pt>
                <c:pt idx="67">
                  <c:v>1.8694750916699254E-2</c:v>
                </c:pt>
                <c:pt idx="68">
                  <c:v>2.4580316131879165E-3</c:v>
                </c:pt>
                <c:pt idx="69">
                  <c:v>2.3681535430271072E-2</c:v>
                </c:pt>
                <c:pt idx="70">
                  <c:v>1.4643616220100242E-4</c:v>
                </c:pt>
                <c:pt idx="71">
                  <c:v>1.9527884180622124E-2</c:v>
                </c:pt>
                <c:pt idx="72">
                  <c:v>-1.9791568670492476E-2</c:v>
                </c:pt>
                <c:pt idx="73">
                  <c:v>7.7105387896982958E-3</c:v>
                </c:pt>
                <c:pt idx="74">
                  <c:v>5.7632613278808531E-3</c:v>
                </c:pt>
                <c:pt idx="75">
                  <c:v>2.9213252820247781E-2</c:v>
                </c:pt>
                <c:pt idx="76">
                  <c:v>3.8946538815185505E-3</c:v>
                </c:pt>
                <c:pt idx="77">
                  <c:v>2.4535730431767266E-3</c:v>
                </c:pt>
                <c:pt idx="78">
                  <c:v>1.0731460614341826E-2</c:v>
                </c:pt>
                <c:pt idx="79">
                  <c:v>3.7008752458393968E-2</c:v>
                </c:pt>
                <c:pt idx="80">
                  <c:v>6.8484267378143837E-3</c:v>
                </c:pt>
                <c:pt idx="81">
                  <c:v>4.3640310062529775E-2</c:v>
                </c:pt>
                <c:pt idx="82">
                  <c:v>-3.2905563347358724E-2</c:v>
                </c:pt>
                <c:pt idx="83">
                  <c:v>-1.6463545007483371E-2</c:v>
                </c:pt>
                <c:pt idx="84">
                  <c:v>2.1469215793564977E-2</c:v>
                </c:pt>
                <c:pt idx="85">
                  <c:v>-9.6541619182733962E-3</c:v>
                </c:pt>
                <c:pt idx="86">
                  <c:v>-6.9976905311778248E-3</c:v>
                </c:pt>
                <c:pt idx="87">
                  <c:v>-3.8867061774433442E-2</c:v>
                </c:pt>
                <c:pt idx="88">
                  <c:v>1.2122737096563974E-2</c:v>
                </c:pt>
                <c:pt idx="89">
                  <c:v>-1.2538656420404304E-2</c:v>
                </c:pt>
                <c:pt idx="90">
                  <c:v>3.0013870132600262E-2</c:v>
                </c:pt>
                <c:pt idx="91">
                  <c:v>1.3614439085112284E-3</c:v>
                </c:pt>
                <c:pt idx="92">
                  <c:v>-2.2034850285197694E-2</c:v>
                </c:pt>
                <c:pt idx="93">
                  <c:v>-7.3435823620746632E-3</c:v>
                </c:pt>
                <c:pt idx="94">
                  <c:v>-7.8282544447161317E-3</c:v>
                </c:pt>
                <c:pt idx="95">
                  <c:v>5.6010425877706105E-4</c:v>
                </c:pt>
                <c:pt idx="96">
                  <c:v>5.5054944080319412E-3</c:v>
                </c:pt>
                <c:pt idx="97">
                  <c:v>2.2316217055528664E-2</c:v>
                </c:pt>
                <c:pt idx="98">
                  <c:v>3.4459699211182304E-3</c:v>
                </c:pt>
                <c:pt idx="99">
                  <c:v>3.3204849962000793E-3</c:v>
                </c:pt>
                <c:pt idx="100">
                  <c:v>-9.9303183124559435E-3</c:v>
                </c:pt>
                <c:pt idx="101">
                  <c:v>3.0720109549992713E-2</c:v>
                </c:pt>
                <c:pt idx="102">
                  <c:v>1.727307617590057E-2</c:v>
                </c:pt>
                <c:pt idx="103">
                  <c:v>1.6799637702106462E-2</c:v>
                </c:pt>
                <c:pt idx="104">
                  <c:v>-1.1140886840318776E-2</c:v>
                </c:pt>
                <c:pt idx="105">
                  <c:v>1.6324425873113446E-2</c:v>
                </c:pt>
                <c:pt idx="106">
                  <c:v>1.7088461102821251E-2</c:v>
                </c:pt>
                <c:pt idx="107">
                  <c:v>-1.7925931299648257E-2</c:v>
                </c:pt>
                <c:pt idx="108">
                  <c:v>1.3463154300825675E-3</c:v>
                </c:pt>
                <c:pt idx="109">
                  <c:v>-3.9626454939680755E-3</c:v>
                </c:pt>
                <c:pt idx="110">
                  <c:v>1.0036491905033307E-2</c:v>
                </c:pt>
                <c:pt idx="111">
                  <c:v>1.3377505350755436E-2</c:v>
                </c:pt>
                <c:pt idx="112">
                  <c:v>2.5859012540772719E-2</c:v>
                </c:pt>
                <c:pt idx="113">
                  <c:v>-2.9189855262760078E-3</c:v>
                </c:pt>
                <c:pt idx="114">
                  <c:v>1.0708671063108799E-2</c:v>
                </c:pt>
                <c:pt idx="115">
                  <c:v>-1.583131349918987E-2</c:v>
                </c:pt>
                <c:pt idx="116">
                  <c:v>-7.7187263229254732E-3</c:v>
                </c:pt>
                <c:pt idx="117">
                  <c:v>-1.9090995768150321E-2</c:v>
                </c:pt>
                <c:pt idx="118">
                  <c:v>2.1830209481807916E-3</c:v>
                </c:pt>
                <c:pt idx="119">
                  <c:v>-2.3508526805366858E-2</c:v>
                </c:pt>
                <c:pt idx="120">
                  <c:v>2.938851303925949E-2</c:v>
                </c:pt>
                <c:pt idx="121">
                  <c:v>4.1442989599497215E-2</c:v>
                </c:pt>
                <c:pt idx="122">
                  <c:v>-2.1169068857216811E-2</c:v>
                </c:pt>
                <c:pt idx="123">
                  <c:v>4.5973057430214626E-2</c:v>
                </c:pt>
                <c:pt idx="124">
                  <c:v>-1.0698104580596945E-2</c:v>
                </c:pt>
                <c:pt idx="125">
                  <c:v>7.0348656207241955E-3</c:v>
                </c:pt>
                <c:pt idx="126">
                  <c:v>-1.883077712892256E-2</c:v>
                </c:pt>
                <c:pt idx="127">
                  <c:v>-1.7095957875721268E-2</c:v>
                </c:pt>
                <c:pt idx="128">
                  <c:v>-2.7734099990923688E-2</c:v>
                </c:pt>
                <c:pt idx="129">
                  <c:v>1.2244056753226706E-2</c:v>
                </c:pt>
                <c:pt idx="130">
                  <c:v>2.0448187788859151E-2</c:v>
                </c:pt>
                <c:pt idx="131">
                  <c:v>-2.4795456441131236E-3</c:v>
                </c:pt>
                <c:pt idx="132">
                  <c:v>6.3571772283589123E-2</c:v>
                </c:pt>
                <c:pt idx="133">
                  <c:v>-2.2958527040159771E-2</c:v>
                </c:pt>
                <c:pt idx="134">
                  <c:v>3.860569919635104E-2</c:v>
                </c:pt>
                <c:pt idx="135">
                  <c:v>-1.1253681970401219E-3</c:v>
                </c:pt>
                <c:pt idx="136">
                  <c:v>-1.9925117237990508E-2</c:v>
                </c:pt>
                <c:pt idx="137">
                  <c:v>2.8581474370067639E-2</c:v>
                </c:pt>
                <c:pt idx="138">
                  <c:v>-3.1272036381150614E-2</c:v>
                </c:pt>
                <c:pt idx="139">
                  <c:v>-3.6746254501646924E-2</c:v>
                </c:pt>
                <c:pt idx="140">
                  <c:v>-2.6167071873954728E-2</c:v>
                </c:pt>
                <c:pt idx="141">
                  <c:v>9.9146678094710339E-3</c:v>
                </c:pt>
                <c:pt idx="142">
                  <c:v>-5.5313970546209679E-2</c:v>
                </c:pt>
                <c:pt idx="143">
                  <c:v>-1.9753766568465836E-2</c:v>
                </c:pt>
                <c:pt idx="144">
                  <c:v>1.8175681617770945E-2</c:v>
                </c:pt>
                <c:pt idx="145">
                  <c:v>1.3326300476403929E-2</c:v>
                </c:pt>
                <c:pt idx="146">
                  <c:v>1.9523969718325374E-2</c:v>
                </c:pt>
                <c:pt idx="147">
                  <c:v>1.8374823391140271E-2</c:v>
                </c:pt>
                <c:pt idx="148">
                  <c:v>5.5026145135843807E-2</c:v>
                </c:pt>
                <c:pt idx="149">
                  <c:v>-2.8760166247290275E-2</c:v>
                </c:pt>
                <c:pt idx="150">
                  <c:v>3.0971791471397836E-2</c:v>
                </c:pt>
                <c:pt idx="151">
                  <c:v>-2.726748214440966E-3</c:v>
                </c:pt>
                <c:pt idx="152">
                  <c:v>3.5169917938676187E-2</c:v>
                </c:pt>
                <c:pt idx="153">
                  <c:v>-8.7373252161620063E-2</c:v>
                </c:pt>
                <c:pt idx="154">
                  <c:v>-3.8067237755038397E-2</c:v>
                </c:pt>
                <c:pt idx="155">
                  <c:v>2.9321018078583672E-2</c:v>
                </c:pt>
                <c:pt idx="156">
                  <c:v>4.0261075320640272E-2</c:v>
                </c:pt>
                <c:pt idx="157">
                  <c:v>-7.4527744982290089E-3</c:v>
                </c:pt>
                <c:pt idx="158">
                  <c:v>-5.2277983153559138E-2</c:v>
                </c:pt>
                <c:pt idx="159">
                  <c:v>-3.2800000000000051E-2</c:v>
                </c:pt>
                <c:pt idx="160">
                  <c:v>-2.4162088099670909E-2</c:v>
                </c:pt>
                <c:pt idx="161">
                  <c:v>2.4359204933754874E-4</c:v>
                </c:pt>
                <c:pt idx="162">
                  <c:v>-2.3914439548376576E-2</c:v>
                </c:pt>
                <c:pt idx="163">
                  <c:v>-6.6660633364308275E-3</c:v>
                </c:pt>
                <c:pt idx="164">
                  <c:v>2.2676188453505386E-3</c:v>
                </c:pt>
                <c:pt idx="165">
                  <c:v>2.4591594566230057E-2</c:v>
                </c:pt>
                <c:pt idx="166">
                  <c:v>3.5719987228607808E-2</c:v>
                </c:pt>
                <c:pt idx="167">
                  <c:v>-2.382725753926318E-2</c:v>
                </c:pt>
                <c:pt idx="168">
                  <c:v>1.7438850933849448E-2</c:v>
                </c:pt>
                <c:pt idx="169">
                  <c:v>-2.0902868779478889E-2</c:v>
                </c:pt>
                <c:pt idx="170">
                  <c:v>-2.7490630717038722E-2</c:v>
                </c:pt>
                <c:pt idx="171">
                  <c:v>5.9498284734134099E-3</c:v>
                </c:pt>
                <c:pt idx="172">
                  <c:v>3.4884930348016985E-2</c:v>
                </c:pt>
                <c:pt idx="173">
                  <c:v>-3.4849299422449964E-2</c:v>
                </c:pt>
                <c:pt idx="174">
                  <c:v>-3.7840494695247751E-2</c:v>
                </c:pt>
                <c:pt idx="175">
                  <c:v>-7.8832210048871421E-3</c:v>
                </c:pt>
                <c:pt idx="176">
                  <c:v>-1.7301668016397542E-2</c:v>
                </c:pt>
                <c:pt idx="177">
                  <c:v>1.1202359817088725E-2</c:v>
                </c:pt>
                <c:pt idx="178">
                  <c:v>1.2234747797552625E-2</c:v>
                </c:pt>
                <c:pt idx="179">
                  <c:v>2.6138469614034321E-4</c:v>
                </c:pt>
                <c:pt idx="180">
                  <c:v>1.9739573092132368E-2</c:v>
                </c:pt>
                <c:pt idx="181">
                  <c:v>-2.6451357663364039E-2</c:v>
                </c:pt>
                <c:pt idx="182">
                  <c:v>-6.5468674939528348E-4</c:v>
                </c:pt>
                <c:pt idx="183">
                  <c:v>1.1887887775930306E-2</c:v>
                </c:pt>
                <c:pt idx="184">
                  <c:v>-6.578975483220284E-3</c:v>
                </c:pt>
                <c:pt idx="185">
                  <c:v>1.8196770530108264E-2</c:v>
                </c:pt>
                <c:pt idx="186">
                  <c:v>1.0251045105477807E-2</c:v>
                </c:pt>
                <c:pt idx="187">
                  <c:v>2.5126964170643307E-2</c:v>
                </c:pt>
                <c:pt idx="188">
                  <c:v>8.7504772987616608E-3</c:v>
                </c:pt>
                <c:pt idx="189">
                  <c:v>2.1408971245769015E-2</c:v>
                </c:pt>
                <c:pt idx="190">
                  <c:v>-3.1791556716370906E-2</c:v>
                </c:pt>
                <c:pt idx="191">
                  <c:v>-5.5367421067338274E-3</c:v>
                </c:pt>
                <c:pt idx="192">
                  <c:v>-4.3464907595341939E-3</c:v>
                </c:pt>
                <c:pt idx="193">
                  <c:v>-9.6254091405019171E-3</c:v>
                </c:pt>
                <c:pt idx="194">
                  <c:v>1.4977628635346685E-2</c:v>
                </c:pt>
                <c:pt idx="195">
                  <c:v>1.4571700939670418E-2</c:v>
                </c:pt>
                <c:pt idx="196">
                  <c:v>-1.2336269259308197E-2</c:v>
                </c:pt>
                <c:pt idx="197">
                  <c:v>7.1639836535637436E-3</c:v>
                </c:pt>
                <c:pt idx="198">
                  <c:v>2.2515642148379644E-3</c:v>
                </c:pt>
                <c:pt idx="199">
                  <c:v>1.1830620861457808E-2</c:v>
                </c:pt>
                <c:pt idx="200">
                  <c:v>1.7087038391936371E-3</c:v>
                </c:pt>
                <c:pt idx="201">
                  <c:v>9.0746663827698804E-3</c:v>
                </c:pt>
                <c:pt idx="202">
                  <c:v>2.0370653296120089E-4</c:v>
                </c:pt>
                <c:pt idx="203">
                  <c:v>1.2527862481805929E-2</c:v>
                </c:pt>
                <c:pt idx="204">
                  <c:v>1.0571170053009782E-2</c:v>
                </c:pt>
                <c:pt idx="205">
                  <c:v>-4.0856958185311321E-3</c:v>
                </c:pt>
                <c:pt idx="206">
                  <c:v>1.1049763287501291E-2</c:v>
                </c:pt>
                <c:pt idx="207">
                  <c:v>-1.9115042562509732E-3</c:v>
                </c:pt>
                <c:pt idx="208">
                  <c:v>1.0040585508473088E-2</c:v>
                </c:pt>
                <c:pt idx="209">
                  <c:v>1.1336170212765895E-2</c:v>
                </c:pt>
                <c:pt idx="210">
                  <c:v>-2.1210866284909091E-2</c:v>
                </c:pt>
                <c:pt idx="211">
                  <c:v>-2.3388508050633527E-3</c:v>
                </c:pt>
                <c:pt idx="212">
                  <c:v>1.8498275686944288E-2</c:v>
                </c:pt>
                <c:pt idx="213">
                  <c:v>-8.4979450510981325E-3</c:v>
                </c:pt>
                <c:pt idx="214">
                  <c:v>1.7878193972912904E-2</c:v>
                </c:pt>
                <c:pt idx="215">
                  <c:v>1.9229477570170239E-2</c:v>
                </c:pt>
                <c:pt idx="216">
                  <c:v>2.8225971474759026E-2</c:v>
                </c:pt>
                <c:pt idx="217">
                  <c:v>-1.5170631292363845E-3</c:v>
                </c:pt>
                <c:pt idx="218">
                  <c:v>-6.0619291556454069E-3</c:v>
                </c:pt>
                <c:pt idx="219">
                  <c:v>4.5342008825863145E-2</c:v>
                </c:pt>
                <c:pt idx="220">
                  <c:v>-1.5895689596640783E-2</c:v>
                </c:pt>
                <c:pt idx="221">
                  <c:v>-2.1622546928055097E-2</c:v>
                </c:pt>
                <c:pt idx="222">
                  <c:v>-6.1536418835772544E-4</c:v>
                </c:pt>
                <c:pt idx="223">
                  <c:v>1.1529699824885054E-2</c:v>
                </c:pt>
                <c:pt idx="224">
                  <c:v>2.2273973036769368E-2</c:v>
                </c:pt>
                <c:pt idx="225">
                  <c:v>-1.7048742950426576E-2</c:v>
                </c:pt>
                <c:pt idx="226">
                  <c:v>1.515726352508473E-2</c:v>
                </c:pt>
                <c:pt idx="227">
                  <c:v>-2.1688894497330358E-3</c:v>
                </c:pt>
                <c:pt idx="228">
                  <c:v>1.2704768547976864E-2</c:v>
                </c:pt>
                <c:pt idx="229">
                  <c:v>1.4315187979671018E-2</c:v>
                </c:pt>
                <c:pt idx="230">
                  <c:v>-5.2169521394339613E-3</c:v>
                </c:pt>
                <c:pt idx="231">
                  <c:v>1.4825113819143532E-2</c:v>
                </c:pt>
                <c:pt idx="232">
                  <c:v>3.7635816206305073E-4</c:v>
                </c:pt>
                <c:pt idx="233">
                  <c:v>1.0213105946854206E-2</c:v>
                </c:pt>
                <c:pt idx="234">
                  <c:v>1.3339400927448564E-2</c:v>
                </c:pt>
                <c:pt idx="235">
                  <c:v>1.268302888597983E-2</c:v>
                </c:pt>
                <c:pt idx="236">
                  <c:v>7.5659815693145394E-3</c:v>
                </c:pt>
                <c:pt idx="237">
                  <c:v>6.0523668397726826E-2</c:v>
                </c:pt>
                <c:pt idx="238">
                  <c:v>-4.1517421506939267E-2</c:v>
                </c:pt>
                <c:pt idx="239">
                  <c:v>-8.5693615897386444E-3</c:v>
                </c:pt>
                <c:pt idx="240">
                  <c:v>1.059234136873588E-2</c:v>
                </c:pt>
                <c:pt idx="241">
                  <c:v>1.9530880265026029E-2</c:v>
                </c:pt>
                <c:pt idx="242">
                  <c:v>4.1338758512778018E-2</c:v>
                </c:pt>
                <c:pt idx="243">
                  <c:v>-3.2892365527657064E-2</c:v>
                </c:pt>
                <c:pt idx="244">
                  <c:v>5.3366235524183736E-3</c:v>
                </c:pt>
                <c:pt idx="245">
                  <c:v>-3.3536320642767348E-2</c:v>
                </c:pt>
                <c:pt idx="246">
                  <c:v>-8.4630727066623557E-3</c:v>
                </c:pt>
                <c:pt idx="247">
                  <c:v>2.9254085795050067E-2</c:v>
                </c:pt>
                <c:pt idx="248">
                  <c:v>3.5809250525431491E-3</c:v>
                </c:pt>
                <c:pt idx="249">
                  <c:v>7.2465931756022783E-3</c:v>
                </c:pt>
                <c:pt idx="250">
                  <c:v>3.1710728169994651E-2</c:v>
                </c:pt>
                <c:pt idx="251">
                  <c:v>3.2636309130131824E-3</c:v>
                </c:pt>
                <c:pt idx="252">
                  <c:v>6.2477259086257675E-3</c:v>
                </c:pt>
                <c:pt idx="253">
                  <c:v>2.0151964594470329E-2</c:v>
                </c:pt>
                <c:pt idx="254">
                  <c:v>7.0415110494854716E-3</c:v>
                </c:pt>
                <c:pt idx="255">
                  <c:v>1.499792461151328E-2</c:v>
                </c:pt>
                <c:pt idx="256">
                  <c:v>-1.0136935294381977E-2</c:v>
                </c:pt>
                <c:pt idx="257">
                  <c:v>3.7720262482928701E-2</c:v>
                </c:pt>
                <c:pt idx="258">
                  <c:v>-3.5423393898501132E-2</c:v>
                </c:pt>
                <c:pt idx="259">
                  <c:v>2.7269756710994075E-2</c:v>
                </c:pt>
              </c:numCache>
            </c:numRef>
          </c:xVal>
          <c:yVal>
            <c:numRef>
              <c:f>Beta_NVDA_sem!$H$8:$H$267</c:f>
              <c:numCache>
                <c:formatCode>0.000%</c:formatCode>
                <c:ptCount val="260"/>
                <c:pt idx="1">
                  <c:v>0.14876033057851257</c:v>
                </c:pt>
                <c:pt idx="2">
                  <c:v>5.1608278828062071E-2</c:v>
                </c:pt>
                <c:pt idx="3">
                  <c:v>4.8670487644461025E-2</c:v>
                </c:pt>
                <c:pt idx="4">
                  <c:v>4.8674746280421788E-2</c:v>
                </c:pt>
                <c:pt idx="5">
                  <c:v>-5.652133494468714E-2</c:v>
                </c:pt>
                <c:pt idx="6">
                  <c:v>5.6679764243614983E-2</c:v>
                </c:pt>
                <c:pt idx="7">
                  <c:v>-8.6421968949116135E-2</c:v>
                </c:pt>
                <c:pt idx="8">
                  <c:v>-5.9900447144182856E-2</c:v>
                </c:pt>
                <c:pt idx="9">
                  <c:v>2.552344696314246E-2</c:v>
                </c:pt>
                <c:pt idx="10">
                  <c:v>4.5405209840810423E-2</c:v>
                </c:pt>
                <c:pt idx="11">
                  <c:v>-7.9740302979856792E-2</c:v>
                </c:pt>
                <c:pt idx="12">
                  <c:v>-0.14246966452533905</c:v>
                </c:pt>
                <c:pt idx="13">
                  <c:v>3.5629804849201641E-2</c:v>
                </c:pt>
                <c:pt idx="14">
                  <c:v>5.1371726121085093E-2</c:v>
                </c:pt>
                <c:pt idx="15">
                  <c:v>3.2333119383825215E-2</c:v>
                </c:pt>
                <c:pt idx="16">
                  <c:v>-0.15331838869642012</c:v>
                </c:pt>
                <c:pt idx="17">
                  <c:v>0.10220125786163536</c:v>
                </c:pt>
                <c:pt idx="18">
                  <c:v>-4.6680942184154084E-2</c:v>
                </c:pt>
                <c:pt idx="19">
                  <c:v>1.3015184381778511E-2</c:v>
                </c:pt>
                <c:pt idx="20">
                  <c:v>-1.1578044596912362E-2</c:v>
                </c:pt>
                <c:pt idx="21">
                  <c:v>7.0789010484426429E-2</c:v>
                </c:pt>
                <c:pt idx="22">
                  <c:v>-4.8496322726279906E-2</c:v>
                </c:pt>
                <c:pt idx="23">
                  <c:v>-5.3223026542571494E-2</c:v>
                </c:pt>
                <c:pt idx="24">
                  <c:v>7.1903635826189971E-2</c:v>
                </c:pt>
                <c:pt idx="25">
                  <c:v>-7.7258779406750855E-2</c:v>
                </c:pt>
                <c:pt idx="26">
                  <c:v>-6.1332969878702404E-4</c:v>
                </c:pt>
                <c:pt idx="27">
                  <c:v>-1.4241569259707099E-2</c:v>
                </c:pt>
                <c:pt idx="28">
                  <c:v>0.12144040982371562</c:v>
                </c:pt>
                <c:pt idx="29">
                  <c:v>-5.4491060616852938E-2</c:v>
                </c:pt>
                <c:pt idx="30">
                  <c:v>2.5418157913958073E-2</c:v>
                </c:pt>
                <c:pt idx="31">
                  <c:v>1.5728169745530041E-2</c:v>
                </c:pt>
                <c:pt idx="32">
                  <c:v>9.7370349263209199E-2</c:v>
                </c:pt>
                <c:pt idx="33">
                  <c:v>-9.5952265763585842E-3</c:v>
                </c:pt>
                <c:pt idx="34">
                  <c:v>5.2354688162918883E-2</c:v>
                </c:pt>
                <c:pt idx="35">
                  <c:v>-1.0661517797179387E-2</c:v>
                </c:pt>
                <c:pt idx="36">
                  <c:v>0.11140138085463702</c:v>
                </c:pt>
                <c:pt idx="37">
                  <c:v>-8.8295338550527402E-2</c:v>
                </c:pt>
                <c:pt idx="38">
                  <c:v>-4.9713038557917644E-2</c:v>
                </c:pt>
                <c:pt idx="39">
                  <c:v>7.1643735243831497E-3</c:v>
                </c:pt>
                <c:pt idx="40">
                  <c:v>0.17047836859157606</c:v>
                </c:pt>
                <c:pt idx="41">
                  <c:v>-3.8834951456310773E-2</c:v>
                </c:pt>
                <c:pt idx="42">
                  <c:v>-2.7349665924276123E-2</c:v>
                </c:pt>
                <c:pt idx="43">
                  <c:v>-7.277383115810343E-2</c:v>
                </c:pt>
                <c:pt idx="44">
                  <c:v>-4.9540708173039238E-2</c:v>
                </c:pt>
                <c:pt idx="45">
                  <c:v>-6.8615984405457908E-3</c:v>
                </c:pt>
                <c:pt idx="46">
                  <c:v>3.4607938044530551E-2</c:v>
                </c:pt>
                <c:pt idx="47">
                  <c:v>-5.1931166347992441E-2</c:v>
                </c:pt>
                <c:pt idx="48">
                  <c:v>9.0291711683900822E-3</c:v>
                </c:pt>
                <c:pt idx="49">
                  <c:v>7.1263227513227667E-2</c:v>
                </c:pt>
                <c:pt idx="50">
                  <c:v>9.5057034220532355E-2</c:v>
                </c:pt>
                <c:pt idx="51">
                  <c:v>6.4572089437162639E-2</c:v>
                </c:pt>
                <c:pt idx="52">
                  <c:v>9.9968196756069272E-2</c:v>
                </c:pt>
                <c:pt idx="53">
                  <c:v>6.3232642019837693E-2</c:v>
                </c:pt>
                <c:pt idx="54">
                  <c:v>3.4153164704511019E-2</c:v>
                </c:pt>
                <c:pt idx="55">
                  <c:v>3.8619854721549718E-2</c:v>
                </c:pt>
                <c:pt idx="56">
                  <c:v>-2.410207939508513E-2</c:v>
                </c:pt>
                <c:pt idx="57">
                  <c:v>-6.5680538690804702E-2</c:v>
                </c:pt>
                <c:pt idx="58">
                  <c:v>5.4843968327899395E-2</c:v>
                </c:pt>
                <c:pt idx="59">
                  <c:v>-4.9263810472711222E-2</c:v>
                </c:pt>
                <c:pt idx="60">
                  <c:v>-1.1706783369803131E-2</c:v>
                </c:pt>
                <c:pt idx="61">
                  <c:v>3.958143767060962E-2</c:v>
                </c:pt>
                <c:pt idx="62">
                  <c:v>-5.0949913644214195E-2</c:v>
                </c:pt>
                <c:pt idx="63">
                  <c:v>0.17147192716236725</c:v>
                </c:pt>
                <c:pt idx="64">
                  <c:v>7.2602216278179199E-3</c:v>
                </c:pt>
                <c:pt idx="65">
                  <c:v>8.0958281701776214E-2</c:v>
                </c:pt>
                <c:pt idx="66">
                  <c:v>4.3384571182301324E-2</c:v>
                </c:pt>
                <c:pt idx="67">
                  <c:v>0.10492063492063486</c:v>
                </c:pt>
                <c:pt idx="68">
                  <c:v>2.2893326838772543E-2</c:v>
                </c:pt>
                <c:pt idx="69">
                  <c:v>7.882291119285334E-2</c:v>
                </c:pt>
                <c:pt idx="70">
                  <c:v>4.1788321167883336E-2</c:v>
                </c:pt>
                <c:pt idx="71">
                  <c:v>0.14214255939974985</c:v>
                </c:pt>
                <c:pt idx="72">
                  <c:v>-3.0707070707070794E-2</c:v>
                </c:pt>
                <c:pt idx="73">
                  <c:v>1.0822952828262178E-2</c:v>
                </c:pt>
                <c:pt idx="74">
                  <c:v>1.324229257190157E-2</c:v>
                </c:pt>
                <c:pt idx="75">
                  <c:v>3.7569772434521198E-2</c:v>
                </c:pt>
                <c:pt idx="76">
                  <c:v>-3.6363636363636598E-3</c:v>
                </c:pt>
                <c:pt idx="77">
                  <c:v>-3.9843910453891906E-2</c:v>
                </c:pt>
                <c:pt idx="78">
                  <c:v>-1.5568135867367605E-2</c:v>
                </c:pt>
                <c:pt idx="79">
                  <c:v>5.3910078840826881E-2</c:v>
                </c:pt>
                <c:pt idx="80">
                  <c:v>7.9098643366291022E-2</c:v>
                </c:pt>
                <c:pt idx="81">
                  <c:v>7.8888613247333206E-2</c:v>
                </c:pt>
                <c:pt idx="82">
                  <c:v>-4.2062737642585502E-2</c:v>
                </c:pt>
                <c:pt idx="83">
                  <c:v>-0.10315430520034108</c:v>
                </c:pt>
                <c:pt idx="84">
                  <c:v>5.0369375419744733E-2</c:v>
                </c:pt>
                <c:pt idx="85">
                  <c:v>3.7148827490132375E-2</c:v>
                </c:pt>
                <c:pt idx="86">
                  <c:v>5.0487804878048825E-2</c:v>
                </c:pt>
                <c:pt idx="87">
                  <c:v>-0.10008779631255493</c:v>
                </c:pt>
                <c:pt idx="88">
                  <c:v>-1.4279532669839834E-2</c:v>
                </c:pt>
                <c:pt idx="89">
                  <c:v>-6.3044800324346228E-2</c:v>
                </c:pt>
                <c:pt idx="90">
                  <c:v>4.6457361052185009E-2</c:v>
                </c:pt>
                <c:pt idx="91">
                  <c:v>8.8180978762696149E-2</c:v>
                </c:pt>
                <c:pt idx="92">
                  <c:v>2.2662889518413554E-2</c:v>
                </c:pt>
                <c:pt idx="93">
                  <c:v>-4.787592717464606E-2</c:v>
                </c:pt>
                <c:pt idx="94">
                  <c:v>-3.008502289077819E-2</c:v>
                </c:pt>
                <c:pt idx="95">
                  <c:v>8.1318681318680586E-3</c:v>
                </c:pt>
                <c:pt idx="96">
                  <c:v>-9.7932535364527729E-3</c:v>
                </c:pt>
                <c:pt idx="97">
                  <c:v>9.1967680608365132E-2</c:v>
                </c:pt>
                <c:pt idx="98">
                  <c:v>3.1372549019607954E-2</c:v>
                </c:pt>
                <c:pt idx="99">
                  <c:v>-5.1162790697674487E-2</c:v>
                </c:pt>
                <c:pt idx="100">
                  <c:v>8.6793338024864219E-3</c:v>
                </c:pt>
                <c:pt idx="101">
                  <c:v>0.10756040530007804</c:v>
                </c:pt>
                <c:pt idx="102">
                  <c:v>-3.1454453950679362E-2</c:v>
                </c:pt>
                <c:pt idx="103">
                  <c:v>4.689146469968386E-2</c:v>
                </c:pt>
                <c:pt idx="104">
                  <c:v>0.19898926089703095</c:v>
                </c:pt>
                <c:pt idx="105">
                  <c:v>0.10854341736694684</c:v>
                </c:pt>
                <c:pt idx="106">
                  <c:v>3.7037037037036979E-2</c:v>
                </c:pt>
                <c:pt idx="107">
                  <c:v>1.2127894156560126E-2</c:v>
                </c:pt>
                <c:pt idx="108">
                  <c:v>4.4296788482836025E-3</c:v>
                </c:pt>
                <c:pt idx="109">
                  <c:v>2.4196597353497218E-2</c:v>
                </c:pt>
                <c:pt idx="110">
                  <c:v>-2.1095484826054833E-2</c:v>
                </c:pt>
                <c:pt idx="111">
                  <c:v>-1.2787723785166238E-2</c:v>
                </c:pt>
                <c:pt idx="112">
                  <c:v>7.3610599926388076E-3</c:v>
                </c:pt>
                <c:pt idx="113">
                  <c:v>6.4655172413793149E-2</c:v>
                </c:pt>
                <c:pt idx="114">
                  <c:v>8.9666951323654986E-2</c:v>
                </c:pt>
                <c:pt idx="115">
                  <c:v>5.5817947617005093E-3</c:v>
                </c:pt>
                <c:pt idx="116">
                  <c:v>-1.4805414551607554E-2</c:v>
                </c:pt>
                <c:pt idx="117">
                  <c:v>7.5523202911737863E-2</c:v>
                </c:pt>
                <c:pt idx="118">
                  <c:v>-1.5232974910394215E-2</c:v>
                </c:pt>
                <c:pt idx="119">
                  <c:v>2.9045643153526868E-2</c:v>
                </c:pt>
                <c:pt idx="120">
                  <c:v>9.6008084891359369E-2</c:v>
                </c:pt>
                <c:pt idx="121">
                  <c:v>0.18149253731343284</c:v>
                </c:pt>
                <c:pt idx="122">
                  <c:v>1.5151515151515138E-2</c:v>
                </c:pt>
                <c:pt idx="123">
                  <c:v>0.15789473684210531</c:v>
                </c:pt>
                <c:pt idx="124">
                  <c:v>-2.3303632625085613E-2</c:v>
                </c:pt>
                <c:pt idx="125">
                  <c:v>-4.8271363339856488E-2</c:v>
                </c:pt>
                <c:pt idx="126">
                  <c:v>-9.5041322314049603E-2</c:v>
                </c:pt>
                <c:pt idx="127">
                  <c:v>-1.2244897959183487E-2</c:v>
                </c:pt>
                <c:pt idx="128">
                  <c:v>1.7523364485980686E-3</c:v>
                </c:pt>
                <c:pt idx="129">
                  <c:v>3.7575757575757596E-2</c:v>
                </c:pt>
                <c:pt idx="130">
                  <c:v>5.3639846743295028E-2</c:v>
                </c:pt>
                <c:pt idx="131">
                  <c:v>-4.4500953591862791E-3</c:v>
                </c:pt>
                <c:pt idx="132">
                  <c:v>0.17300521998508578</c:v>
                </c:pt>
                <c:pt idx="133">
                  <c:v>1.8996960486322267E-2</c:v>
                </c:pt>
                <c:pt idx="134">
                  <c:v>8.0459770114942541E-2</c:v>
                </c:pt>
                <c:pt idx="135">
                  <c:v>1.9246861924686165E-2</c:v>
                </c:pt>
                <c:pt idx="136">
                  <c:v>-8.9176829268292734E-2</c:v>
                </c:pt>
                <c:pt idx="137">
                  <c:v>7.4529074529074313E-2</c:v>
                </c:pt>
                <c:pt idx="138">
                  <c:v>-2.7091633466135412E-2</c:v>
                </c:pt>
                <c:pt idx="139">
                  <c:v>-2.8637770897832704E-2</c:v>
                </c:pt>
                <c:pt idx="140">
                  <c:v>-7.5161059413027975E-2</c:v>
                </c:pt>
                <c:pt idx="141">
                  <c:v>3.5919540229885083E-3</c:v>
                </c:pt>
                <c:pt idx="142">
                  <c:v>-0.22191168250419235</c:v>
                </c:pt>
                <c:pt idx="143">
                  <c:v>-4.5866666666666611E-2</c:v>
                </c:pt>
                <c:pt idx="144">
                  <c:v>4.6316964285714191E-2</c:v>
                </c:pt>
                <c:pt idx="145">
                  <c:v>-6.6180302240750333E-2</c:v>
                </c:pt>
                <c:pt idx="146">
                  <c:v>6.8485523385300784E-2</c:v>
                </c:pt>
                <c:pt idx="147">
                  <c:v>-3.8824181919023815E-3</c:v>
                </c:pt>
                <c:pt idx="148">
                  <c:v>0.17459283387622171</c:v>
                </c:pt>
                <c:pt idx="149">
                  <c:v>-3.0934343434343425E-2</c:v>
                </c:pt>
                <c:pt idx="150">
                  <c:v>4.6235138705416068E-2</c:v>
                </c:pt>
                <c:pt idx="151">
                  <c:v>-6.543209876543199E-2</c:v>
                </c:pt>
                <c:pt idx="152">
                  <c:v>3.9794608472400572E-2</c:v>
                </c:pt>
                <c:pt idx="153">
                  <c:v>-0.13540510543840178</c:v>
                </c:pt>
                <c:pt idx="154">
                  <c:v>-7.8732106339468255E-2</c:v>
                </c:pt>
                <c:pt idx="155">
                  <c:v>9.7643097643097532E-2</c:v>
                </c:pt>
                <c:pt idx="156">
                  <c:v>4.2105263157894646E-2</c:v>
                </c:pt>
                <c:pt idx="157">
                  <c:v>5.8823529411764941E-2</c:v>
                </c:pt>
                <c:pt idx="158">
                  <c:v>-0.14141414141414144</c:v>
                </c:pt>
                <c:pt idx="159">
                  <c:v>-4.7594936708860835E-2</c:v>
                </c:pt>
                <c:pt idx="160">
                  <c:v>-1.9851116625310139E-2</c:v>
                </c:pt>
                <c:pt idx="161">
                  <c:v>-5.0424128180961425E-2</c:v>
                </c:pt>
                <c:pt idx="162">
                  <c:v>-0.12205213074058763</c:v>
                </c:pt>
                <c:pt idx="163">
                  <c:v>-0.1127019089574155</c:v>
                </c:pt>
                <c:pt idx="164">
                  <c:v>-3.0949839914621191E-2</c:v>
                </c:pt>
                <c:pt idx="165">
                  <c:v>0.13667610190052559</c:v>
                </c:pt>
                <c:pt idx="166">
                  <c:v>9.3280282935455316E-2</c:v>
                </c:pt>
                <c:pt idx="167">
                  <c:v>-4.4763513513513487E-2</c:v>
                </c:pt>
                <c:pt idx="168">
                  <c:v>-1.265288907633999E-3</c:v>
                </c:pt>
                <c:pt idx="169">
                  <c:v>-3.0662305805396528E-2</c:v>
                </c:pt>
                <c:pt idx="170">
                  <c:v>-5.1202482544608241E-2</c:v>
                </c:pt>
                <c:pt idx="171">
                  <c:v>7.8209953994144765E-2</c:v>
                </c:pt>
                <c:pt idx="172">
                  <c:v>9.1282519397535289E-2</c:v>
                </c:pt>
                <c:pt idx="173">
                  <c:v>-9.1248444628784675E-2</c:v>
                </c:pt>
                <c:pt idx="174">
                  <c:v>-9.1217489634376259E-2</c:v>
                </c:pt>
                <c:pt idx="175">
                  <c:v>-5.6878777106292189E-2</c:v>
                </c:pt>
                <c:pt idx="176">
                  <c:v>-4.7409414155096585E-2</c:v>
                </c:pt>
                <c:pt idx="177">
                  <c:v>-2.027712064886722E-3</c:v>
                </c:pt>
                <c:pt idx="178">
                  <c:v>4.4107268877911165E-2</c:v>
                </c:pt>
                <c:pt idx="179">
                  <c:v>-6.8988173455979074E-2</c:v>
                </c:pt>
                <c:pt idx="180">
                  <c:v>-5.0826317430620493E-2</c:v>
                </c:pt>
                <c:pt idx="181">
                  <c:v>-1.6559337626494863E-2</c:v>
                </c:pt>
                <c:pt idx="182">
                  <c:v>3.1309297912713419E-2</c:v>
                </c:pt>
                <c:pt idx="183">
                  <c:v>4.2532146389713255E-2</c:v>
                </c:pt>
                <c:pt idx="184">
                  <c:v>1.9495798319327573E-2</c:v>
                </c:pt>
                <c:pt idx="185">
                  <c:v>0.19525914021695456</c:v>
                </c:pt>
                <c:pt idx="186">
                  <c:v>9.8896247240618296E-2</c:v>
                </c:pt>
                <c:pt idx="187">
                  <c:v>4.3298019345923366E-2</c:v>
                </c:pt>
                <c:pt idx="188">
                  <c:v>3.1844106463878363E-2</c:v>
                </c:pt>
                <c:pt idx="189">
                  <c:v>1.740812379110257E-2</c:v>
                </c:pt>
                <c:pt idx="190">
                  <c:v>-7.8431372549019662E-2</c:v>
                </c:pt>
                <c:pt idx="191">
                  <c:v>1.0810810810810922E-2</c:v>
                </c:pt>
                <c:pt idx="192">
                  <c:v>2.7100271002709064E-3</c:v>
                </c:pt>
                <c:pt idx="193">
                  <c:v>-9.3959731543624692E-3</c:v>
                </c:pt>
                <c:pt idx="194">
                  <c:v>1.4986376021798531E-2</c:v>
                </c:pt>
                <c:pt idx="195">
                  <c:v>0.11437246963562742</c:v>
                </c:pt>
                <c:pt idx="196">
                  <c:v>-5.0352467270895485E-3</c:v>
                </c:pt>
                <c:pt idx="197">
                  <c:v>-3.5454103933948544E-2</c:v>
                </c:pt>
                <c:pt idx="198">
                  <c:v>4.9439347604485206E-2</c:v>
                </c:pt>
                <c:pt idx="199">
                  <c:v>3.5805626598466311E-3</c:v>
                </c:pt>
                <c:pt idx="200">
                  <c:v>3.2752245113576439E-2</c:v>
                </c:pt>
                <c:pt idx="201">
                  <c:v>-4.6827794561933533E-2</c:v>
                </c:pt>
                <c:pt idx="202">
                  <c:v>-1.5369360436291668E-2</c:v>
                </c:pt>
                <c:pt idx="203">
                  <c:v>5.2164840897235276E-2</c:v>
                </c:pt>
                <c:pt idx="204">
                  <c:v>2.9538131041890514E-2</c:v>
                </c:pt>
                <c:pt idx="205">
                  <c:v>7.0730304772858021E-2</c:v>
                </c:pt>
                <c:pt idx="206">
                  <c:v>2.7170702894270482E-2</c:v>
                </c:pt>
                <c:pt idx="207">
                  <c:v>9.5792880258899649E-2</c:v>
                </c:pt>
                <c:pt idx="208">
                  <c:v>5.967078189300401E-2</c:v>
                </c:pt>
                <c:pt idx="209">
                  <c:v>6.9699192956713008E-2</c:v>
                </c:pt>
                <c:pt idx="210">
                  <c:v>-5.9351276742581005E-2</c:v>
                </c:pt>
                <c:pt idx="211">
                  <c:v>-5.2321778940483954E-2</c:v>
                </c:pt>
                <c:pt idx="212">
                  <c:v>3.1713900134952677E-2</c:v>
                </c:pt>
                <c:pt idx="213">
                  <c:v>-7.9503105590062129E-2</c:v>
                </c:pt>
                <c:pt idx="214">
                  <c:v>0.12745098039215708</c:v>
                </c:pt>
                <c:pt idx="215">
                  <c:v>3.6284470246734424E-2</c:v>
                </c:pt>
                <c:pt idx="216">
                  <c:v>0.10151878497202227</c:v>
                </c:pt>
                <c:pt idx="217">
                  <c:v>-1.4184397163120588E-2</c:v>
                </c:pt>
                <c:pt idx="218">
                  <c:v>-2.0833333333333481E-2</c:v>
                </c:pt>
                <c:pt idx="219">
                  <c:v>5.0243111831442588E-2</c:v>
                </c:pt>
                <c:pt idx="220">
                  <c:v>-7.0082893745290087E-2</c:v>
                </c:pt>
                <c:pt idx="221">
                  <c:v>-0.10277214334009466</c:v>
                </c:pt>
                <c:pt idx="222">
                  <c:v>-2.7613412228796985E-2</c:v>
                </c:pt>
                <c:pt idx="223">
                  <c:v>0.1159207630227439</c:v>
                </c:pt>
                <c:pt idx="224">
                  <c:v>4.6850998463901838E-2</c:v>
                </c:pt>
                <c:pt idx="225">
                  <c:v>-5.8568329718004408E-2</c:v>
                </c:pt>
                <c:pt idx="226">
                  <c:v>5.0113895216400861E-2</c:v>
                </c:pt>
                <c:pt idx="227">
                  <c:v>-1.0518407212622094E-2</c:v>
                </c:pt>
                <c:pt idx="228">
                  <c:v>2.2273425499232058E-2</c:v>
                </c:pt>
                <c:pt idx="229">
                  <c:v>4.6296296296295392E-3</c:v>
                </c:pt>
                <c:pt idx="230">
                  <c:v>-2.6296018031555235E-2</c:v>
                </c:pt>
                <c:pt idx="231">
                  <c:v>2.8593508500772913E-2</c:v>
                </c:pt>
                <c:pt idx="232">
                  <c:v>-3.1437125748502992E-2</c:v>
                </c:pt>
                <c:pt idx="233">
                  <c:v>1.2121212121212199E-2</c:v>
                </c:pt>
                <c:pt idx="234">
                  <c:v>-1.4925373134328401E-2</c:v>
                </c:pt>
                <c:pt idx="235">
                  <c:v>-1.4903129657227732E-3</c:v>
                </c:pt>
                <c:pt idx="236">
                  <c:v>-4.9575070821529676E-2</c:v>
                </c:pt>
                <c:pt idx="237">
                  <c:v>8.6989992301770513E-2</c:v>
                </c:pt>
                <c:pt idx="238">
                  <c:v>-2.4774774774774744E-2</c:v>
                </c:pt>
                <c:pt idx="239">
                  <c:v>-4.3790380473797574E-2</c:v>
                </c:pt>
                <c:pt idx="240">
                  <c:v>9.4202898550723724E-3</c:v>
                </c:pt>
                <c:pt idx="241">
                  <c:v>1.6949152542372836E-2</c:v>
                </c:pt>
                <c:pt idx="242">
                  <c:v>0.10235580828594637</c:v>
                </c:pt>
                <c:pt idx="243">
                  <c:v>-9.6540627514077881E-3</c:v>
                </c:pt>
                <c:pt idx="244">
                  <c:v>1.2214983713355165E-2</c:v>
                </c:pt>
                <c:pt idx="245">
                  <c:v>-5.3929121725731943E-2</c:v>
                </c:pt>
                <c:pt idx="246">
                  <c:v>3.0976965845909588E-2</c:v>
                </c:pt>
                <c:pt idx="247">
                  <c:v>4.0495867768595151E-2</c:v>
                </c:pt>
                <c:pt idx="248">
                  <c:v>6.0473269062226054E-2</c:v>
                </c:pt>
                <c:pt idx="249">
                  <c:v>9.7345132743362761E-3</c:v>
                </c:pt>
                <c:pt idx="250">
                  <c:v>6.8052930056710759E-2</c:v>
                </c:pt>
                <c:pt idx="251">
                  <c:v>4.7524752475247567E-2</c:v>
                </c:pt>
                <c:pt idx="252">
                  <c:v>0</c:v>
                </c:pt>
                <c:pt idx="253">
                  <c:v>-3.6259541984732913E-2</c:v>
                </c:pt>
                <c:pt idx="254">
                  <c:v>9.3945720250522058E-2</c:v>
                </c:pt>
                <c:pt idx="255">
                  <c:v>1.2684989429175397E-2</c:v>
                </c:pt>
                <c:pt idx="256">
                  <c:v>2.9379760609358208E-2</c:v>
                </c:pt>
                <c:pt idx="257">
                  <c:v>4.7890535917901822E-2</c:v>
                </c:pt>
                <c:pt idx="258">
                  <c:v>3.4324942791761348E-3</c:v>
                </c:pt>
                <c:pt idx="259">
                  <c:v>3.3096926713947816E-2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58-45E9-BEA7-9497A033AD46}"/>
            </c:ext>
          </c:extLst>
        </c:ser>
        <c:ser>
          <c:idx val="1"/>
          <c:order val="1"/>
          <c:tx>
            <c:v>Pronóstico para Y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Beta_NVDA_sem!$G$8:$G$267</c:f>
              <c:numCache>
                <c:formatCode>0.000%</c:formatCode>
                <c:ptCount val="260"/>
                <c:pt idx="0">
                  <c:v>-1.2661971664359783E-2</c:v>
                </c:pt>
                <c:pt idx="1">
                  <c:v>4.4666786724435692E-2</c:v>
                </c:pt>
                <c:pt idx="2">
                  <c:v>1.0670682745256066E-2</c:v>
                </c:pt>
                <c:pt idx="3">
                  <c:v>2.1763902588440409E-2</c:v>
                </c:pt>
                <c:pt idx="4">
                  <c:v>3.8251273023264698E-2</c:v>
                </c:pt>
                <c:pt idx="5">
                  <c:v>2.7809151393778375E-3</c:v>
                </c:pt>
                <c:pt idx="6">
                  <c:v>-2.3806082438312171E-2</c:v>
                </c:pt>
                <c:pt idx="7">
                  <c:v>-5.2129604746623648E-2</c:v>
                </c:pt>
                <c:pt idx="8">
                  <c:v>5.371815451121309E-3</c:v>
                </c:pt>
                <c:pt idx="9">
                  <c:v>2.5603457019081732E-2</c:v>
                </c:pt>
                <c:pt idx="10">
                  <c:v>-3.7814628161965125E-2</c:v>
                </c:pt>
                <c:pt idx="11">
                  <c:v>-2.0992669199548786E-2</c:v>
                </c:pt>
                <c:pt idx="12">
                  <c:v>-4.1838849729955996E-2</c:v>
                </c:pt>
                <c:pt idx="13">
                  <c:v>4.0064954285079502E-4</c:v>
                </c:pt>
                <c:pt idx="14">
                  <c:v>5.1778807509406111E-3</c:v>
                </c:pt>
                <c:pt idx="15">
                  <c:v>2.0424399250884573E-3</c:v>
                </c:pt>
                <c:pt idx="16">
                  <c:v>-7.7696115684514622E-3</c:v>
                </c:pt>
                <c:pt idx="17">
                  <c:v>3.054734948647031E-2</c:v>
                </c:pt>
                <c:pt idx="18">
                  <c:v>3.2256156803109892E-3</c:v>
                </c:pt>
                <c:pt idx="19">
                  <c:v>8.4688722086374568E-3</c:v>
                </c:pt>
                <c:pt idx="20">
                  <c:v>-2.7997926324907829E-2</c:v>
                </c:pt>
                <c:pt idx="21">
                  <c:v>2.9062156984394294E-2</c:v>
                </c:pt>
                <c:pt idx="22">
                  <c:v>-3.0435034083866941E-2</c:v>
                </c:pt>
                <c:pt idx="23">
                  <c:v>-3.9275009012181838E-3</c:v>
                </c:pt>
                <c:pt idx="24">
                  <c:v>1.2731006844770798E-2</c:v>
                </c:pt>
                <c:pt idx="25">
                  <c:v>8.4102267550443255E-3</c:v>
                </c:pt>
                <c:pt idx="26">
                  <c:v>-7.7321710423516876E-5</c:v>
                </c:pt>
                <c:pt idx="27">
                  <c:v>-4.0062948887512606E-3</c:v>
                </c:pt>
                <c:pt idx="28">
                  <c:v>4.6911286576869493E-2</c:v>
                </c:pt>
                <c:pt idx="29">
                  <c:v>-1.7971173143586872E-2</c:v>
                </c:pt>
                <c:pt idx="30">
                  <c:v>-5.4113091396515989E-3</c:v>
                </c:pt>
                <c:pt idx="31">
                  <c:v>1.0626205655660526E-2</c:v>
                </c:pt>
                <c:pt idx="32">
                  <c:v>1.4054533907374545E-2</c:v>
                </c:pt>
                <c:pt idx="33">
                  <c:v>-7.9072366096526459E-3</c:v>
                </c:pt>
                <c:pt idx="34">
                  <c:v>5.5533775316609635E-3</c:v>
                </c:pt>
                <c:pt idx="35">
                  <c:v>2.1065949933521066E-2</c:v>
                </c:pt>
                <c:pt idx="36">
                  <c:v>1.6780505177699023E-2</c:v>
                </c:pt>
                <c:pt idx="37">
                  <c:v>-1.5835234872924708E-2</c:v>
                </c:pt>
                <c:pt idx="38">
                  <c:v>3.8272083638504206E-3</c:v>
                </c:pt>
                <c:pt idx="39">
                  <c:v>4.946583393767634E-3</c:v>
                </c:pt>
                <c:pt idx="40">
                  <c:v>4.2093805399572526E-2</c:v>
                </c:pt>
                <c:pt idx="41">
                  <c:v>-2.33848876746936E-2</c:v>
                </c:pt>
                <c:pt idx="42">
                  <c:v>8.7901585784613268E-3</c:v>
                </c:pt>
                <c:pt idx="43">
                  <c:v>-2.6218349778793337E-2</c:v>
                </c:pt>
                <c:pt idx="44">
                  <c:v>-7.1536778320148153E-3</c:v>
                </c:pt>
                <c:pt idx="45">
                  <c:v>8.5822337647325497E-3</c:v>
                </c:pt>
                <c:pt idx="46">
                  <c:v>9.8762144643225191E-3</c:v>
                </c:pt>
                <c:pt idx="47">
                  <c:v>1.7722818768648452E-3</c:v>
                </c:pt>
                <c:pt idx="48">
                  <c:v>7.2565120892793544E-3</c:v>
                </c:pt>
                <c:pt idx="49">
                  <c:v>1.5090716164514628E-2</c:v>
                </c:pt>
                <c:pt idx="50">
                  <c:v>2.243920328222071E-2</c:v>
                </c:pt>
                <c:pt idx="51">
                  <c:v>-6.1429352448063579E-3</c:v>
                </c:pt>
                <c:pt idx="52">
                  <c:v>-5.5237771610882058E-3</c:v>
                </c:pt>
                <c:pt idx="53">
                  <c:v>1.5922272001964055E-2</c:v>
                </c:pt>
                <c:pt idx="54">
                  <c:v>2.9595987520240064E-2</c:v>
                </c:pt>
                <c:pt idx="55">
                  <c:v>3.1257304265492891E-3</c:v>
                </c:pt>
                <c:pt idx="56">
                  <c:v>7.4434457765928386E-3</c:v>
                </c:pt>
                <c:pt idx="57">
                  <c:v>-3.6148842290721905E-2</c:v>
                </c:pt>
                <c:pt idx="58">
                  <c:v>1.0073418415024848E-2</c:v>
                </c:pt>
                <c:pt idx="59">
                  <c:v>-2.039072387640728E-2</c:v>
                </c:pt>
                <c:pt idx="60">
                  <c:v>2.4458507344231606E-3</c:v>
                </c:pt>
                <c:pt idx="61">
                  <c:v>1.7677963995588852E-2</c:v>
                </c:pt>
                <c:pt idx="62">
                  <c:v>-1.3340158530721347E-3</c:v>
                </c:pt>
                <c:pt idx="63">
                  <c:v>1.1987198480457151E-2</c:v>
                </c:pt>
                <c:pt idx="64">
                  <c:v>1.8163840197522596E-3</c:v>
                </c:pt>
                <c:pt idx="65">
                  <c:v>1.1392261612452437E-2</c:v>
                </c:pt>
                <c:pt idx="66">
                  <c:v>6.3666612644084353E-3</c:v>
                </c:pt>
                <c:pt idx="67">
                  <c:v>1.8694750916699254E-2</c:v>
                </c:pt>
                <c:pt idx="68">
                  <c:v>2.4580316131879165E-3</c:v>
                </c:pt>
                <c:pt idx="69">
                  <c:v>2.3681535430271072E-2</c:v>
                </c:pt>
                <c:pt idx="70">
                  <c:v>1.4643616220100242E-4</c:v>
                </c:pt>
                <c:pt idx="71">
                  <c:v>1.9527884180622124E-2</c:v>
                </c:pt>
                <c:pt idx="72">
                  <c:v>-1.9791568670492476E-2</c:v>
                </c:pt>
                <c:pt idx="73">
                  <c:v>7.7105387896982958E-3</c:v>
                </c:pt>
                <c:pt idx="74">
                  <c:v>5.7632613278808531E-3</c:v>
                </c:pt>
                <c:pt idx="75">
                  <c:v>2.9213252820247781E-2</c:v>
                </c:pt>
                <c:pt idx="76">
                  <c:v>3.8946538815185505E-3</c:v>
                </c:pt>
                <c:pt idx="77">
                  <c:v>2.4535730431767266E-3</c:v>
                </c:pt>
                <c:pt idx="78">
                  <c:v>1.0731460614341826E-2</c:v>
                </c:pt>
                <c:pt idx="79">
                  <c:v>3.7008752458393968E-2</c:v>
                </c:pt>
                <c:pt idx="80">
                  <c:v>6.8484267378143837E-3</c:v>
                </c:pt>
                <c:pt idx="81">
                  <c:v>4.3640310062529775E-2</c:v>
                </c:pt>
                <c:pt idx="82">
                  <c:v>-3.2905563347358724E-2</c:v>
                </c:pt>
                <c:pt idx="83">
                  <c:v>-1.6463545007483371E-2</c:v>
                </c:pt>
                <c:pt idx="84">
                  <c:v>2.1469215793564977E-2</c:v>
                </c:pt>
                <c:pt idx="85">
                  <c:v>-9.6541619182733962E-3</c:v>
                </c:pt>
                <c:pt idx="86">
                  <c:v>-6.9976905311778248E-3</c:v>
                </c:pt>
                <c:pt idx="87">
                  <c:v>-3.8867061774433442E-2</c:v>
                </c:pt>
                <c:pt idx="88">
                  <c:v>1.2122737096563974E-2</c:v>
                </c:pt>
                <c:pt idx="89">
                  <c:v>-1.2538656420404304E-2</c:v>
                </c:pt>
                <c:pt idx="90">
                  <c:v>3.0013870132600262E-2</c:v>
                </c:pt>
                <c:pt idx="91">
                  <c:v>1.3614439085112284E-3</c:v>
                </c:pt>
                <c:pt idx="92">
                  <c:v>-2.2034850285197694E-2</c:v>
                </c:pt>
                <c:pt idx="93">
                  <c:v>-7.3435823620746632E-3</c:v>
                </c:pt>
                <c:pt idx="94">
                  <c:v>-7.8282544447161317E-3</c:v>
                </c:pt>
                <c:pt idx="95">
                  <c:v>5.6010425877706105E-4</c:v>
                </c:pt>
                <c:pt idx="96">
                  <c:v>5.5054944080319412E-3</c:v>
                </c:pt>
                <c:pt idx="97">
                  <c:v>2.2316217055528664E-2</c:v>
                </c:pt>
                <c:pt idx="98">
                  <c:v>3.4459699211182304E-3</c:v>
                </c:pt>
                <c:pt idx="99">
                  <c:v>3.3204849962000793E-3</c:v>
                </c:pt>
                <c:pt idx="100">
                  <c:v>-9.9303183124559435E-3</c:v>
                </c:pt>
                <c:pt idx="101">
                  <c:v>3.0720109549992713E-2</c:v>
                </c:pt>
                <c:pt idx="102">
                  <c:v>1.727307617590057E-2</c:v>
                </c:pt>
                <c:pt idx="103">
                  <c:v>1.6799637702106462E-2</c:v>
                </c:pt>
                <c:pt idx="104">
                  <c:v>-1.1140886840318776E-2</c:v>
                </c:pt>
                <c:pt idx="105">
                  <c:v>1.6324425873113446E-2</c:v>
                </c:pt>
                <c:pt idx="106">
                  <c:v>1.7088461102821251E-2</c:v>
                </c:pt>
                <c:pt idx="107">
                  <c:v>-1.7925931299648257E-2</c:v>
                </c:pt>
                <c:pt idx="108">
                  <c:v>1.3463154300825675E-3</c:v>
                </c:pt>
                <c:pt idx="109">
                  <c:v>-3.9626454939680755E-3</c:v>
                </c:pt>
                <c:pt idx="110">
                  <c:v>1.0036491905033307E-2</c:v>
                </c:pt>
                <c:pt idx="111">
                  <c:v>1.3377505350755436E-2</c:v>
                </c:pt>
                <c:pt idx="112">
                  <c:v>2.5859012540772719E-2</c:v>
                </c:pt>
                <c:pt idx="113">
                  <c:v>-2.9189855262760078E-3</c:v>
                </c:pt>
                <c:pt idx="114">
                  <c:v>1.0708671063108799E-2</c:v>
                </c:pt>
                <c:pt idx="115">
                  <c:v>-1.583131349918987E-2</c:v>
                </c:pt>
                <c:pt idx="116">
                  <c:v>-7.7187263229254732E-3</c:v>
                </c:pt>
                <c:pt idx="117">
                  <c:v>-1.9090995768150321E-2</c:v>
                </c:pt>
                <c:pt idx="118">
                  <c:v>2.1830209481807916E-3</c:v>
                </c:pt>
                <c:pt idx="119">
                  <c:v>-2.3508526805366858E-2</c:v>
                </c:pt>
                <c:pt idx="120">
                  <c:v>2.938851303925949E-2</c:v>
                </c:pt>
                <c:pt idx="121">
                  <c:v>4.1442989599497215E-2</c:v>
                </c:pt>
                <c:pt idx="122">
                  <c:v>-2.1169068857216811E-2</c:v>
                </c:pt>
                <c:pt idx="123">
                  <c:v>4.5973057430214626E-2</c:v>
                </c:pt>
                <c:pt idx="124">
                  <c:v>-1.0698104580596945E-2</c:v>
                </c:pt>
                <c:pt idx="125">
                  <c:v>7.0348656207241955E-3</c:v>
                </c:pt>
                <c:pt idx="126">
                  <c:v>-1.883077712892256E-2</c:v>
                </c:pt>
                <c:pt idx="127">
                  <c:v>-1.7095957875721268E-2</c:v>
                </c:pt>
                <c:pt idx="128">
                  <c:v>-2.7734099990923688E-2</c:v>
                </c:pt>
                <c:pt idx="129">
                  <c:v>1.2244056753226706E-2</c:v>
                </c:pt>
                <c:pt idx="130">
                  <c:v>2.0448187788859151E-2</c:v>
                </c:pt>
                <c:pt idx="131">
                  <c:v>-2.4795456441131236E-3</c:v>
                </c:pt>
                <c:pt idx="132">
                  <c:v>6.3571772283589123E-2</c:v>
                </c:pt>
                <c:pt idx="133">
                  <c:v>-2.2958527040159771E-2</c:v>
                </c:pt>
                <c:pt idx="134">
                  <c:v>3.860569919635104E-2</c:v>
                </c:pt>
                <c:pt idx="135">
                  <c:v>-1.1253681970401219E-3</c:v>
                </c:pt>
                <c:pt idx="136">
                  <c:v>-1.9925117237990508E-2</c:v>
                </c:pt>
                <c:pt idx="137">
                  <c:v>2.8581474370067639E-2</c:v>
                </c:pt>
                <c:pt idx="138">
                  <c:v>-3.1272036381150614E-2</c:v>
                </c:pt>
                <c:pt idx="139">
                  <c:v>-3.6746254501646924E-2</c:v>
                </c:pt>
                <c:pt idx="140">
                  <c:v>-2.6167071873954728E-2</c:v>
                </c:pt>
                <c:pt idx="141">
                  <c:v>9.9146678094710339E-3</c:v>
                </c:pt>
                <c:pt idx="142">
                  <c:v>-5.5313970546209679E-2</c:v>
                </c:pt>
                <c:pt idx="143">
                  <c:v>-1.9753766568465836E-2</c:v>
                </c:pt>
                <c:pt idx="144">
                  <c:v>1.8175681617770945E-2</c:v>
                </c:pt>
                <c:pt idx="145">
                  <c:v>1.3326300476403929E-2</c:v>
                </c:pt>
                <c:pt idx="146">
                  <c:v>1.9523969718325374E-2</c:v>
                </c:pt>
                <c:pt idx="147">
                  <c:v>1.8374823391140271E-2</c:v>
                </c:pt>
                <c:pt idx="148">
                  <c:v>5.5026145135843807E-2</c:v>
                </c:pt>
                <c:pt idx="149">
                  <c:v>-2.8760166247290275E-2</c:v>
                </c:pt>
                <c:pt idx="150">
                  <c:v>3.0971791471397836E-2</c:v>
                </c:pt>
                <c:pt idx="151">
                  <c:v>-2.726748214440966E-3</c:v>
                </c:pt>
                <c:pt idx="152">
                  <c:v>3.5169917938676187E-2</c:v>
                </c:pt>
                <c:pt idx="153">
                  <c:v>-8.7373252161620063E-2</c:v>
                </c:pt>
                <c:pt idx="154">
                  <c:v>-3.8067237755038397E-2</c:v>
                </c:pt>
                <c:pt idx="155">
                  <c:v>2.9321018078583672E-2</c:v>
                </c:pt>
                <c:pt idx="156">
                  <c:v>4.0261075320640272E-2</c:v>
                </c:pt>
                <c:pt idx="157">
                  <c:v>-7.4527744982290089E-3</c:v>
                </c:pt>
                <c:pt idx="158">
                  <c:v>-5.2277983153559138E-2</c:v>
                </c:pt>
                <c:pt idx="159">
                  <c:v>-3.2800000000000051E-2</c:v>
                </c:pt>
                <c:pt idx="160">
                  <c:v>-2.4162088099670909E-2</c:v>
                </c:pt>
                <c:pt idx="161">
                  <c:v>2.4359204933754874E-4</c:v>
                </c:pt>
                <c:pt idx="162">
                  <c:v>-2.3914439548376576E-2</c:v>
                </c:pt>
                <c:pt idx="163">
                  <c:v>-6.6660633364308275E-3</c:v>
                </c:pt>
                <c:pt idx="164">
                  <c:v>2.2676188453505386E-3</c:v>
                </c:pt>
                <c:pt idx="165">
                  <c:v>2.4591594566230057E-2</c:v>
                </c:pt>
                <c:pt idx="166">
                  <c:v>3.5719987228607808E-2</c:v>
                </c:pt>
                <c:pt idx="167">
                  <c:v>-2.382725753926318E-2</c:v>
                </c:pt>
                <c:pt idx="168">
                  <c:v>1.7438850933849448E-2</c:v>
                </c:pt>
                <c:pt idx="169">
                  <c:v>-2.0902868779478889E-2</c:v>
                </c:pt>
                <c:pt idx="170">
                  <c:v>-2.7490630717038722E-2</c:v>
                </c:pt>
                <c:pt idx="171">
                  <c:v>5.9498284734134099E-3</c:v>
                </c:pt>
                <c:pt idx="172">
                  <c:v>3.4884930348016985E-2</c:v>
                </c:pt>
                <c:pt idx="173">
                  <c:v>-3.4849299422449964E-2</c:v>
                </c:pt>
                <c:pt idx="174">
                  <c:v>-3.7840494695247751E-2</c:v>
                </c:pt>
                <c:pt idx="175">
                  <c:v>-7.8832210048871421E-3</c:v>
                </c:pt>
                <c:pt idx="176">
                  <c:v>-1.7301668016397542E-2</c:v>
                </c:pt>
                <c:pt idx="177">
                  <c:v>1.1202359817088725E-2</c:v>
                </c:pt>
                <c:pt idx="178">
                  <c:v>1.2234747797552625E-2</c:v>
                </c:pt>
                <c:pt idx="179">
                  <c:v>2.6138469614034321E-4</c:v>
                </c:pt>
                <c:pt idx="180">
                  <c:v>1.9739573092132368E-2</c:v>
                </c:pt>
                <c:pt idx="181">
                  <c:v>-2.6451357663364039E-2</c:v>
                </c:pt>
                <c:pt idx="182">
                  <c:v>-6.5468674939528348E-4</c:v>
                </c:pt>
                <c:pt idx="183">
                  <c:v>1.1887887775930306E-2</c:v>
                </c:pt>
                <c:pt idx="184">
                  <c:v>-6.578975483220284E-3</c:v>
                </c:pt>
                <c:pt idx="185">
                  <c:v>1.8196770530108264E-2</c:v>
                </c:pt>
                <c:pt idx="186">
                  <c:v>1.0251045105477807E-2</c:v>
                </c:pt>
                <c:pt idx="187">
                  <c:v>2.5126964170643307E-2</c:v>
                </c:pt>
                <c:pt idx="188">
                  <c:v>8.7504772987616608E-3</c:v>
                </c:pt>
                <c:pt idx="189">
                  <c:v>2.1408971245769015E-2</c:v>
                </c:pt>
                <c:pt idx="190">
                  <c:v>-3.1791556716370906E-2</c:v>
                </c:pt>
                <c:pt idx="191">
                  <c:v>-5.5367421067338274E-3</c:v>
                </c:pt>
                <c:pt idx="192">
                  <c:v>-4.3464907595341939E-3</c:v>
                </c:pt>
                <c:pt idx="193">
                  <c:v>-9.6254091405019171E-3</c:v>
                </c:pt>
                <c:pt idx="194">
                  <c:v>1.4977628635346685E-2</c:v>
                </c:pt>
                <c:pt idx="195">
                  <c:v>1.4571700939670418E-2</c:v>
                </c:pt>
                <c:pt idx="196">
                  <c:v>-1.2336269259308197E-2</c:v>
                </c:pt>
                <c:pt idx="197">
                  <c:v>7.1639836535637436E-3</c:v>
                </c:pt>
                <c:pt idx="198">
                  <c:v>2.2515642148379644E-3</c:v>
                </c:pt>
                <c:pt idx="199">
                  <c:v>1.1830620861457808E-2</c:v>
                </c:pt>
                <c:pt idx="200">
                  <c:v>1.7087038391936371E-3</c:v>
                </c:pt>
                <c:pt idx="201">
                  <c:v>9.0746663827698804E-3</c:v>
                </c:pt>
                <c:pt idx="202">
                  <c:v>2.0370653296120089E-4</c:v>
                </c:pt>
                <c:pt idx="203">
                  <c:v>1.2527862481805929E-2</c:v>
                </c:pt>
                <c:pt idx="204">
                  <c:v>1.0571170053009782E-2</c:v>
                </c:pt>
                <c:pt idx="205">
                  <c:v>-4.0856958185311321E-3</c:v>
                </c:pt>
                <c:pt idx="206">
                  <c:v>1.1049763287501291E-2</c:v>
                </c:pt>
                <c:pt idx="207">
                  <c:v>-1.9115042562509732E-3</c:v>
                </c:pt>
                <c:pt idx="208">
                  <c:v>1.0040585508473088E-2</c:v>
                </c:pt>
                <c:pt idx="209">
                  <c:v>1.1336170212765895E-2</c:v>
                </c:pt>
                <c:pt idx="210">
                  <c:v>-2.1210866284909091E-2</c:v>
                </c:pt>
                <c:pt idx="211">
                  <c:v>-2.3388508050633527E-3</c:v>
                </c:pt>
                <c:pt idx="212">
                  <c:v>1.8498275686944288E-2</c:v>
                </c:pt>
                <c:pt idx="213">
                  <c:v>-8.4979450510981325E-3</c:v>
                </c:pt>
                <c:pt idx="214">
                  <c:v>1.7878193972912904E-2</c:v>
                </c:pt>
                <c:pt idx="215">
                  <c:v>1.9229477570170239E-2</c:v>
                </c:pt>
                <c:pt idx="216">
                  <c:v>2.8225971474759026E-2</c:v>
                </c:pt>
                <c:pt idx="217">
                  <c:v>-1.5170631292363845E-3</c:v>
                </c:pt>
                <c:pt idx="218">
                  <c:v>-6.0619291556454069E-3</c:v>
                </c:pt>
                <c:pt idx="219">
                  <c:v>4.5342008825863145E-2</c:v>
                </c:pt>
                <c:pt idx="220">
                  <c:v>-1.5895689596640783E-2</c:v>
                </c:pt>
                <c:pt idx="221">
                  <c:v>-2.1622546928055097E-2</c:v>
                </c:pt>
                <c:pt idx="222">
                  <c:v>-6.1536418835772544E-4</c:v>
                </c:pt>
                <c:pt idx="223">
                  <c:v>1.1529699824885054E-2</c:v>
                </c:pt>
                <c:pt idx="224">
                  <c:v>2.2273973036769368E-2</c:v>
                </c:pt>
                <c:pt idx="225">
                  <c:v>-1.7048742950426576E-2</c:v>
                </c:pt>
                <c:pt idx="226">
                  <c:v>1.515726352508473E-2</c:v>
                </c:pt>
                <c:pt idx="227">
                  <c:v>-2.1688894497330358E-3</c:v>
                </c:pt>
                <c:pt idx="228">
                  <c:v>1.2704768547976864E-2</c:v>
                </c:pt>
                <c:pt idx="229">
                  <c:v>1.4315187979671018E-2</c:v>
                </c:pt>
                <c:pt idx="230">
                  <c:v>-5.2169521394339613E-3</c:v>
                </c:pt>
                <c:pt idx="231">
                  <c:v>1.4825113819143532E-2</c:v>
                </c:pt>
                <c:pt idx="232">
                  <c:v>3.7635816206305073E-4</c:v>
                </c:pt>
                <c:pt idx="233">
                  <c:v>1.0213105946854206E-2</c:v>
                </c:pt>
                <c:pt idx="234">
                  <c:v>1.3339400927448564E-2</c:v>
                </c:pt>
                <c:pt idx="235">
                  <c:v>1.268302888597983E-2</c:v>
                </c:pt>
                <c:pt idx="236">
                  <c:v>7.5659815693145394E-3</c:v>
                </c:pt>
                <c:pt idx="237">
                  <c:v>6.0523668397726826E-2</c:v>
                </c:pt>
                <c:pt idx="238">
                  <c:v>-4.1517421506939267E-2</c:v>
                </c:pt>
                <c:pt idx="239">
                  <c:v>-8.5693615897386444E-3</c:v>
                </c:pt>
                <c:pt idx="240">
                  <c:v>1.059234136873588E-2</c:v>
                </c:pt>
                <c:pt idx="241">
                  <c:v>1.9530880265026029E-2</c:v>
                </c:pt>
                <c:pt idx="242">
                  <c:v>4.1338758512778018E-2</c:v>
                </c:pt>
                <c:pt idx="243">
                  <c:v>-3.2892365527657064E-2</c:v>
                </c:pt>
                <c:pt idx="244">
                  <c:v>5.3366235524183736E-3</c:v>
                </c:pt>
                <c:pt idx="245">
                  <c:v>-3.3536320642767348E-2</c:v>
                </c:pt>
                <c:pt idx="246">
                  <c:v>-8.4630727066623557E-3</c:v>
                </c:pt>
                <c:pt idx="247">
                  <c:v>2.9254085795050067E-2</c:v>
                </c:pt>
                <c:pt idx="248">
                  <c:v>3.5809250525431491E-3</c:v>
                </c:pt>
                <c:pt idx="249">
                  <c:v>7.2465931756022783E-3</c:v>
                </c:pt>
                <c:pt idx="250">
                  <c:v>3.1710728169994651E-2</c:v>
                </c:pt>
                <c:pt idx="251">
                  <c:v>3.2636309130131824E-3</c:v>
                </c:pt>
                <c:pt idx="252">
                  <c:v>6.2477259086257675E-3</c:v>
                </c:pt>
                <c:pt idx="253">
                  <c:v>2.0151964594470329E-2</c:v>
                </c:pt>
                <c:pt idx="254">
                  <c:v>7.0415110494854716E-3</c:v>
                </c:pt>
                <c:pt idx="255">
                  <c:v>1.499792461151328E-2</c:v>
                </c:pt>
                <c:pt idx="256">
                  <c:v>-1.0136935294381977E-2</c:v>
                </c:pt>
                <c:pt idx="257">
                  <c:v>3.7720262482928701E-2</c:v>
                </c:pt>
                <c:pt idx="258">
                  <c:v>-3.5423393898501132E-2</c:v>
                </c:pt>
                <c:pt idx="259">
                  <c:v>2.7269756710994075E-2</c:v>
                </c:pt>
              </c:numCache>
            </c:numRef>
          </c:xVal>
          <c:yVal>
            <c:numRef>
              <c:f>Reg_NVDA_sem!$B$25:$B$284</c:f>
              <c:numCache>
                <c:formatCode>General</c:formatCode>
                <c:ptCount val="260"/>
                <c:pt idx="0">
                  <c:v>-1.8643775706571282E-2</c:v>
                </c:pt>
                <c:pt idx="1">
                  <c:v>9.8325665670720652E-2</c:v>
                </c:pt>
                <c:pt idx="2">
                  <c:v>2.8962480365347737E-2</c:v>
                </c:pt>
                <c:pt idx="3">
                  <c:v>5.1596281699973601E-2</c:v>
                </c:pt>
                <c:pt idx="4">
                  <c:v>8.5235916740783971E-2</c:v>
                </c:pt>
                <c:pt idx="5">
                  <c:v>1.286477067490732E-2</c:v>
                </c:pt>
                <c:pt idx="6">
                  <c:v>-4.1381411205941104E-2</c:v>
                </c:pt>
                <c:pt idx="7">
                  <c:v>-9.9170672221717104E-2</c:v>
                </c:pt>
                <c:pt idx="8">
                  <c:v>1.8151055789850882E-2</c:v>
                </c:pt>
                <c:pt idx="9">
                  <c:v>5.9430230131998205E-2</c:v>
                </c:pt>
                <c:pt idx="10">
                  <c:v>-6.9963432059966538E-2</c:v>
                </c:pt>
                <c:pt idx="11">
                  <c:v>-3.5641126850402924E-2</c:v>
                </c:pt>
                <c:pt idx="12">
                  <c:v>-7.8174161927759014E-2</c:v>
                </c:pt>
                <c:pt idx="13">
                  <c:v>8.0082493585522507E-3</c:v>
                </c:pt>
                <c:pt idx="14">
                  <c:v>1.7755365490926801E-2</c:v>
                </c:pt>
                <c:pt idx="15">
                  <c:v>1.1358039398771974E-2</c:v>
                </c:pt>
                <c:pt idx="16">
                  <c:v>-8.6617589401521023E-3</c:v>
                </c:pt>
                <c:pt idx="17">
                  <c:v>6.9517389812275968E-2</c:v>
                </c:pt>
                <c:pt idx="18">
                  <c:v>1.3772105410824024E-2</c:v>
                </c:pt>
                <c:pt idx="19">
                  <c:v>2.4470065812423294E-2</c:v>
                </c:pt>
                <c:pt idx="20">
                  <c:v>-4.993414549735286E-2</c:v>
                </c:pt>
                <c:pt idx="21">
                  <c:v>6.6487110730921811E-2</c:v>
                </c:pt>
                <c:pt idx="22">
                  <c:v>-5.4906643439980994E-2</c:v>
                </c:pt>
                <c:pt idx="23">
                  <c:v>-8.2259494835274297E-4</c:v>
                </c:pt>
                <c:pt idx="24">
                  <c:v>3.3166216252003729E-2</c:v>
                </c:pt>
                <c:pt idx="25">
                  <c:v>2.4350409881632243E-2</c:v>
                </c:pt>
                <c:pt idx="26">
                  <c:v>7.0330314738260534E-3</c:v>
                </c:pt>
                <c:pt idx="27">
                  <c:v>-9.8336048670835154E-4</c:v>
                </c:pt>
                <c:pt idx="28">
                  <c:v>0.10290518040798569</c:v>
                </c:pt>
                <c:pt idx="29">
                  <c:v>-2.9476285403939116E-2</c:v>
                </c:pt>
                <c:pt idx="30">
                  <c:v>-3.850049678551494E-3</c:v>
                </c:pt>
                <c:pt idx="31">
                  <c:v>2.887173253702751E-2</c:v>
                </c:pt>
                <c:pt idx="32">
                  <c:v>3.5866644893952922E-2</c:v>
                </c:pt>
                <c:pt idx="33">
                  <c:v>-8.9425590942328066E-3</c:v>
                </c:pt>
                <c:pt idx="34">
                  <c:v>1.8521501892869448E-2</c:v>
                </c:pt>
                <c:pt idx="35">
                  <c:v>5.0172229715452175E-2</c:v>
                </c:pt>
                <c:pt idx="36">
                  <c:v>4.1428518998010255E-2</c:v>
                </c:pt>
                <c:pt idx="37">
                  <c:v>-2.511827184569395E-2</c:v>
                </c:pt>
                <c:pt idx="38">
                  <c:v>1.4999551497359646E-2</c:v>
                </c:pt>
                <c:pt idx="39">
                  <c:v>1.7283443136057612E-2</c:v>
                </c:pt>
                <c:pt idx="40">
                  <c:v>9.3075941157198486E-2</c:v>
                </c:pt>
                <c:pt idx="41">
                  <c:v>-4.0522035953517464E-2</c:v>
                </c:pt>
                <c:pt idx="42">
                  <c:v>2.5125595223082588E-2</c:v>
                </c:pt>
                <c:pt idx="43">
                  <c:v>-4.6303226560028977E-2</c:v>
                </c:pt>
                <c:pt idx="44">
                  <c:v>-7.4050524092375315E-3</c:v>
                </c:pt>
                <c:pt idx="45">
                  <c:v>2.4701360510978897E-2</c:v>
                </c:pt>
                <c:pt idx="46">
                  <c:v>2.7341504896412121E-2</c:v>
                </c:pt>
                <c:pt idx="47">
                  <c:v>1.0806828507896105E-2</c:v>
                </c:pt>
                <c:pt idx="48">
                  <c:v>2.1996454140115737E-2</c:v>
                </c:pt>
                <c:pt idx="49">
                  <c:v>3.7980796031864626E-2</c:v>
                </c:pt>
                <c:pt idx="50">
                  <c:v>5.2974116265611382E-2</c:v>
                </c:pt>
                <c:pt idx="51">
                  <c:v>-5.3428065290769995E-3</c:v>
                </c:pt>
                <c:pt idx="52">
                  <c:v>-4.0795212737852801E-3</c:v>
                </c:pt>
                <c:pt idx="53">
                  <c:v>3.9677442261682426E-2</c:v>
                </c:pt>
                <c:pt idx="54">
                  <c:v>6.757629984512778E-2</c:v>
                </c:pt>
                <c:pt idx="55">
                  <c:v>1.3568306782304999E-2</c:v>
                </c:pt>
                <c:pt idx="56">
                  <c:v>2.2377860080069412E-2</c:v>
                </c:pt>
                <c:pt idx="57">
                  <c:v>-6.6564683364031291E-2</c:v>
                </c:pt>
                <c:pt idx="58">
                  <c:v>2.774386553702831E-2</c:v>
                </c:pt>
                <c:pt idx="59">
                  <c:v>-3.4412961263595158E-2</c:v>
                </c:pt>
                <c:pt idx="60">
                  <c:v>1.2181129560491992E-2</c:v>
                </c:pt>
                <c:pt idx="61">
                  <c:v>4.325962889011311E-2</c:v>
                </c:pt>
                <c:pt idx="62">
                  <c:v>4.4689638753124816E-3</c:v>
                </c:pt>
                <c:pt idx="63">
                  <c:v>3.1648603603296362E-2</c:v>
                </c:pt>
                <c:pt idx="64">
                  <c:v>1.0896811322142621E-2</c:v>
                </c:pt>
                <c:pt idx="65">
                  <c:v>3.0434737560126171E-2</c:v>
                </c:pt>
                <c:pt idx="66">
                  <c:v>2.0180867045269175E-2</c:v>
                </c:pt>
                <c:pt idx="67">
                  <c:v>4.533420719085763E-2</c:v>
                </c:pt>
                <c:pt idx="68">
                  <c:v>1.2205982542217764E-2</c:v>
                </c:pt>
                <c:pt idx="69">
                  <c:v>5.5508880691817808E-2</c:v>
                </c:pt>
                <c:pt idx="70">
                  <c:v>7.4895708111541153E-3</c:v>
                </c:pt>
                <c:pt idx="71">
                  <c:v>4.7034071887263544E-2</c:v>
                </c:pt>
                <c:pt idx="72">
                  <c:v>-3.3190488429649258E-2</c:v>
                </c:pt>
                <c:pt idx="73">
                  <c:v>2.2922817295553587E-2</c:v>
                </c:pt>
                <c:pt idx="74">
                  <c:v>1.8949733570790876E-2</c:v>
                </c:pt>
                <c:pt idx="75">
                  <c:v>6.6795395717565986E-2</c:v>
                </c:pt>
                <c:pt idx="76">
                  <c:v>1.5137162440745878E-2</c:v>
                </c:pt>
                <c:pt idx="77">
                  <c:v>1.2196885599283582E-2</c:v>
                </c:pt>
                <c:pt idx="78">
                  <c:v>2.9086487122076191E-2</c:v>
                </c:pt>
                <c:pt idx="79">
                  <c:v>8.270076788256045E-2</c:v>
                </c:pt>
                <c:pt idx="80">
                  <c:v>2.1163826381611156E-2</c:v>
                </c:pt>
                <c:pt idx="81">
                  <c:v>9.6231317125515997E-2</c:v>
                </c:pt>
                <c:pt idx="82">
                  <c:v>-5.9947332196871372E-2</c:v>
                </c:pt>
                <c:pt idx="83">
                  <c:v>-2.6400230281852607E-2</c:v>
                </c:pt>
                <c:pt idx="84">
                  <c:v>5.0995024133150373E-2</c:v>
                </c:pt>
                <c:pt idx="85">
                  <c:v>-1.250685881430417E-2</c:v>
                </c:pt>
                <c:pt idx="86">
                  <c:v>-7.0867872321493715E-3</c:v>
                </c:pt>
                <c:pt idx="87">
                  <c:v>-7.2110741284810376E-2</c:v>
                </c:pt>
                <c:pt idx="88">
                  <c:v>3.1925146766913264E-2</c:v>
                </c:pt>
                <c:pt idx="89">
                  <c:v>-1.8392172225104711E-2</c:v>
                </c:pt>
                <c:pt idx="90">
                  <c:v>6.8428917224307037E-2</c:v>
                </c:pt>
                <c:pt idx="91">
                  <c:v>9.9685845095000697E-3</c:v>
                </c:pt>
                <c:pt idx="92">
                  <c:v>-3.7767517562994346E-2</c:v>
                </c:pt>
                <c:pt idx="93">
                  <c:v>-7.7925198412979284E-3</c:v>
                </c:pt>
                <c:pt idx="94">
                  <c:v>-8.7814096123490556E-3</c:v>
                </c:pt>
                <c:pt idx="95">
                  <c:v>8.333589197946285E-3</c:v>
                </c:pt>
                <c:pt idx="96">
                  <c:v>1.8423804639698498E-2</c:v>
                </c:pt>
                <c:pt idx="97">
                  <c:v>5.272318408711018E-2</c:v>
                </c:pt>
                <c:pt idx="98">
                  <c:v>1.4221700224609102E-2</c:v>
                </c:pt>
                <c:pt idx="99">
                  <c:v>1.3965669883442387E-2</c:v>
                </c:pt>
                <c:pt idx="100">
                  <c:v>-1.3070308295299959E-2</c:v>
                </c:pt>
                <c:pt idx="101">
                  <c:v>6.98698769180576E-2</c:v>
                </c:pt>
                <c:pt idx="102">
                  <c:v>4.2433525143574201E-2</c:v>
                </c:pt>
                <c:pt idx="103">
                  <c:v>4.1467555613401402E-2</c:v>
                </c:pt>
                <c:pt idx="104">
                  <c:v>-1.5540264534239205E-2</c:v>
                </c:pt>
                <c:pt idx="105">
                  <c:v>4.0497967857876974E-2</c:v>
                </c:pt>
                <c:pt idx="106">
                  <c:v>4.2056849935967811E-2</c:v>
                </c:pt>
                <c:pt idx="107">
                  <c:v>-2.9383977226314036E-2</c:v>
                </c:pt>
                <c:pt idx="108">
                  <c:v>9.9377174591675325E-3</c:v>
                </c:pt>
                <c:pt idx="109">
                  <c:v>-8.9430142686232686E-4</c:v>
                </c:pt>
                <c:pt idx="110">
                  <c:v>2.7668523363795973E-2</c:v>
                </c:pt>
                <c:pt idx="111">
                  <c:v>3.4485284922276142E-2</c:v>
                </c:pt>
                <c:pt idx="112">
                  <c:v>5.9951647086650399E-2</c:v>
                </c:pt>
                <c:pt idx="113">
                  <c:v>1.2351066894076869E-3</c:v>
                </c:pt>
                <c:pt idx="114">
                  <c:v>2.9039988974342235E-2</c:v>
                </c:pt>
                <c:pt idx="115">
                  <c:v>-2.5110270959086828E-2</c:v>
                </c:pt>
                <c:pt idx="116">
                  <c:v>-8.5579363751637685E-3</c:v>
                </c:pt>
                <c:pt idx="117">
                  <c:v>-3.1761090282295595E-2</c:v>
                </c:pt>
                <c:pt idx="118">
                  <c:v>1.1644870723948072E-2</c:v>
                </c:pt>
                <c:pt idx="119">
                  <c:v>-4.0774300269956099E-2</c:v>
                </c:pt>
                <c:pt idx="120">
                  <c:v>6.7152983959307286E-2</c:v>
                </c:pt>
                <c:pt idx="121">
                  <c:v>9.1748063793135382E-2</c:v>
                </c:pt>
                <c:pt idx="122">
                  <c:v>-3.6001039920151301E-2</c:v>
                </c:pt>
                <c:pt idx="123">
                  <c:v>0.10099088569356254</c:v>
                </c:pt>
                <c:pt idx="124">
                  <c:v>-1.4636843720200439E-2</c:v>
                </c:pt>
                <c:pt idx="125">
                  <c:v>2.1544222758540704E-2</c:v>
                </c:pt>
                <c:pt idx="126">
                  <c:v>-3.1230159040770936E-2</c:v>
                </c:pt>
                <c:pt idx="127">
                  <c:v>-2.7690559638297474E-2</c:v>
                </c:pt>
                <c:pt idx="128">
                  <c:v>-4.9395853377062059E-2</c:v>
                </c:pt>
                <c:pt idx="129">
                  <c:v>3.2172678596779268E-2</c:v>
                </c:pt>
                <c:pt idx="130">
                  <c:v>4.8911792632983203E-2</c:v>
                </c:pt>
                <c:pt idx="131">
                  <c:v>2.1317079586502729E-3</c:v>
                </c:pt>
                <c:pt idx="132">
                  <c:v>0.13689802729598363</c:v>
                </c:pt>
                <c:pt idx="133">
                  <c:v>-3.9652120632685459E-2</c:v>
                </c:pt>
                <c:pt idx="134">
                  <c:v>8.5959062202861578E-2</c:v>
                </c:pt>
                <c:pt idx="135">
                  <c:v>4.8946734224342234E-3</c:v>
                </c:pt>
                <c:pt idx="136">
                  <c:v>-3.3462971242394689E-2</c:v>
                </c:pt>
                <c:pt idx="137">
                  <c:v>6.5506360781720854E-2</c:v>
                </c:pt>
                <c:pt idx="138">
                  <c:v>-5.6614402231490349E-2</c:v>
                </c:pt>
                <c:pt idx="139">
                  <c:v>-6.7783599917394674E-2</c:v>
                </c:pt>
                <c:pt idx="140">
                  <c:v>-4.6198602841453169E-2</c:v>
                </c:pt>
                <c:pt idx="141">
                  <c:v>2.741996231337912E-2</c:v>
                </c:pt>
                <c:pt idx="142">
                  <c:v>-0.10566782128244626</c:v>
                </c:pt>
                <c:pt idx="143">
                  <c:v>-3.3113359761922735E-2</c:v>
                </c:pt>
                <c:pt idx="144">
                  <c:v>4.4275135834035542E-2</c:v>
                </c:pt>
                <c:pt idx="145">
                  <c:v>3.4380810209810354E-2</c:v>
                </c:pt>
                <c:pt idx="146">
                  <c:v>4.7026085102253513E-2</c:v>
                </c:pt>
                <c:pt idx="147">
                  <c:v>4.4681450267498771E-2</c:v>
                </c:pt>
                <c:pt idx="148">
                  <c:v>0.11946214935647899</c:v>
                </c:pt>
                <c:pt idx="149">
                  <c:v>-5.1489364560565125E-2</c:v>
                </c:pt>
                <c:pt idx="150">
                  <c:v>7.0383390459583639E-2</c:v>
                </c:pt>
                <c:pt idx="151">
                  <c:v>1.6273337602387174E-3</c:v>
                </c:pt>
                <c:pt idx="152">
                  <c:v>7.8948943273034172E-2</c:v>
                </c:pt>
                <c:pt idx="153">
                  <c:v>-0.17107925468695448</c:v>
                </c:pt>
                <c:pt idx="154">
                  <c:v>-7.0478838355493428E-2</c:v>
                </c:pt>
                <c:pt idx="155">
                  <c:v>6.7015272135993578E-2</c:v>
                </c:pt>
                <c:pt idx="156">
                  <c:v>8.933657160598274E-2</c:v>
                </c:pt>
                <c:pt idx="157">
                  <c:v>-8.0153075577551417E-3</c:v>
                </c:pt>
                <c:pt idx="158">
                  <c:v>-9.9473412763453464E-2</c:v>
                </c:pt>
                <c:pt idx="159">
                  <c:v>-5.9731948397928433E-2</c:v>
                </c:pt>
                <c:pt idx="160">
                  <c:v>-4.2107779341351889E-2</c:v>
                </c:pt>
                <c:pt idx="161">
                  <c:v>7.6878006379333067E-3</c:v>
                </c:pt>
                <c:pt idx="162">
                  <c:v>-4.160249519571696E-2</c:v>
                </c:pt>
                <c:pt idx="163">
                  <c:v>-6.4101591521898375E-3</c:v>
                </c:pt>
                <c:pt idx="164">
                  <c:v>1.181747813865135E-2</c:v>
                </c:pt>
                <c:pt idx="165">
                  <c:v>5.7365699359187172E-2</c:v>
                </c:pt>
                <c:pt idx="166">
                  <c:v>8.0071264763511105E-2</c:v>
                </c:pt>
                <c:pt idx="167">
                  <c:v>-4.1424615346392739E-2</c:v>
                </c:pt>
                <c:pt idx="168">
                  <c:v>4.2771759938408441E-2</c:v>
                </c:pt>
                <c:pt idx="169">
                  <c:v>-3.5457904585239147E-2</c:v>
                </c:pt>
                <c:pt idx="170">
                  <c:v>-4.8899096325989669E-2</c:v>
                </c:pt>
                <c:pt idx="171">
                  <c:v>1.9330391645474804E-2</c:v>
                </c:pt>
                <c:pt idx="172">
                  <c:v>7.8367475259148445E-2</c:v>
                </c:pt>
                <c:pt idx="173">
                  <c:v>-6.3913190332964345E-2</c:v>
                </c:pt>
                <c:pt idx="174">
                  <c:v>-7.0016208258744758E-2</c:v>
                </c:pt>
                <c:pt idx="175">
                  <c:v>-8.8935593957794063E-3</c:v>
                </c:pt>
                <c:pt idx="176">
                  <c:v>-2.8110275692103566E-2</c:v>
                </c:pt>
                <c:pt idx="177">
                  <c:v>3.0047275707741461E-2</c:v>
                </c:pt>
                <c:pt idx="178">
                  <c:v>3.2153685278667986E-2</c:v>
                </c:pt>
                <c:pt idx="179">
                  <c:v>7.7241034642221993E-3</c:v>
                </c:pt>
                <c:pt idx="180">
                  <c:v>4.7465986591524081E-2</c:v>
                </c:pt>
                <c:pt idx="181">
                  <c:v>-4.6778638950960266E-2</c:v>
                </c:pt>
                <c:pt idx="182">
                  <c:v>5.8550177163799299E-3</c:v>
                </c:pt>
                <c:pt idx="183">
                  <c:v>3.1445977243372253E-2</c:v>
                </c:pt>
                <c:pt idx="184">
                  <c:v>-6.2324714117420032E-3</c:v>
                </c:pt>
                <c:pt idx="185">
                  <c:v>4.4318164121489839E-2</c:v>
                </c:pt>
                <c:pt idx="186">
                  <c:v>2.8106282155491838E-2</c:v>
                </c:pt>
                <c:pt idx="187">
                  <c:v>5.8458028677291482E-2</c:v>
                </c:pt>
                <c:pt idx="188">
                  <c:v>2.5044632417502044E-2</c:v>
                </c:pt>
                <c:pt idx="189">
                  <c:v>5.0872105526507415E-2</c:v>
                </c:pt>
                <c:pt idx="190">
                  <c:v>-5.767439385005535E-2</c:v>
                </c:pt>
                <c:pt idx="191">
                  <c:v>-4.1059740087175563E-3</c:v>
                </c:pt>
                <c:pt idx="192">
                  <c:v>-1.6774714718874456E-3</c:v>
                </c:pt>
                <c:pt idx="193">
                  <c:v>-1.2448193731569137E-2</c:v>
                </c:pt>
                <c:pt idx="194">
                  <c:v>3.7750060437979904E-2</c:v>
                </c:pt>
                <c:pt idx="195">
                  <c:v>3.6921835003882512E-2</c:v>
                </c:pt>
                <c:pt idx="196">
                  <c:v>-1.7979236137865562E-2</c:v>
                </c:pt>
                <c:pt idx="197">
                  <c:v>2.1807665829652607E-2</c:v>
                </c:pt>
                <c:pt idx="198">
                  <c:v>1.1784721434767428E-2</c:v>
                </c:pt>
                <c:pt idx="199">
                  <c:v>3.1329133983837118E-2</c:v>
                </c:pt>
                <c:pt idx="200">
                  <c:v>1.0677108490242294E-2</c:v>
                </c:pt>
                <c:pt idx="201">
                  <c:v>2.5706084315690519E-2</c:v>
                </c:pt>
                <c:pt idx="202">
                  <c:v>7.6064211226480423E-3</c:v>
                </c:pt>
                <c:pt idx="203">
                  <c:v>3.2751735224980642E-2</c:v>
                </c:pt>
                <c:pt idx="204">
                  <c:v>2.8759441884328184E-2</c:v>
                </c:pt>
                <c:pt idx="205">
                  <c:v>-1.145364386011434E-3</c:v>
                </c:pt>
                <c:pt idx="206">
                  <c:v>2.97359288144265E-2</c:v>
                </c:pt>
                <c:pt idx="207">
                  <c:v>3.2906984144840988E-3</c:v>
                </c:pt>
                <c:pt idx="208">
                  <c:v>2.7676875655403686E-2</c:v>
                </c:pt>
                <c:pt idx="209">
                  <c:v>3.0320292735716937E-2</c:v>
                </c:pt>
                <c:pt idx="210">
                  <c:v>-3.6086320360641869E-2</c:v>
                </c:pt>
                <c:pt idx="211">
                  <c:v>2.4187715056524714E-3</c:v>
                </c:pt>
                <c:pt idx="212">
                  <c:v>4.4933333379618676E-2</c:v>
                </c:pt>
                <c:pt idx="213">
                  <c:v>-1.0147797762479168E-2</c:v>
                </c:pt>
                <c:pt idx="214">
                  <c:v>4.3668163616013604E-2</c:v>
                </c:pt>
                <c:pt idx="215">
                  <c:v>4.6425224678483423E-2</c:v>
                </c:pt>
                <c:pt idx="216">
                  <c:v>6.4781018453700268E-2</c:v>
                </c:pt>
                <c:pt idx="217">
                  <c:v>4.0954874868415984E-3</c:v>
                </c:pt>
                <c:pt idx="218">
                  <c:v>-5.1775275789721353E-3</c:v>
                </c:pt>
                <c:pt idx="219">
                  <c:v>9.9703339882220868E-2</c:v>
                </c:pt>
                <c:pt idx="220">
                  <c:v>-2.5241619280043232E-2</c:v>
                </c:pt>
                <c:pt idx="221">
                  <c:v>-3.6926283691577078E-2</c:v>
                </c:pt>
                <c:pt idx="222">
                  <c:v>5.9352486184150698E-3</c:v>
                </c:pt>
                <c:pt idx="223">
                  <c:v>3.0715156522335522E-2</c:v>
                </c:pt>
                <c:pt idx="224">
                  <c:v>5.2636992454591372E-2</c:v>
                </c:pt>
                <c:pt idx="225">
                  <c:v>-2.7594225728552975E-2</c:v>
                </c:pt>
                <c:pt idx="226">
                  <c:v>3.8116574440638595E-2</c:v>
                </c:pt>
                <c:pt idx="227">
                  <c:v>2.7655483301894579E-3</c:v>
                </c:pt>
                <c:pt idx="228">
                  <c:v>3.311268153391575E-2</c:v>
                </c:pt>
                <c:pt idx="229">
                  <c:v>3.6398464561535213E-2</c:v>
                </c:pt>
                <c:pt idx="230">
                  <c:v>-3.4534977492554561E-3</c:v>
                </c:pt>
                <c:pt idx="231">
                  <c:v>3.7438880266728716E-2</c:v>
                </c:pt>
                <c:pt idx="232">
                  <c:v>7.9586869867011821E-3</c:v>
                </c:pt>
                <c:pt idx="233">
                  <c:v>2.8028873847423641E-2</c:v>
                </c:pt>
                <c:pt idx="234">
                  <c:v>3.4407539420132499E-2</c:v>
                </c:pt>
                <c:pt idx="235">
                  <c:v>3.3068325504045391E-2</c:v>
                </c:pt>
                <c:pt idx="236">
                  <c:v>2.262787322576109E-2</c:v>
                </c:pt>
                <c:pt idx="237">
                  <c:v>0.13067889716287842</c:v>
                </c:pt>
                <c:pt idx="238">
                  <c:v>-7.7518343090131614E-2</c:v>
                </c:pt>
                <c:pt idx="239">
                  <c:v>-1.0293510889095794E-2</c:v>
                </c:pt>
                <c:pt idx="240">
                  <c:v>2.8802638301681394E-2</c:v>
                </c:pt>
                <c:pt idx="241">
                  <c:v>4.7040184880617897E-2</c:v>
                </c:pt>
                <c:pt idx="242">
                  <c:v>9.1535398242191313E-2</c:v>
                </c:pt>
                <c:pt idx="243">
                  <c:v>-5.9920404322602205E-2</c:v>
                </c:pt>
                <c:pt idx="244">
                  <c:v>1.8079252791705136E-2</c:v>
                </c:pt>
                <c:pt idx="245">
                  <c:v>-6.1234283642570539E-2</c:v>
                </c:pt>
                <c:pt idx="246">
                  <c:v>-1.007664675968741E-2</c:v>
                </c:pt>
                <c:pt idx="247">
                  <c:v>6.6878708358317857E-2</c:v>
                </c:pt>
                <c:pt idx="248">
                  <c:v>1.4497052888392887E-2</c:v>
                </c:pt>
                <c:pt idx="249">
                  <c:v>2.1976216307926719E-2</c:v>
                </c:pt>
                <c:pt idx="250">
                  <c:v>7.1891063314834983E-2</c:v>
                </c:pt>
                <c:pt idx="251">
                  <c:v>1.384966893492561E-2</c:v>
                </c:pt>
                <c:pt idx="252">
                  <c:v>1.993819997001943E-2</c:v>
                </c:pt>
                <c:pt idx="253">
                  <c:v>4.8307400308006052E-2</c:v>
                </c:pt>
                <c:pt idx="254">
                  <c:v>2.155778160948681E-2</c:v>
                </c:pt>
                <c:pt idx="255">
                  <c:v>3.779147087597183E-2</c:v>
                </c:pt>
                <c:pt idx="256">
                  <c:v>-1.349187460223176E-2</c:v>
                </c:pt>
                <c:pt idx="257">
                  <c:v>8.4152481340921986E-2</c:v>
                </c:pt>
                <c:pt idx="258">
                  <c:v>-6.5084531070994669E-2</c:v>
                </c:pt>
                <c:pt idx="259">
                  <c:v>6.2830027190366622E-2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558-45E9-BEA7-9497A033A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254783"/>
        <c:axId val="1125650079"/>
      </c:scatterChart>
      <c:valAx>
        <c:axId val="232254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Variable X 1</a:t>
                </a:r>
              </a:p>
            </c:rich>
          </c:tx>
          <c:overlay val="0"/>
        </c:title>
        <c:numFmt formatCode="0.000%" sourceLinked="1"/>
        <c:majorTickMark val="out"/>
        <c:minorTickMark val="none"/>
        <c:tickLblPos val="nextTo"/>
        <c:crossAx val="1125650079"/>
        <c:crosses val="autoZero"/>
        <c:crossBetween val="midCat"/>
      </c:valAx>
      <c:valAx>
        <c:axId val="11256500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L"/>
                  <a:t>Y</a:t>
                </a:r>
              </a:p>
            </c:rich>
          </c:tx>
          <c:overlay val="0"/>
        </c:title>
        <c:numFmt formatCode="0.000%" sourceLinked="1"/>
        <c:majorTickMark val="out"/>
        <c:minorTickMark val="none"/>
        <c:tickLblPos val="nextTo"/>
        <c:crossAx val="232254783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274320</xdr:colOff>
      <xdr:row>0</xdr:row>
      <xdr:rowOff>175260</xdr:rowOff>
    </xdr:from>
    <xdr:to>
      <xdr:col>15</xdr:col>
      <xdr:colOff>274320</xdr:colOff>
      <xdr:row>25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E8D3F8-1132-5D10-290D-493BB1FF6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464820</xdr:colOff>
      <xdr:row>1</xdr:row>
      <xdr:rowOff>129540</xdr:rowOff>
    </xdr:from>
    <xdr:to>
      <xdr:col>15</xdr:col>
      <xdr:colOff>464820</xdr:colOff>
      <xdr:row>29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9BA66C-5792-501A-9EEF-EB90E2987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167640</xdr:colOff>
      <xdr:row>0</xdr:row>
      <xdr:rowOff>175260</xdr:rowOff>
    </xdr:from>
    <xdr:to>
      <xdr:col>16</xdr:col>
      <xdr:colOff>586740</xdr:colOff>
      <xdr:row>36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DF4071-804B-EAF6-CA8D-8E6E59CD9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17</xdr:col>
      <xdr:colOff>15240</xdr:colOff>
      <xdr:row>31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62F681-FF5B-A1B3-CF53-FBE6082CC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220980</xdr:colOff>
      <xdr:row>0</xdr:row>
      <xdr:rowOff>160020</xdr:rowOff>
    </xdr:from>
    <xdr:to>
      <xdr:col>15</xdr:col>
      <xdr:colOff>220980</xdr:colOff>
      <xdr:row>28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87F2FD-FC08-5042-87CA-B95F65FE3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1CF3-674E-4888-B17A-45DCC87A2DFD}">
  <dimension ref="B2:E1262"/>
  <sheetViews>
    <sheetView tabSelected="1" workbookViewId="0">
      <selection activeCell="B1" sqref="B1"/>
    </sheetView>
  </sheetViews>
  <sheetFormatPr baseColWidth="10" defaultRowHeight="14.4" x14ac:dyDescent="0.3"/>
  <sheetData>
    <row r="2" spans="2:5" x14ac:dyDescent="0.3">
      <c r="B2" s="18" t="s">
        <v>47</v>
      </c>
    </row>
    <row r="3" spans="2:5" x14ac:dyDescent="0.3">
      <c r="B3" t="s">
        <v>0</v>
      </c>
    </row>
    <row r="4" spans="2:5" x14ac:dyDescent="0.3">
      <c r="B4" t="s">
        <v>1</v>
      </c>
      <c r="C4" t="s">
        <v>2</v>
      </c>
    </row>
    <row r="5" spans="2:5" x14ac:dyDescent="0.3">
      <c r="B5" s="2">
        <v>43973</v>
      </c>
      <c r="C5">
        <v>2955.45</v>
      </c>
      <c r="E5" s="1"/>
    </row>
    <row r="6" spans="2:5" x14ac:dyDescent="0.3">
      <c r="B6" s="2">
        <v>43977</v>
      </c>
      <c r="C6">
        <v>2991.77</v>
      </c>
    </row>
    <row r="7" spans="2:5" x14ac:dyDescent="0.3">
      <c r="B7" s="2">
        <v>43978</v>
      </c>
      <c r="C7">
        <v>3036.13</v>
      </c>
    </row>
    <row r="8" spans="2:5" x14ac:dyDescent="0.3">
      <c r="B8" s="2">
        <v>43979</v>
      </c>
      <c r="C8">
        <v>3029.73</v>
      </c>
    </row>
    <row r="9" spans="2:5" x14ac:dyDescent="0.3">
      <c r="B9" s="2">
        <v>43980</v>
      </c>
      <c r="C9">
        <v>3044.31</v>
      </c>
    </row>
    <row r="10" spans="2:5" x14ac:dyDescent="0.3">
      <c r="B10" s="2">
        <v>43983</v>
      </c>
      <c r="C10">
        <v>3055.73</v>
      </c>
    </row>
    <row r="11" spans="2:5" x14ac:dyDescent="0.3">
      <c r="B11" s="2">
        <v>43984</v>
      </c>
      <c r="C11">
        <v>3080.82</v>
      </c>
    </row>
    <row r="12" spans="2:5" x14ac:dyDescent="0.3">
      <c r="B12" s="2">
        <v>43985</v>
      </c>
      <c r="C12">
        <v>3122.87</v>
      </c>
    </row>
    <row r="13" spans="2:5" x14ac:dyDescent="0.3">
      <c r="B13" s="2">
        <v>43986</v>
      </c>
      <c r="C13">
        <v>3112.35</v>
      </c>
    </row>
    <row r="14" spans="2:5" x14ac:dyDescent="0.3">
      <c r="B14" s="2">
        <v>43987</v>
      </c>
      <c r="C14">
        <v>3193.93</v>
      </c>
    </row>
    <row r="15" spans="2:5" x14ac:dyDescent="0.3">
      <c r="B15" s="2">
        <v>43990</v>
      </c>
      <c r="C15">
        <v>3232.39</v>
      </c>
    </row>
    <row r="16" spans="2:5" x14ac:dyDescent="0.3">
      <c r="B16" s="2">
        <v>43991</v>
      </c>
      <c r="C16">
        <v>3207.18</v>
      </c>
    </row>
    <row r="17" spans="2:3" x14ac:dyDescent="0.3">
      <c r="B17" s="2">
        <v>43992</v>
      </c>
      <c r="C17">
        <v>3190.14</v>
      </c>
    </row>
    <row r="18" spans="2:3" x14ac:dyDescent="0.3">
      <c r="B18" s="2">
        <v>43993</v>
      </c>
      <c r="C18">
        <v>3002.1</v>
      </c>
    </row>
    <row r="19" spans="2:3" x14ac:dyDescent="0.3">
      <c r="B19" s="2">
        <v>43994</v>
      </c>
      <c r="C19">
        <v>3041.31</v>
      </c>
    </row>
    <row r="20" spans="2:3" x14ac:dyDescent="0.3">
      <c r="B20" s="2">
        <v>43997</v>
      </c>
      <c r="C20">
        <v>3066.59</v>
      </c>
    </row>
    <row r="21" spans="2:3" x14ac:dyDescent="0.3">
      <c r="B21" s="2">
        <v>43998</v>
      </c>
      <c r="C21">
        <v>3124.74</v>
      </c>
    </row>
    <row r="22" spans="2:3" x14ac:dyDescent="0.3">
      <c r="B22" s="2">
        <v>43999</v>
      </c>
      <c r="C22">
        <v>3113.49</v>
      </c>
    </row>
    <row r="23" spans="2:3" x14ac:dyDescent="0.3">
      <c r="B23" s="2">
        <v>44000</v>
      </c>
      <c r="C23">
        <v>3115.34</v>
      </c>
    </row>
    <row r="24" spans="2:3" x14ac:dyDescent="0.3">
      <c r="B24" s="2">
        <v>44001</v>
      </c>
      <c r="C24">
        <v>3097.74</v>
      </c>
    </row>
    <row r="25" spans="2:3" x14ac:dyDescent="0.3">
      <c r="B25" s="2">
        <v>44004</v>
      </c>
      <c r="C25">
        <v>3117.86</v>
      </c>
    </row>
    <row r="26" spans="2:3" x14ac:dyDescent="0.3">
      <c r="B26" s="2">
        <v>44005</v>
      </c>
      <c r="C26">
        <v>3131.29</v>
      </c>
    </row>
    <row r="27" spans="2:3" x14ac:dyDescent="0.3">
      <c r="B27" s="2">
        <v>44006</v>
      </c>
      <c r="C27">
        <v>3050.33</v>
      </c>
    </row>
    <row r="28" spans="2:3" x14ac:dyDescent="0.3">
      <c r="B28" s="2">
        <v>44007</v>
      </c>
      <c r="C28">
        <v>3083.76</v>
      </c>
    </row>
    <row r="29" spans="2:3" x14ac:dyDescent="0.3">
      <c r="B29" s="2">
        <v>44008</v>
      </c>
      <c r="C29">
        <v>3009.05</v>
      </c>
    </row>
    <row r="30" spans="2:3" x14ac:dyDescent="0.3">
      <c r="B30" s="2">
        <v>44011</v>
      </c>
      <c r="C30">
        <v>3053.24</v>
      </c>
    </row>
    <row r="31" spans="2:3" x14ac:dyDescent="0.3">
      <c r="B31" s="2">
        <v>44012</v>
      </c>
      <c r="C31">
        <v>3100.29</v>
      </c>
    </row>
    <row r="32" spans="2:3" x14ac:dyDescent="0.3">
      <c r="B32" s="2">
        <v>44013</v>
      </c>
      <c r="C32">
        <v>3115.86</v>
      </c>
    </row>
    <row r="33" spans="2:3" x14ac:dyDescent="0.3">
      <c r="B33" s="2">
        <v>44014</v>
      </c>
      <c r="C33">
        <v>3130.01</v>
      </c>
    </row>
    <row r="34" spans="2:3" x14ac:dyDescent="0.3">
      <c r="B34" s="2">
        <v>44018</v>
      </c>
      <c r="C34">
        <v>3179.72</v>
      </c>
    </row>
    <row r="35" spans="2:3" x14ac:dyDescent="0.3">
      <c r="B35" s="2">
        <v>44019</v>
      </c>
      <c r="C35">
        <v>3145.32</v>
      </c>
    </row>
    <row r="36" spans="2:3" x14ac:dyDescent="0.3">
      <c r="B36" s="2">
        <v>44020</v>
      </c>
      <c r="C36">
        <v>3169.94</v>
      </c>
    </row>
    <row r="37" spans="2:3" x14ac:dyDescent="0.3">
      <c r="B37" s="2">
        <v>44021</v>
      </c>
      <c r="C37">
        <v>3152.05</v>
      </c>
    </row>
    <row r="38" spans="2:3" x14ac:dyDescent="0.3">
      <c r="B38" s="2">
        <v>44022</v>
      </c>
      <c r="C38">
        <v>3185.04</v>
      </c>
    </row>
    <row r="39" spans="2:3" x14ac:dyDescent="0.3">
      <c r="B39" s="2">
        <v>44025</v>
      </c>
      <c r="C39">
        <v>3155.22</v>
      </c>
    </row>
    <row r="40" spans="2:3" x14ac:dyDescent="0.3">
      <c r="B40" s="2">
        <v>44026</v>
      </c>
      <c r="C40">
        <v>3197.52</v>
      </c>
    </row>
    <row r="41" spans="2:3" x14ac:dyDescent="0.3">
      <c r="B41" s="2">
        <v>44027</v>
      </c>
      <c r="C41">
        <v>3226.56</v>
      </c>
    </row>
    <row r="42" spans="2:3" x14ac:dyDescent="0.3">
      <c r="B42" s="2">
        <v>44028</v>
      </c>
      <c r="C42">
        <v>3215.57</v>
      </c>
    </row>
    <row r="43" spans="2:3" x14ac:dyDescent="0.3">
      <c r="B43" s="2">
        <v>44029</v>
      </c>
      <c r="C43">
        <v>3224.73</v>
      </c>
    </row>
    <row r="44" spans="2:3" x14ac:dyDescent="0.3">
      <c r="B44" s="2">
        <v>44032</v>
      </c>
      <c r="C44">
        <v>3251.84</v>
      </c>
    </row>
    <row r="45" spans="2:3" x14ac:dyDescent="0.3">
      <c r="B45" s="2">
        <v>44033</v>
      </c>
      <c r="C45">
        <v>3257.3</v>
      </c>
    </row>
    <row r="46" spans="2:3" x14ac:dyDescent="0.3">
      <c r="B46" s="2">
        <v>44034</v>
      </c>
      <c r="C46">
        <v>3276.02</v>
      </c>
    </row>
    <row r="47" spans="2:3" x14ac:dyDescent="0.3">
      <c r="B47" s="2">
        <v>44035</v>
      </c>
      <c r="C47">
        <v>3235.66</v>
      </c>
    </row>
    <row r="48" spans="2:3" x14ac:dyDescent="0.3">
      <c r="B48" s="2">
        <v>44036</v>
      </c>
      <c r="C48">
        <v>3215.63</v>
      </c>
    </row>
    <row r="49" spans="2:3" x14ac:dyDescent="0.3">
      <c r="B49" s="2">
        <v>44039</v>
      </c>
      <c r="C49">
        <v>3239.41</v>
      </c>
    </row>
    <row r="50" spans="2:3" x14ac:dyDescent="0.3">
      <c r="B50" s="2">
        <v>44040</v>
      </c>
      <c r="C50">
        <v>3218.44</v>
      </c>
    </row>
    <row r="51" spans="2:3" x14ac:dyDescent="0.3">
      <c r="B51" s="2">
        <v>44041</v>
      </c>
      <c r="C51">
        <v>3258.44</v>
      </c>
    </row>
    <row r="52" spans="2:3" x14ac:dyDescent="0.3">
      <c r="B52" s="2">
        <v>44042</v>
      </c>
      <c r="C52">
        <v>3246.22</v>
      </c>
    </row>
    <row r="53" spans="2:3" x14ac:dyDescent="0.3">
      <c r="B53" s="2">
        <v>44043</v>
      </c>
      <c r="C53">
        <v>3271.12</v>
      </c>
    </row>
    <row r="54" spans="2:3" x14ac:dyDescent="0.3">
      <c r="B54" s="2">
        <v>44046</v>
      </c>
      <c r="C54">
        <v>3294.61</v>
      </c>
    </row>
    <row r="55" spans="2:3" x14ac:dyDescent="0.3">
      <c r="B55" s="2">
        <v>44047</v>
      </c>
      <c r="C55">
        <v>3306.51</v>
      </c>
    </row>
    <row r="56" spans="2:3" x14ac:dyDescent="0.3">
      <c r="B56" s="2">
        <v>44048</v>
      </c>
      <c r="C56">
        <v>3327.77</v>
      </c>
    </row>
    <row r="57" spans="2:3" x14ac:dyDescent="0.3">
      <c r="B57" s="2">
        <v>44049</v>
      </c>
      <c r="C57">
        <v>3349.16</v>
      </c>
    </row>
    <row r="58" spans="2:3" x14ac:dyDescent="0.3">
      <c r="B58" s="2">
        <v>44050</v>
      </c>
      <c r="C58">
        <v>3351.28</v>
      </c>
    </row>
    <row r="59" spans="2:3" x14ac:dyDescent="0.3">
      <c r="B59" s="2">
        <v>44053</v>
      </c>
      <c r="C59">
        <v>3360.47</v>
      </c>
    </row>
    <row r="60" spans="2:3" x14ac:dyDescent="0.3">
      <c r="B60" s="2">
        <v>44054</v>
      </c>
      <c r="C60">
        <v>3333.69</v>
      </c>
    </row>
    <row r="61" spans="2:3" x14ac:dyDescent="0.3">
      <c r="B61" s="2">
        <v>44055</v>
      </c>
      <c r="C61">
        <v>3380.35</v>
      </c>
    </row>
    <row r="62" spans="2:3" x14ac:dyDescent="0.3">
      <c r="B62" s="2">
        <v>44056</v>
      </c>
      <c r="C62">
        <v>3373.43</v>
      </c>
    </row>
    <row r="63" spans="2:3" x14ac:dyDescent="0.3">
      <c r="B63" s="2">
        <v>44057</v>
      </c>
      <c r="C63">
        <v>3372.85</v>
      </c>
    </row>
    <row r="64" spans="2:3" x14ac:dyDescent="0.3">
      <c r="B64" s="2">
        <v>44060</v>
      </c>
      <c r="C64">
        <v>3381.99</v>
      </c>
    </row>
    <row r="65" spans="2:3" x14ac:dyDescent="0.3">
      <c r="B65" s="2">
        <v>44061</v>
      </c>
      <c r="C65">
        <v>3389.78</v>
      </c>
    </row>
    <row r="66" spans="2:3" x14ac:dyDescent="0.3">
      <c r="B66" s="2">
        <v>44062</v>
      </c>
      <c r="C66">
        <v>3374.85</v>
      </c>
    </row>
    <row r="67" spans="2:3" x14ac:dyDescent="0.3">
      <c r="B67" s="2">
        <v>44063</v>
      </c>
      <c r="C67">
        <v>3385.51</v>
      </c>
    </row>
    <row r="68" spans="2:3" x14ac:dyDescent="0.3">
      <c r="B68" s="2">
        <v>44064</v>
      </c>
      <c r="C68">
        <v>3397.16</v>
      </c>
    </row>
    <row r="69" spans="2:3" x14ac:dyDescent="0.3">
      <c r="B69" s="2">
        <v>44067</v>
      </c>
      <c r="C69">
        <v>3431.28</v>
      </c>
    </row>
    <row r="70" spans="2:3" x14ac:dyDescent="0.3">
      <c r="B70" s="2">
        <v>44068</v>
      </c>
      <c r="C70">
        <v>3443.62</v>
      </c>
    </row>
    <row r="71" spans="2:3" x14ac:dyDescent="0.3">
      <c r="B71" s="2">
        <v>44069</v>
      </c>
      <c r="C71">
        <v>3478.73</v>
      </c>
    </row>
    <row r="72" spans="2:3" x14ac:dyDescent="0.3">
      <c r="B72" s="2">
        <v>44070</v>
      </c>
      <c r="C72">
        <v>3484.55</v>
      </c>
    </row>
    <row r="73" spans="2:3" x14ac:dyDescent="0.3">
      <c r="B73" s="2">
        <v>44071</v>
      </c>
      <c r="C73">
        <v>3508.01</v>
      </c>
    </row>
    <row r="74" spans="2:3" x14ac:dyDescent="0.3">
      <c r="B74" s="2">
        <v>44074</v>
      </c>
      <c r="C74">
        <v>3500.31</v>
      </c>
    </row>
    <row r="75" spans="2:3" x14ac:dyDescent="0.3">
      <c r="B75" s="2">
        <v>44075</v>
      </c>
      <c r="C75">
        <v>3526.65</v>
      </c>
    </row>
    <row r="76" spans="2:3" x14ac:dyDescent="0.3">
      <c r="B76" s="2">
        <v>44076</v>
      </c>
      <c r="C76">
        <v>3580.84</v>
      </c>
    </row>
    <row r="77" spans="2:3" x14ac:dyDescent="0.3">
      <c r="B77" s="2">
        <v>44077</v>
      </c>
      <c r="C77">
        <v>3455.06</v>
      </c>
    </row>
    <row r="78" spans="2:3" x14ac:dyDescent="0.3">
      <c r="B78" s="2">
        <v>44078</v>
      </c>
      <c r="C78">
        <v>3426.96</v>
      </c>
    </row>
    <row r="79" spans="2:3" x14ac:dyDescent="0.3">
      <c r="B79" s="2">
        <v>44082</v>
      </c>
      <c r="C79">
        <v>3331.84</v>
      </c>
    </row>
    <row r="80" spans="2:3" x14ac:dyDescent="0.3">
      <c r="B80" s="2">
        <v>44083</v>
      </c>
      <c r="C80">
        <v>3398.96</v>
      </c>
    </row>
    <row r="81" spans="2:3" x14ac:dyDescent="0.3">
      <c r="B81" s="2">
        <v>44084</v>
      </c>
      <c r="C81">
        <v>3339.19</v>
      </c>
    </row>
    <row r="82" spans="2:3" x14ac:dyDescent="0.3">
      <c r="B82" s="2">
        <v>44085</v>
      </c>
      <c r="C82">
        <v>3340.97</v>
      </c>
    </row>
    <row r="83" spans="2:3" x14ac:dyDescent="0.3">
      <c r="B83" s="2">
        <v>44088</v>
      </c>
      <c r="C83">
        <v>3383.54</v>
      </c>
    </row>
    <row r="84" spans="2:3" x14ac:dyDescent="0.3">
      <c r="B84" s="2">
        <v>44089</v>
      </c>
      <c r="C84">
        <v>3401.2</v>
      </c>
    </row>
    <row r="85" spans="2:3" x14ac:dyDescent="0.3">
      <c r="B85" s="2">
        <v>44090</v>
      </c>
      <c r="C85">
        <v>3385.49</v>
      </c>
    </row>
    <row r="86" spans="2:3" x14ac:dyDescent="0.3">
      <c r="B86" s="2">
        <v>44091</v>
      </c>
      <c r="C86">
        <v>3357.01</v>
      </c>
    </row>
    <row r="87" spans="2:3" x14ac:dyDescent="0.3">
      <c r="B87" s="2">
        <v>44092</v>
      </c>
      <c r="C87">
        <v>3319.47</v>
      </c>
    </row>
    <row r="88" spans="2:3" x14ac:dyDescent="0.3">
      <c r="B88" s="2">
        <v>44095</v>
      </c>
      <c r="C88">
        <v>3281.06</v>
      </c>
    </row>
    <row r="89" spans="2:3" x14ac:dyDescent="0.3">
      <c r="B89" s="2">
        <v>44096</v>
      </c>
      <c r="C89">
        <v>3315.57</v>
      </c>
    </row>
    <row r="90" spans="2:3" x14ac:dyDescent="0.3">
      <c r="B90" s="2">
        <v>44097</v>
      </c>
      <c r="C90">
        <v>3236.92</v>
      </c>
    </row>
    <row r="91" spans="2:3" x14ac:dyDescent="0.3">
      <c r="B91" s="2">
        <v>44098</v>
      </c>
      <c r="C91">
        <v>3246.59</v>
      </c>
    </row>
    <row r="92" spans="2:3" x14ac:dyDescent="0.3">
      <c r="B92" s="2">
        <v>44099</v>
      </c>
      <c r="C92">
        <v>3298.46</v>
      </c>
    </row>
    <row r="93" spans="2:3" x14ac:dyDescent="0.3">
      <c r="B93" s="2">
        <v>44102</v>
      </c>
      <c r="C93">
        <v>3351.6</v>
      </c>
    </row>
    <row r="94" spans="2:3" x14ac:dyDescent="0.3">
      <c r="B94" s="2">
        <v>44103</v>
      </c>
      <c r="C94">
        <v>3335.47</v>
      </c>
    </row>
    <row r="95" spans="2:3" x14ac:dyDescent="0.3">
      <c r="B95" s="2">
        <v>44104</v>
      </c>
      <c r="C95">
        <v>3363</v>
      </c>
    </row>
    <row r="96" spans="2:3" x14ac:dyDescent="0.3">
      <c r="B96" s="2">
        <v>44105</v>
      </c>
      <c r="C96">
        <v>3380.8</v>
      </c>
    </row>
    <row r="97" spans="2:3" x14ac:dyDescent="0.3">
      <c r="B97" s="2">
        <v>44106</v>
      </c>
      <c r="C97">
        <v>3348.42</v>
      </c>
    </row>
    <row r="98" spans="2:3" x14ac:dyDescent="0.3">
      <c r="B98" s="2">
        <v>44109</v>
      </c>
      <c r="C98">
        <v>3408.6</v>
      </c>
    </row>
    <row r="99" spans="2:3" x14ac:dyDescent="0.3">
      <c r="B99" s="2">
        <v>44110</v>
      </c>
      <c r="C99">
        <v>3360.97</v>
      </c>
    </row>
    <row r="100" spans="2:3" x14ac:dyDescent="0.3">
      <c r="B100" s="2">
        <v>44111</v>
      </c>
      <c r="C100">
        <v>3419.44</v>
      </c>
    </row>
    <row r="101" spans="2:3" x14ac:dyDescent="0.3">
      <c r="B101" s="2">
        <v>44112</v>
      </c>
      <c r="C101">
        <v>3446.83</v>
      </c>
    </row>
    <row r="102" spans="2:3" x14ac:dyDescent="0.3">
      <c r="B102" s="2">
        <v>44113</v>
      </c>
      <c r="C102">
        <v>3477.14</v>
      </c>
    </row>
    <row r="103" spans="2:3" x14ac:dyDescent="0.3">
      <c r="B103" s="2">
        <v>44116</v>
      </c>
      <c r="C103">
        <v>3534.22</v>
      </c>
    </row>
    <row r="104" spans="2:3" x14ac:dyDescent="0.3">
      <c r="B104" s="2">
        <v>44117</v>
      </c>
      <c r="C104">
        <v>3511.93</v>
      </c>
    </row>
    <row r="105" spans="2:3" x14ac:dyDescent="0.3">
      <c r="B105" s="2">
        <v>44118</v>
      </c>
      <c r="C105">
        <v>3488.67</v>
      </c>
    </row>
    <row r="106" spans="2:3" x14ac:dyDescent="0.3">
      <c r="B106" s="2">
        <v>44119</v>
      </c>
      <c r="C106">
        <v>3483.34</v>
      </c>
    </row>
    <row r="107" spans="2:3" x14ac:dyDescent="0.3">
      <c r="B107" s="2">
        <v>44120</v>
      </c>
      <c r="C107">
        <v>3483.81</v>
      </c>
    </row>
    <row r="108" spans="2:3" x14ac:dyDescent="0.3">
      <c r="B108" s="2">
        <v>44123</v>
      </c>
      <c r="C108">
        <v>3426.92</v>
      </c>
    </row>
    <row r="109" spans="2:3" x14ac:dyDescent="0.3">
      <c r="B109" s="2">
        <v>44124</v>
      </c>
      <c r="C109">
        <v>3443.12</v>
      </c>
    </row>
    <row r="110" spans="2:3" x14ac:dyDescent="0.3">
      <c r="B110" s="2">
        <v>44125</v>
      </c>
      <c r="C110">
        <v>3435.56</v>
      </c>
    </row>
    <row r="111" spans="2:3" x14ac:dyDescent="0.3">
      <c r="B111" s="2">
        <v>44126</v>
      </c>
      <c r="C111">
        <v>3453.49</v>
      </c>
    </row>
    <row r="112" spans="2:3" x14ac:dyDescent="0.3">
      <c r="B112" s="2">
        <v>44127</v>
      </c>
      <c r="C112">
        <v>3465.39</v>
      </c>
    </row>
    <row r="113" spans="2:3" x14ac:dyDescent="0.3">
      <c r="B113" s="2">
        <v>44130</v>
      </c>
      <c r="C113">
        <v>3400.97</v>
      </c>
    </row>
    <row r="114" spans="2:3" x14ac:dyDescent="0.3">
      <c r="B114" s="2">
        <v>44131</v>
      </c>
      <c r="C114">
        <v>3390.68</v>
      </c>
    </row>
    <row r="115" spans="2:3" x14ac:dyDescent="0.3">
      <c r="B115" s="2">
        <v>44132</v>
      </c>
      <c r="C115">
        <v>3271.03</v>
      </c>
    </row>
    <row r="116" spans="2:3" x14ac:dyDescent="0.3">
      <c r="B116" s="2">
        <v>44133</v>
      </c>
      <c r="C116">
        <v>3310.11</v>
      </c>
    </row>
    <row r="117" spans="2:3" x14ac:dyDescent="0.3">
      <c r="B117" s="2">
        <v>44134</v>
      </c>
      <c r="C117">
        <v>3269.96</v>
      </c>
    </row>
    <row r="118" spans="2:3" x14ac:dyDescent="0.3">
      <c r="B118" s="2">
        <v>44137</v>
      </c>
      <c r="C118">
        <v>3310.24</v>
      </c>
    </row>
    <row r="119" spans="2:3" x14ac:dyDescent="0.3">
      <c r="B119" s="2">
        <v>44138</v>
      </c>
      <c r="C119">
        <v>3369.16</v>
      </c>
    </row>
    <row r="120" spans="2:3" x14ac:dyDescent="0.3">
      <c r="B120" s="2">
        <v>44139</v>
      </c>
      <c r="C120">
        <v>3443.44</v>
      </c>
    </row>
    <row r="121" spans="2:3" x14ac:dyDescent="0.3">
      <c r="B121" s="2">
        <v>44140</v>
      </c>
      <c r="C121">
        <v>3510.45</v>
      </c>
    </row>
    <row r="122" spans="2:3" x14ac:dyDescent="0.3">
      <c r="B122" s="2">
        <v>44141</v>
      </c>
      <c r="C122">
        <v>3509.44</v>
      </c>
    </row>
    <row r="123" spans="2:3" x14ac:dyDescent="0.3">
      <c r="B123" s="2">
        <v>44144</v>
      </c>
      <c r="C123">
        <v>3550.5</v>
      </c>
    </row>
    <row r="124" spans="2:3" x14ac:dyDescent="0.3">
      <c r="B124" s="2">
        <v>44145</v>
      </c>
      <c r="C124">
        <v>3545.53</v>
      </c>
    </row>
    <row r="125" spans="2:3" x14ac:dyDescent="0.3">
      <c r="B125" s="2">
        <v>44146</v>
      </c>
      <c r="C125">
        <v>3572.66</v>
      </c>
    </row>
    <row r="126" spans="2:3" x14ac:dyDescent="0.3">
      <c r="B126" s="2">
        <v>44147</v>
      </c>
      <c r="C126">
        <v>3537.01</v>
      </c>
    </row>
    <row r="127" spans="2:3" x14ac:dyDescent="0.3">
      <c r="B127" s="2">
        <v>44148</v>
      </c>
      <c r="C127">
        <v>3585.15</v>
      </c>
    </row>
    <row r="128" spans="2:3" x14ac:dyDescent="0.3">
      <c r="B128" s="2">
        <v>44151</v>
      </c>
      <c r="C128">
        <v>3626.91</v>
      </c>
    </row>
    <row r="129" spans="2:3" x14ac:dyDescent="0.3">
      <c r="B129" s="2">
        <v>44152</v>
      </c>
      <c r="C129">
        <v>3609.53</v>
      </c>
    </row>
    <row r="130" spans="2:3" x14ac:dyDescent="0.3">
      <c r="B130" s="2">
        <v>44153</v>
      </c>
      <c r="C130">
        <v>3567.79</v>
      </c>
    </row>
    <row r="131" spans="2:3" x14ac:dyDescent="0.3">
      <c r="B131" s="2">
        <v>44154</v>
      </c>
      <c r="C131">
        <v>3581.87</v>
      </c>
    </row>
    <row r="132" spans="2:3" x14ac:dyDescent="0.3">
      <c r="B132" s="2">
        <v>44155</v>
      </c>
      <c r="C132">
        <v>3557.54</v>
      </c>
    </row>
    <row r="133" spans="2:3" x14ac:dyDescent="0.3">
      <c r="B133" s="2">
        <v>44158</v>
      </c>
      <c r="C133">
        <v>3577.59</v>
      </c>
    </row>
    <row r="134" spans="2:3" x14ac:dyDescent="0.3">
      <c r="B134" s="2">
        <v>44159</v>
      </c>
      <c r="C134">
        <v>3635.41</v>
      </c>
    </row>
    <row r="135" spans="2:3" x14ac:dyDescent="0.3">
      <c r="B135" s="2">
        <v>44160</v>
      </c>
      <c r="C135">
        <v>3629.65</v>
      </c>
    </row>
    <row r="136" spans="2:3" x14ac:dyDescent="0.3">
      <c r="B136" s="2">
        <v>44162</v>
      </c>
      <c r="C136">
        <v>3638.35</v>
      </c>
    </row>
    <row r="137" spans="2:3" x14ac:dyDescent="0.3">
      <c r="B137" s="2">
        <v>44165</v>
      </c>
      <c r="C137">
        <v>3621.63</v>
      </c>
    </row>
    <row r="138" spans="2:3" x14ac:dyDescent="0.3">
      <c r="B138" s="2">
        <v>44166</v>
      </c>
      <c r="C138">
        <v>3662.45</v>
      </c>
    </row>
    <row r="139" spans="2:3" x14ac:dyDescent="0.3">
      <c r="B139" s="2">
        <v>44167</v>
      </c>
      <c r="C139">
        <v>3669.01</v>
      </c>
    </row>
    <row r="140" spans="2:3" x14ac:dyDescent="0.3">
      <c r="B140" s="2">
        <v>44168</v>
      </c>
      <c r="C140">
        <v>3666.72</v>
      </c>
    </row>
    <row r="141" spans="2:3" x14ac:dyDescent="0.3">
      <c r="B141" s="2">
        <v>44169</v>
      </c>
      <c r="C141">
        <v>3699.12</v>
      </c>
    </row>
    <row r="142" spans="2:3" x14ac:dyDescent="0.3">
      <c r="B142" s="2">
        <v>44172</v>
      </c>
      <c r="C142">
        <v>3691.96</v>
      </c>
    </row>
    <row r="143" spans="2:3" x14ac:dyDescent="0.3">
      <c r="B143" s="2">
        <v>44173</v>
      </c>
      <c r="C143">
        <v>3702.25</v>
      </c>
    </row>
    <row r="144" spans="2:3" x14ac:dyDescent="0.3">
      <c r="B144" s="2">
        <v>44174</v>
      </c>
      <c r="C144">
        <v>3672.82</v>
      </c>
    </row>
    <row r="145" spans="2:3" x14ac:dyDescent="0.3">
      <c r="B145" s="2">
        <v>44175</v>
      </c>
      <c r="C145">
        <v>3668.1</v>
      </c>
    </row>
    <row r="146" spans="2:3" x14ac:dyDescent="0.3">
      <c r="B146" s="2">
        <v>44176</v>
      </c>
      <c r="C146">
        <v>3663.46</v>
      </c>
    </row>
    <row r="147" spans="2:3" x14ac:dyDescent="0.3">
      <c r="B147" s="2">
        <v>44179</v>
      </c>
      <c r="C147">
        <v>3647.49</v>
      </c>
    </row>
    <row r="148" spans="2:3" x14ac:dyDescent="0.3">
      <c r="B148" s="2">
        <v>44180</v>
      </c>
      <c r="C148">
        <v>3694.62</v>
      </c>
    </row>
    <row r="149" spans="2:3" x14ac:dyDescent="0.3">
      <c r="B149" s="2">
        <v>44181</v>
      </c>
      <c r="C149">
        <v>3701.17</v>
      </c>
    </row>
    <row r="150" spans="2:3" x14ac:dyDescent="0.3">
      <c r="B150" s="2">
        <v>44182</v>
      </c>
      <c r="C150">
        <v>3722.48</v>
      </c>
    </row>
    <row r="151" spans="2:3" x14ac:dyDescent="0.3">
      <c r="B151" s="2">
        <v>44183</v>
      </c>
      <c r="C151">
        <v>3709.41</v>
      </c>
    </row>
    <row r="152" spans="2:3" x14ac:dyDescent="0.3">
      <c r="B152" s="2">
        <v>44186</v>
      </c>
      <c r="C152">
        <v>3694.92</v>
      </c>
    </row>
    <row r="153" spans="2:3" x14ac:dyDescent="0.3">
      <c r="B153" s="2">
        <v>44187</v>
      </c>
      <c r="C153">
        <v>3687.26</v>
      </c>
    </row>
    <row r="154" spans="2:3" x14ac:dyDescent="0.3">
      <c r="B154" s="2">
        <v>44188</v>
      </c>
      <c r="C154">
        <v>3690.01</v>
      </c>
    </row>
    <row r="155" spans="2:3" x14ac:dyDescent="0.3">
      <c r="B155" s="2">
        <v>44189</v>
      </c>
      <c r="C155">
        <v>3703.06</v>
      </c>
    </row>
    <row r="156" spans="2:3" x14ac:dyDescent="0.3">
      <c r="B156" s="2">
        <v>44193</v>
      </c>
      <c r="C156">
        <v>3735.36</v>
      </c>
    </row>
    <row r="157" spans="2:3" x14ac:dyDescent="0.3">
      <c r="B157" s="2">
        <v>44194</v>
      </c>
      <c r="C157">
        <v>3727.04</v>
      </c>
    </row>
    <row r="158" spans="2:3" x14ac:dyDescent="0.3">
      <c r="B158" s="2">
        <v>44195</v>
      </c>
      <c r="C158">
        <v>3732.04</v>
      </c>
    </row>
    <row r="159" spans="2:3" x14ac:dyDescent="0.3">
      <c r="B159" s="2">
        <v>44196</v>
      </c>
      <c r="C159">
        <v>3756.07</v>
      </c>
    </row>
    <row r="160" spans="2:3" x14ac:dyDescent="0.3">
      <c r="B160" s="2">
        <v>44200</v>
      </c>
      <c r="C160">
        <v>3700.65</v>
      </c>
    </row>
    <row r="161" spans="2:3" x14ac:dyDescent="0.3">
      <c r="B161" s="2">
        <v>44201</v>
      </c>
      <c r="C161">
        <v>3726.86</v>
      </c>
    </row>
    <row r="162" spans="2:3" x14ac:dyDescent="0.3">
      <c r="B162" s="2">
        <v>44202</v>
      </c>
      <c r="C162">
        <v>3748.14</v>
      </c>
    </row>
    <row r="163" spans="2:3" x14ac:dyDescent="0.3">
      <c r="B163" s="2">
        <v>44203</v>
      </c>
      <c r="C163">
        <v>3803.79</v>
      </c>
    </row>
    <row r="164" spans="2:3" x14ac:dyDescent="0.3">
      <c r="B164" s="2">
        <v>44204</v>
      </c>
      <c r="C164">
        <v>3824.68</v>
      </c>
    </row>
    <row r="165" spans="2:3" x14ac:dyDescent="0.3">
      <c r="B165" s="2">
        <v>44207</v>
      </c>
      <c r="C165">
        <v>3799.61</v>
      </c>
    </row>
    <row r="166" spans="2:3" x14ac:dyDescent="0.3">
      <c r="B166" s="2">
        <v>44208</v>
      </c>
      <c r="C166">
        <v>3801.19</v>
      </c>
    </row>
    <row r="167" spans="2:3" x14ac:dyDescent="0.3">
      <c r="B167" s="2">
        <v>44209</v>
      </c>
      <c r="C167">
        <v>3809.84</v>
      </c>
    </row>
    <row r="168" spans="2:3" x14ac:dyDescent="0.3">
      <c r="B168" s="2">
        <v>44210</v>
      </c>
      <c r="C168">
        <v>3795.54</v>
      </c>
    </row>
    <row r="169" spans="2:3" x14ac:dyDescent="0.3">
      <c r="B169" s="2">
        <v>44211</v>
      </c>
      <c r="C169">
        <v>3768.25</v>
      </c>
    </row>
    <row r="170" spans="2:3" x14ac:dyDescent="0.3">
      <c r="B170" s="2">
        <v>44215</v>
      </c>
      <c r="C170">
        <v>3798.91</v>
      </c>
    </row>
    <row r="171" spans="2:3" x14ac:dyDescent="0.3">
      <c r="B171" s="2">
        <v>44216</v>
      </c>
      <c r="C171">
        <v>3851.85</v>
      </c>
    </row>
    <row r="172" spans="2:3" x14ac:dyDescent="0.3">
      <c r="B172" s="2">
        <v>44217</v>
      </c>
      <c r="C172">
        <v>3853.07</v>
      </c>
    </row>
    <row r="173" spans="2:3" x14ac:dyDescent="0.3">
      <c r="B173" s="2">
        <v>44218</v>
      </c>
      <c r="C173">
        <v>3841.47</v>
      </c>
    </row>
    <row r="174" spans="2:3" x14ac:dyDescent="0.3">
      <c r="B174" s="2">
        <v>44221</v>
      </c>
      <c r="C174">
        <v>3855.36</v>
      </c>
    </row>
    <row r="175" spans="2:3" x14ac:dyDescent="0.3">
      <c r="B175" s="2">
        <v>44222</v>
      </c>
      <c r="C175">
        <v>3849.62</v>
      </c>
    </row>
    <row r="176" spans="2:3" x14ac:dyDescent="0.3">
      <c r="B176" s="2">
        <v>44223</v>
      </c>
      <c r="C176">
        <v>3750.77</v>
      </c>
    </row>
    <row r="177" spans="2:3" x14ac:dyDescent="0.3">
      <c r="B177" s="2">
        <v>44224</v>
      </c>
      <c r="C177">
        <v>3787.38</v>
      </c>
    </row>
    <row r="178" spans="2:3" x14ac:dyDescent="0.3">
      <c r="B178" s="2">
        <v>44225</v>
      </c>
      <c r="C178">
        <v>3714.24</v>
      </c>
    </row>
    <row r="179" spans="2:3" x14ac:dyDescent="0.3">
      <c r="B179" s="2">
        <v>44228</v>
      </c>
      <c r="C179">
        <v>3773.86</v>
      </c>
    </row>
    <row r="180" spans="2:3" x14ac:dyDescent="0.3">
      <c r="B180" s="2">
        <v>44229</v>
      </c>
      <c r="C180">
        <v>3826.31</v>
      </c>
    </row>
    <row r="181" spans="2:3" x14ac:dyDescent="0.3">
      <c r="B181" s="2">
        <v>44230</v>
      </c>
      <c r="C181">
        <v>3830.17</v>
      </c>
    </row>
    <row r="182" spans="2:3" x14ac:dyDescent="0.3">
      <c r="B182" s="2">
        <v>44231</v>
      </c>
      <c r="C182">
        <v>3871.74</v>
      </c>
    </row>
    <row r="183" spans="2:3" x14ac:dyDescent="0.3">
      <c r="B183" s="2">
        <v>44232</v>
      </c>
      <c r="C183">
        <v>3886.83</v>
      </c>
    </row>
    <row r="184" spans="2:3" x14ac:dyDescent="0.3">
      <c r="B184" s="2">
        <v>44235</v>
      </c>
      <c r="C184">
        <v>3915.59</v>
      </c>
    </row>
    <row r="185" spans="2:3" x14ac:dyDescent="0.3">
      <c r="B185" s="2">
        <v>44236</v>
      </c>
      <c r="C185">
        <v>3911.23</v>
      </c>
    </row>
    <row r="186" spans="2:3" x14ac:dyDescent="0.3">
      <c r="B186" s="2">
        <v>44237</v>
      </c>
      <c r="C186">
        <v>3909.88</v>
      </c>
    </row>
    <row r="187" spans="2:3" x14ac:dyDescent="0.3">
      <c r="B187" s="2">
        <v>44238</v>
      </c>
      <c r="C187">
        <v>3916.38</v>
      </c>
    </row>
    <row r="188" spans="2:3" x14ac:dyDescent="0.3">
      <c r="B188" s="2">
        <v>44239</v>
      </c>
      <c r="C188">
        <v>3934.83</v>
      </c>
    </row>
    <row r="189" spans="2:3" x14ac:dyDescent="0.3">
      <c r="B189" s="2">
        <v>44243</v>
      </c>
      <c r="C189">
        <v>3932.59</v>
      </c>
    </row>
    <row r="190" spans="2:3" x14ac:dyDescent="0.3">
      <c r="B190" s="2">
        <v>44244</v>
      </c>
      <c r="C190">
        <v>3931.33</v>
      </c>
    </row>
    <row r="191" spans="2:3" x14ac:dyDescent="0.3">
      <c r="B191" s="2">
        <v>44245</v>
      </c>
      <c r="C191">
        <v>3913.97</v>
      </c>
    </row>
    <row r="192" spans="2:3" x14ac:dyDescent="0.3">
      <c r="B192" s="2">
        <v>44246</v>
      </c>
      <c r="C192">
        <v>3906.71</v>
      </c>
    </row>
    <row r="193" spans="2:3" x14ac:dyDescent="0.3">
      <c r="B193" s="2">
        <v>44249</v>
      </c>
      <c r="C193">
        <v>3876.5</v>
      </c>
    </row>
    <row r="194" spans="2:3" x14ac:dyDescent="0.3">
      <c r="B194" s="2">
        <v>44250</v>
      </c>
      <c r="C194">
        <v>3881.37</v>
      </c>
    </row>
    <row r="195" spans="2:3" x14ac:dyDescent="0.3">
      <c r="B195" s="2">
        <v>44251</v>
      </c>
      <c r="C195">
        <v>3925.43</v>
      </c>
    </row>
    <row r="196" spans="2:3" x14ac:dyDescent="0.3">
      <c r="B196" s="2">
        <v>44252</v>
      </c>
      <c r="C196">
        <v>3829.34</v>
      </c>
    </row>
    <row r="197" spans="2:3" x14ac:dyDescent="0.3">
      <c r="B197" s="2">
        <v>44253</v>
      </c>
      <c r="C197">
        <v>3811.15</v>
      </c>
    </row>
    <row r="198" spans="2:3" x14ac:dyDescent="0.3">
      <c r="B198" s="2">
        <v>44256</v>
      </c>
      <c r="C198">
        <v>3901.82</v>
      </c>
    </row>
    <row r="199" spans="2:3" x14ac:dyDescent="0.3">
      <c r="B199" s="2">
        <v>44257</v>
      </c>
      <c r="C199">
        <v>3870.29</v>
      </c>
    </row>
    <row r="200" spans="2:3" x14ac:dyDescent="0.3">
      <c r="B200" s="2">
        <v>44258</v>
      </c>
      <c r="C200">
        <v>3819.72</v>
      </c>
    </row>
    <row r="201" spans="2:3" x14ac:dyDescent="0.3">
      <c r="B201" s="2">
        <v>44259</v>
      </c>
      <c r="C201">
        <v>3768.47</v>
      </c>
    </row>
    <row r="202" spans="2:3" x14ac:dyDescent="0.3">
      <c r="B202" s="2">
        <v>44260</v>
      </c>
      <c r="C202">
        <v>3841.94</v>
      </c>
    </row>
    <row r="203" spans="2:3" x14ac:dyDescent="0.3">
      <c r="B203" s="2">
        <v>44263</v>
      </c>
      <c r="C203">
        <v>3821.35</v>
      </c>
    </row>
    <row r="204" spans="2:3" x14ac:dyDescent="0.3">
      <c r="B204" s="2">
        <v>44264</v>
      </c>
      <c r="C204">
        <v>3875.44</v>
      </c>
    </row>
    <row r="205" spans="2:3" x14ac:dyDescent="0.3">
      <c r="B205" s="2">
        <v>44265</v>
      </c>
      <c r="C205">
        <v>3898.81</v>
      </c>
    </row>
    <row r="206" spans="2:3" x14ac:dyDescent="0.3">
      <c r="B206" s="2">
        <v>44266</v>
      </c>
      <c r="C206">
        <v>3939.34</v>
      </c>
    </row>
    <row r="207" spans="2:3" x14ac:dyDescent="0.3">
      <c r="B207" s="2">
        <v>44267</v>
      </c>
      <c r="C207">
        <v>3943.34</v>
      </c>
    </row>
    <row r="208" spans="2:3" x14ac:dyDescent="0.3">
      <c r="B208" s="2">
        <v>44270</v>
      </c>
      <c r="C208">
        <v>3968.94</v>
      </c>
    </row>
    <row r="209" spans="2:3" x14ac:dyDescent="0.3">
      <c r="B209" s="2">
        <v>44271</v>
      </c>
      <c r="C209">
        <v>3962.71</v>
      </c>
    </row>
    <row r="210" spans="2:3" x14ac:dyDescent="0.3">
      <c r="B210" s="2">
        <v>44272</v>
      </c>
      <c r="C210">
        <v>3974.12</v>
      </c>
    </row>
    <row r="211" spans="2:3" x14ac:dyDescent="0.3">
      <c r="B211" s="2">
        <v>44273</v>
      </c>
      <c r="C211">
        <v>3915.46</v>
      </c>
    </row>
    <row r="212" spans="2:3" x14ac:dyDescent="0.3">
      <c r="B212" s="2">
        <v>44274</v>
      </c>
      <c r="C212">
        <v>3913.1</v>
      </c>
    </row>
    <row r="213" spans="2:3" x14ac:dyDescent="0.3">
      <c r="B213" s="2">
        <v>44277</v>
      </c>
      <c r="C213">
        <v>3940.59</v>
      </c>
    </row>
    <row r="214" spans="2:3" x14ac:dyDescent="0.3">
      <c r="B214" s="2">
        <v>44278</v>
      </c>
      <c r="C214">
        <v>3910.52</v>
      </c>
    </row>
    <row r="215" spans="2:3" x14ac:dyDescent="0.3">
      <c r="B215" s="2">
        <v>44279</v>
      </c>
      <c r="C215">
        <v>3889.14</v>
      </c>
    </row>
    <row r="216" spans="2:3" x14ac:dyDescent="0.3">
      <c r="B216" s="2">
        <v>44280</v>
      </c>
      <c r="C216">
        <v>3909.52</v>
      </c>
    </row>
    <row r="217" spans="2:3" x14ac:dyDescent="0.3">
      <c r="B217" s="2">
        <v>44281</v>
      </c>
      <c r="C217">
        <v>3974.54</v>
      </c>
    </row>
    <row r="218" spans="2:3" x14ac:dyDescent="0.3">
      <c r="B218" s="2">
        <v>44284</v>
      </c>
      <c r="C218">
        <v>3971.09</v>
      </c>
    </row>
    <row r="219" spans="2:3" x14ac:dyDescent="0.3">
      <c r="B219" s="2">
        <v>44285</v>
      </c>
      <c r="C219">
        <v>3958.55</v>
      </c>
    </row>
    <row r="220" spans="2:3" x14ac:dyDescent="0.3">
      <c r="B220" s="2">
        <v>44286</v>
      </c>
      <c r="C220">
        <v>3972.89</v>
      </c>
    </row>
    <row r="221" spans="2:3" x14ac:dyDescent="0.3">
      <c r="B221" s="2">
        <v>44287</v>
      </c>
      <c r="C221">
        <v>4019.87</v>
      </c>
    </row>
    <row r="222" spans="2:3" x14ac:dyDescent="0.3">
      <c r="B222" s="2">
        <v>44291</v>
      </c>
      <c r="C222">
        <v>4077.91</v>
      </c>
    </row>
    <row r="223" spans="2:3" x14ac:dyDescent="0.3">
      <c r="B223" s="2">
        <v>44292</v>
      </c>
      <c r="C223">
        <v>4073.94</v>
      </c>
    </row>
    <row r="224" spans="2:3" x14ac:dyDescent="0.3">
      <c r="B224" s="2">
        <v>44293</v>
      </c>
      <c r="C224">
        <v>4079.95</v>
      </c>
    </row>
    <row r="225" spans="2:3" x14ac:dyDescent="0.3">
      <c r="B225" s="2">
        <v>44294</v>
      </c>
      <c r="C225">
        <v>4097.17</v>
      </c>
    </row>
    <row r="226" spans="2:3" x14ac:dyDescent="0.3">
      <c r="B226" s="2">
        <v>44295</v>
      </c>
      <c r="C226">
        <v>4128.8</v>
      </c>
    </row>
    <row r="227" spans="2:3" x14ac:dyDescent="0.3">
      <c r="B227" s="2">
        <v>44298</v>
      </c>
      <c r="C227">
        <v>4127.99</v>
      </c>
    </row>
    <row r="228" spans="2:3" x14ac:dyDescent="0.3">
      <c r="B228" s="2">
        <v>44299</v>
      </c>
      <c r="C228">
        <v>4141.59</v>
      </c>
    </row>
    <row r="229" spans="2:3" x14ac:dyDescent="0.3">
      <c r="B229" s="2">
        <v>44300</v>
      </c>
      <c r="C229">
        <v>4124.66</v>
      </c>
    </row>
    <row r="230" spans="2:3" x14ac:dyDescent="0.3">
      <c r="B230" s="2">
        <v>44301</v>
      </c>
      <c r="C230">
        <v>4170.42</v>
      </c>
    </row>
    <row r="231" spans="2:3" x14ac:dyDescent="0.3">
      <c r="B231" s="2">
        <v>44302</v>
      </c>
      <c r="C231">
        <v>4185.47</v>
      </c>
    </row>
    <row r="232" spans="2:3" x14ac:dyDescent="0.3">
      <c r="B232" s="2">
        <v>44305</v>
      </c>
      <c r="C232">
        <v>4163.26</v>
      </c>
    </row>
    <row r="233" spans="2:3" x14ac:dyDescent="0.3">
      <c r="B233" s="2">
        <v>44306</v>
      </c>
      <c r="C233">
        <v>4134.9399999999996</v>
      </c>
    </row>
    <row r="234" spans="2:3" x14ac:dyDescent="0.3">
      <c r="B234" s="2">
        <v>44307</v>
      </c>
      <c r="C234">
        <v>4173.42</v>
      </c>
    </row>
    <row r="235" spans="2:3" x14ac:dyDescent="0.3">
      <c r="B235" s="2">
        <v>44308</v>
      </c>
      <c r="C235">
        <v>4134.9799999999996</v>
      </c>
    </row>
    <row r="236" spans="2:3" x14ac:dyDescent="0.3">
      <c r="B236" s="2">
        <v>44309</v>
      </c>
      <c r="C236">
        <v>4180.17</v>
      </c>
    </row>
    <row r="237" spans="2:3" x14ac:dyDescent="0.3">
      <c r="B237" s="2">
        <v>44312</v>
      </c>
      <c r="C237">
        <v>4187.62</v>
      </c>
    </row>
    <row r="238" spans="2:3" x14ac:dyDescent="0.3">
      <c r="B238" s="2">
        <v>44313</v>
      </c>
      <c r="C238">
        <v>4186.72</v>
      </c>
    </row>
    <row r="239" spans="2:3" x14ac:dyDescent="0.3">
      <c r="B239" s="2">
        <v>44314</v>
      </c>
      <c r="C239">
        <v>4183.18</v>
      </c>
    </row>
    <row r="240" spans="2:3" x14ac:dyDescent="0.3">
      <c r="B240" s="2">
        <v>44315</v>
      </c>
      <c r="C240">
        <v>4211.47</v>
      </c>
    </row>
    <row r="241" spans="2:3" x14ac:dyDescent="0.3">
      <c r="B241" s="2">
        <v>44316</v>
      </c>
      <c r="C241">
        <v>4181.17</v>
      </c>
    </row>
    <row r="242" spans="2:3" x14ac:dyDescent="0.3">
      <c r="B242" s="2">
        <v>44319</v>
      </c>
      <c r="C242">
        <v>4192.66</v>
      </c>
    </row>
    <row r="243" spans="2:3" x14ac:dyDescent="0.3">
      <c r="B243" s="2">
        <v>44320</v>
      </c>
      <c r="C243">
        <v>4164.66</v>
      </c>
    </row>
    <row r="244" spans="2:3" x14ac:dyDescent="0.3">
      <c r="B244" s="2">
        <v>44321</v>
      </c>
      <c r="C244">
        <v>4167.59</v>
      </c>
    </row>
    <row r="245" spans="2:3" x14ac:dyDescent="0.3">
      <c r="B245" s="2">
        <v>44322</v>
      </c>
      <c r="C245">
        <v>4201.62</v>
      </c>
    </row>
    <row r="246" spans="2:3" x14ac:dyDescent="0.3">
      <c r="B246" s="2">
        <v>44323</v>
      </c>
      <c r="C246">
        <v>4232.6000000000004</v>
      </c>
    </row>
    <row r="247" spans="2:3" x14ac:dyDescent="0.3">
      <c r="B247" s="2">
        <v>44326</v>
      </c>
      <c r="C247">
        <v>4188.43</v>
      </c>
    </row>
    <row r="248" spans="2:3" x14ac:dyDescent="0.3">
      <c r="B248" s="2">
        <v>44327</v>
      </c>
      <c r="C248">
        <v>4152.1000000000004</v>
      </c>
    </row>
    <row r="249" spans="2:3" x14ac:dyDescent="0.3">
      <c r="B249" s="2">
        <v>44328</v>
      </c>
      <c r="C249">
        <v>4063.04</v>
      </c>
    </row>
    <row r="250" spans="2:3" x14ac:dyDescent="0.3">
      <c r="B250" s="2">
        <v>44329</v>
      </c>
      <c r="C250">
        <v>4112.5</v>
      </c>
    </row>
    <row r="251" spans="2:3" x14ac:dyDescent="0.3">
      <c r="B251" s="2">
        <v>44330</v>
      </c>
      <c r="C251">
        <v>4173.8500000000004</v>
      </c>
    </row>
    <row r="252" spans="2:3" x14ac:dyDescent="0.3">
      <c r="B252" s="2">
        <v>44333</v>
      </c>
      <c r="C252">
        <v>4163.29</v>
      </c>
    </row>
    <row r="253" spans="2:3" x14ac:dyDescent="0.3">
      <c r="B253" s="2">
        <v>44334</v>
      </c>
      <c r="C253">
        <v>4127.83</v>
      </c>
    </row>
    <row r="254" spans="2:3" x14ac:dyDescent="0.3">
      <c r="B254" s="2">
        <v>44335</v>
      </c>
      <c r="C254">
        <v>4115.68</v>
      </c>
    </row>
    <row r="255" spans="2:3" x14ac:dyDescent="0.3">
      <c r="B255" s="2">
        <v>44336</v>
      </c>
      <c r="C255">
        <v>4159.12</v>
      </c>
    </row>
    <row r="256" spans="2:3" x14ac:dyDescent="0.3">
      <c r="B256" s="2">
        <v>44337</v>
      </c>
      <c r="C256">
        <v>4155.8599999999997</v>
      </c>
    </row>
    <row r="257" spans="2:3" x14ac:dyDescent="0.3">
      <c r="B257" s="2">
        <v>44340</v>
      </c>
      <c r="C257">
        <v>4197.05</v>
      </c>
    </row>
    <row r="258" spans="2:3" x14ac:dyDescent="0.3">
      <c r="B258" s="2">
        <v>44341</v>
      </c>
      <c r="C258">
        <v>4188.13</v>
      </c>
    </row>
    <row r="259" spans="2:3" x14ac:dyDescent="0.3">
      <c r="B259" s="2">
        <v>44342</v>
      </c>
      <c r="C259">
        <v>4195.99</v>
      </c>
    </row>
    <row r="260" spans="2:3" x14ac:dyDescent="0.3">
      <c r="B260" s="2">
        <v>44343</v>
      </c>
      <c r="C260">
        <v>4200.88</v>
      </c>
    </row>
    <row r="261" spans="2:3" x14ac:dyDescent="0.3">
      <c r="B261" s="2">
        <v>44344</v>
      </c>
      <c r="C261">
        <v>4204.1099999999997</v>
      </c>
    </row>
    <row r="262" spans="2:3" x14ac:dyDescent="0.3">
      <c r="B262" s="2">
        <v>44348</v>
      </c>
      <c r="C262">
        <v>4202.04</v>
      </c>
    </row>
    <row r="263" spans="2:3" x14ac:dyDescent="0.3">
      <c r="B263" s="2">
        <v>44349</v>
      </c>
      <c r="C263">
        <v>4208.12</v>
      </c>
    </row>
    <row r="264" spans="2:3" x14ac:dyDescent="0.3">
      <c r="B264" s="2">
        <v>44350</v>
      </c>
      <c r="C264">
        <v>4192.8500000000004</v>
      </c>
    </row>
    <row r="265" spans="2:3" x14ac:dyDescent="0.3">
      <c r="B265" s="2">
        <v>44351</v>
      </c>
      <c r="C265">
        <v>4229.8900000000003</v>
      </c>
    </row>
    <row r="266" spans="2:3" x14ac:dyDescent="0.3">
      <c r="B266" s="2">
        <v>44354</v>
      </c>
      <c r="C266">
        <v>4226.5200000000004</v>
      </c>
    </row>
    <row r="267" spans="2:3" x14ac:dyDescent="0.3">
      <c r="B267" s="2">
        <v>44355</v>
      </c>
      <c r="C267">
        <v>4227.26</v>
      </c>
    </row>
    <row r="268" spans="2:3" x14ac:dyDescent="0.3">
      <c r="B268" s="2">
        <v>44356</v>
      </c>
      <c r="C268">
        <v>4219.55</v>
      </c>
    </row>
    <row r="269" spans="2:3" x14ac:dyDescent="0.3">
      <c r="B269" s="2">
        <v>44357</v>
      </c>
      <c r="C269">
        <v>4239.18</v>
      </c>
    </row>
    <row r="270" spans="2:3" x14ac:dyDescent="0.3">
      <c r="B270" s="2">
        <v>44358</v>
      </c>
      <c r="C270">
        <v>4247.4399999999996</v>
      </c>
    </row>
    <row r="271" spans="2:3" x14ac:dyDescent="0.3">
      <c r="B271" s="2">
        <v>44361</v>
      </c>
      <c r="C271">
        <v>4255.1499999999996</v>
      </c>
    </row>
    <row r="272" spans="2:3" x14ac:dyDescent="0.3">
      <c r="B272" s="2">
        <v>44362</v>
      </c>
      <c r="C272">
        <v>4246.59</v>
      </c>
    </row>
    <row r="273" spans="2:3" x14ac:dyDescent="0.3">
      <c r="B273" s="2">
        <v>44363</v>
      </c>
      <c r="C273">
        <v>4223.7</v>
      </c>
    </row>
    <row r="274" spans="2:3" x14ac:dyDescent="0.3">
      <c r="B274" s="2">
        <v>44364</v>
      </c>
      <c r="C274">
        <v>4221.8599999999997</v>
      </c>
    </row>
    <row r="275" spans="2:3" x14ac:dyDescent="0.3">
      <c r="B275" s="2">
        <v>44365</v>
      </c>
      <c r="C275">
        <v>4166.45</v>
      </c>
    </row>
    <row r="276" spans="2:3" x14ac:dyDescent="0.3">
      <c r="B276" s="2">
        <v>44368</v>
      </c>
      <c r="C276">
        <v>4224.79</v>
      </c>
    </row>
    <row r="277" spans="2:3" x14ac:dyDescent="0.3">
      <c r="B277" s="2">
        <v>44369</v>
      </c>
      <c r="C277">
        <v>4246.4399999999996</v>
      </c>
    </row>
    <row r="278" spans="2:3" x14ac:dyDescent="0.3">
      <c r="B278" s="2">
        <v>44370</v>
      </c>
      <c r="C278">
        <v>4241.84</v>
      </c>
    </row>
    <row r="279" spans="2:3" x14ac:dyDescent="0.3">
      <c r="B279" s="2">
        <v>44371</v>
      </c>
      <c r="C279">
        <v>4266.49</v>
      </c>
    </row>
    <row r="280" spans="2:3" x14ac:dyDescent="0.3">
      <c r="B280" s="2">
        <v>44372</v>
      </c>
      <c r="C280">
        <v>4280.7</v>
      </c>
    </row>
    <row r="281" spans="2:3" x14ac:dyDescent="0.3">
      <c r="B281" s="2">
        <v>44375</v>
      </c>
      <c r="C281">
        <v>4290.6099999999997</v>
      </c>
    </row>
    <row r="282" spans="2:3" x14ac:dyDescent="0.3">
      <c r="B282" s="2">
        <v>44376</v>
      </c>
      <c r="C282">
        <v>4291.8</v>
      </c>
    </row>
    <row r="283" spans="2:3" x14ac:dyDescent="0.3">
      <c r="B283" s="2">
        <v>44377</v>
      </c>
      <c r="C283">
        <v>4297.5</v>
      </c>
    </row>
    <row r="284" spans="2:3" x14ac:dyDescent="0.3">
      <c r="B284" s="2">
        <v>44378</v>
      </c>
      <c r="C284">
        <v>4319.9399999999996</v>
      </c>
    </row>
    <row r="285" spans="2:3" x14ac:dyDescent="0.3">
      <c r="B285" s="2">
        <v>44379</v>
      </c>
      <c r="C285">
        <v>4352.34</v>
      </c>
    </row>
    <row r="286" spans="2:3" x14ac:dyDescent="0.3">
      <c r="B286" s="2">
        <v>44383</v>
      </c>
      <c r="C286">
        <v>4343.54</v>
      </c>
    </row>
    <row r="287" spans="2:3" x14ac:dyDescent="0.3">
      <c r="B287" s="2">
        <v>44384</v>
      </c>
      <c r="C287">
        <v>4358.13</v>
      </c>
    </row>
    <row r="288" spans="2:3" x14ac:dyDescent="0.3">
      <c r="B288" s="2">
        <v>44385</v>
      </c>
      <c r="C288">
        <v>4320.82</v>
      </c>
    </row>
    <row r="289" spans="2:3" x14ac:dyDescent="0.3">
      <c r="B289" s="2">
        <v>44386</v>
      </c>
      <c r="C289">
        <v>4369.55</v>
      </c>
    </row>
    <row r="290" spans="2:3" x14ac:dyDescent="0.3">
      <c r="B290" s="2">
        <v>44389</v>
      </c>
      <c r="C290">
        <v>4384.63</v>
      </c>
    </row>
    <row r="291" spans="2:3" x14ac:dyDescent="0.3">
      <c r="B291" s="2">
        <v>44390</v>
      </c>
      <c r="C291">
        <v>4369.21</v>
      </c>
    </row>
    <row r="292" spans="2:3" x14ac:dyDescent="0.3">
      <c r="B292" s="2">
        <v>44391</v>
      </c>
      <c r="C292">
        <v>4374.3</v>
      </c>
    </row>
    <row r="293" spans="2:3" x14ac:dyDescent="0.3">
      <c r="B293" s="2">
        <v>44392</v>
      </c>
      <c r="C293">
        <v>4360.03</v>
      </c>
    </row>
    <row r="294" spans="2:3" x14ac:dyDescent="0.3">
      <c r="B294" s="2">
        <v>44393</v>
      </c>
      <c r="C294">
        <v>4327.16</v>
      </c>
    </row>
    <row r="295" spans="2:3" x14ac:dyDescent="0.3">
      <c r="B295" s="2">
        <v>44396</v>
      </c>
      <c r="C295">
        <v>4258.49</v>
      </c>
    </row>
    <row r="296" spans="2:3" x14ac:dyDescent="0.3">
      <c r="B296" s="2">
        <v>44397</v>
      </c>
      <c r="C296">
        <v>4323.0600000000004</v>
      </c>
    </row>
    <row r="297" spans="2:3" x14ac:dyDescent="0.3">
      <c r="B297" s="2">
        <v>44398</v>
      </c>
      <c r="C297">
        <v>4358.6899999999996</v>
      </c>
    </row>
    <row r="298" spans="2:3" x14ac:dyDescent="0.3">
      <c r="B298" s="2">
        <v>44399</v>
      </c>
      <c r="C298">
        <v>4367.4799999999996</v>
      </c>
    </row>
    <row r="299" spans="2:3" x14ac:dyDescent="0.3">
      <c r="B299" s="2">
        <v>44400</v>
      </c>
      <c r="C299">
        <v>4411.79</v>
      </c>
    </row>
    <row r="300" spans="2:3" x14ac:dyDescent="0.3">
      <c r="B300" s="2">
        <v>44403</v>
      </c>
      <c r="C300">
        <v>4422.3</v>
      </c>
    </row>
    <row r="301" spans="2:3" x14ac:dyDescent="0.3">
      <c r="B301" s="2">
        <v>44404</v>
      </c>
      <c r="C301">
        <v>4401.46</v>
      </c>
    </row>
    <row r="302" spans="2:3" x14ac:dyDescent="0.3">
      <c r="B302" s="2">
        <v>44405</v>
      </c>
      <c r="C302">
        <v>4400.6400000000003</v>
      </c>
    </row>
    <row r="303" spans="2:3" x14ac:dyDescent="0.3">
      <c r="B303" s="2">
        <v>44406</v>
      </c>
      <c r="C303">
        <v>4419.1499999999996</v>
      </c>
    </row>
    <row r="304" spans="2:3" x14ac:dyDescent="0.3">
      <c r="B304" s="2">
        <v>44407</v>
      </c>
      <c r="C304">
        <v>4395.26</v>
      </c>
    </row>
    <row r="305" spans="2:3" x14ac:dyDescent="0.3">
      <c r="B305" s="2">
        <v>44410</v>
      </c>
      <c r="C305">
        <v>4387.16</v>
      </c>
    </row>
    <row r="306" spans="2:3" x14ac:dyDescent="0.3">
      <c r="B306" s="2">
        <v>44411</v>
      </c>
      <c r="C306">
        <v>4423.1499999999996</v>
      </c>
    </row>
    <row r="307" spans="2:3" x14ac:dyDescent="0.3">
      <c r="B307" s="2">
        <v>44412</v>
      </c>
      <c r="C307">
        <v>4402.66</v>
      </c>
    </row>
    <row r="308" spans="2:3" x14ac:dyDescent="0.3">
      <c r="B308" s="2">
        <v>44413</v>
      </c>
      <c r="C308">
        <v>4429.1000000000004</v>
      </c>
    </row>
    <row r="309" spans="2:3" x14ac:dyDescent="0.3">
      <c r="B309" s="2">
        <v>44414</v>
      </c>
      <c r="C309">
        <v>4436.5200000000004</v>
      </c>
    </row>
    <row r="310" spans="2:3" x14ac:dyDescent="0.3">
      <c r="B310" s="2">
        <v>44417</v>
      </c>
      <c r="C310">
        <v>4432.3500000000004</v>
      </c>
    </row>
    <row r="311" spans="2:3" x14ac:dyDescent="0.3">
      <c r="B311" s="2">
        <v>44418</v>
      </c>
      <c r="C311">
        <v>4436.75</v>
      </c>
    </row>
    <row r="312" spans="2:3" x14ac:dyDescent="0.3">
      <c r="B312" s="2">
        <v>44419</v>
      </c>
      <c r="C312">
        <v>4442.41</v>
      </c>
    </row>
    <row r="313" spans="2:3" x14ac:dyDescent="0.3">
      <c r="B313" s="2">
        <v>44420</v>
      </c>
      <c r="C313">
        <v>4460.83</v>
      </c>
    </row>
    <row r="314" spans="2:3" x14ac:dyDescent="0.3">
      <c r="B314" s="2">
        <v>44421</v>
      </c>
      <c r="C314">
        <v>4468</v>
      </c>
    </row>
    <row r="315" spans="2:3" x14ac:dyDescent="0.3">
      <c r="B315" s="2">
        <v>44424</v>
      </c>
      <c r="C315">
        <v>4479.71</v>
      </c>
    </row>
    <row r="316" spans="2:3" x14ac:dyDescent="0.3">
      <c r="B316" s="2">
        <v>44425</v>
      </c>
      <c r="C316">
        <v>4448.08</v>
      </c>
    </row>
    <row r="317" spans="2:3" x14ac:dyDescent="0.3">
      <c r="B317" s="2">
        <v>44426</v>
      </c>
      <c r="C317">
        <v>4400.2700000000004</v>
      </c>
    </row>
    <row r="318" spans="2:3" x14ac:dyDescent="0.3">
      <c r="B318" s="2">
        <v>44427</v>
      </c>
      <c r="C318">
        <v>4405.8</v>
      </c>
    </row>
    <row r="319" spans="2:3" x14ac:dyDescent="0.3">
      <c r="B319" s="2">
        <v>44428</v>
      </c>
      <c r="C319">
        <v>4441.67</v>
      </c>
    </row>
    <row r="320" spans="2:3" x14ac:dyDescent="0.3">
      <c r="B320" s="2">
        <v>44431</v>
      </c>
      <c r="C320">
        <v>4479.53</v>
      </c>
    </row>
    <row r="321" spans="2:3" x14ac:dyDescent="0.3">
      <c r="B321" s="2">
        <v>44432</v>
      </c>
      <c r="C321">
        <v>4486.2299999999996</v>
      </c>
    </row>
    <row r="322" spans="2:3" x14ac:dyDescent="0.3">
      <c r="B322" s="2">
        <v>44433</v>
      </c>
      <c r="C322">
        <v>4496.1899999999996</v>
      </c>
    </row>
    <row r="323" spans="2:3" x14ac:dyDescent="0.3">
      <c r="B323" s="2">
        <v>44434</v>
      </c>
      <c r="C323">
        <v>4470</v>
      </c>
    </row>
    <row r="324" spans="2:3" x14ac:dyDescent="0.3">
      <c r="B324" s="2">
        <v>44435</v>
      </c>
      <c r="C324">
        <v>4509.37</v>
      </c>
    </row>
    <row r="325" spans="2:3" x14ac:dyDescent="0.3">
      <c r="B325" s="2">
        <v>44438</v>
      </c>
      <c r="C325">
        <v>4528.79</v>
      </c>
    </row>
    <row r="326" spans="2:3" x14ac:dyDescent="0.3">
      <c r="B326" s="2">
        <v>44439</v>
      </c>
      <c r="C326">
        <v>4522.68</v>
      </c>
    </row>
    <row r="327" spans="2:3" x14ac:dyDescent="0.3">
      <c r="B327" s="2">
        <v>44440</v>
      </c>
      <c r="C327">
        <v>4524.09</v>
      </c>
    </row>
    <row r="328" spans="2:3" x14ac:dyDescent="0.3">
      <c r="B328" s="2">
        <v>44441</v>
      </c>
      <c r="C328">
        <v>4536.95</v>
      </c>
    </row>
    <row r="329" spans="2:3" x14ac:dyDescent="0.3">
      <c r="B329" s="2">
        <v>44442</v>
      </c>
      <c r="C329">
        <v>4535.43</v>
      </c>
    </row>
    <row r="330" spans="2:3" x14ac:dyDescent="0.3">
      <c r="B330" s="2">
        <v>44446</v>
      </c>
      <c r="C330">
        <v>4520.03</v>
      </c>
    </row>
    <row r="331" spans="2:3" x14ac:dyDescent="0.3">
      <c r="B331" s="2">
        <v>44447</v>
      </c>
      <c r="C331">
        <v>4514.07</v>
      </c>
    </row>
    <row r="332" spans="2:3" x14ac:dyDescent="0.3">
      <c r="B332" s="2">
        <v>44448</v>
      </c>
      <c r="C332">
        <v>4493.28</v>
      </c>
    </row>
    <row r="333" spans="2:3" x14ac:dyDescent="0.3">
      <c r="B333" s="2">
        <v>44449</v>
      </c>
      <c r="C333">
        <v>4458.58</v>
      </c>
    </row>
    <row r="334" spans="2:3" x14ac:dyDescent="0.3">
      <c r="B334" s="2">
        <v>44452</v>
      </c>
      <c r="C334">
        <v>4468.7299999999996</v>
      </c>
    </row>
    <row r="335" spans="2:3" x14ac:dyDescent="0.3">
      <c r="B335" s="2">
        <v>44453</v>
      </c>
      <c r="C335">
        <v>4443.05</v>
      </c>
    </row>
    <row r="336" spans="2:3" x14ac:dyDescent="0.3">
      <c r="B336" s="2">
        <v>44454</v>
      </c>
      <c r="C336">
        <v>4480.7</v>
      </c>
    </row>
    <row r="337" spans="2:3" x14ac:dyDescent="0.3">
      <c r="B337" s="2">
        <v>44455</v>
      </c>
      <c r="C337">
        <v>4473.75</v>
      </c>
    </row>
    <row r="338" spans="2:3" x14ac:dyDescent="0.3">
      <c r="B338" s="2">
        <v>44456</v>
      </c>
      <c r="C338">
        <v>4432.99</v>
      </c>
    </row>
    <row r="339" spans="2:3" x14ac:dyDescent="0.3">
      <c r="B339" s="2">
        <v>44459</v>
      </c>
      <c r="C339">
        <v>4357.7299999999996</v>
      </c>
    </row>
    <row r="340" spans="2:3" x14ac:dyDescent="0.3">
      <c r="B340" s="2">
        <v>44460</v>
      </c>
      <c r="C340">
        <v>4354.1899999999996</v>
      </c>
    </row>
    <row r="341" spans="2:3" x14ac:dyDescent="0.3">
      <c r="B341" s="2">
        <v>44461</v>
      </c>
      <c r="C341">
        <v>4395.6400000000003</v>
      </c>
    </row>
    <row r="342" spans="2:3" x14ac:dyDescent="0.3">
      <c r="B342" s="2">
        <v>44462</v>
      </c>
      <c r="C342">
        <v>4448.9799999999996</v>
      </c>
    </row>
    <row r="343" spans="2:3" x14ac:dyDescent="0.3">
      <c r="B343" s="2">
        <v>44463</v>
      </c>
      <c r="C343">
        <v>4455.4799999999996</v>
      </c>
    </row>
    <row r="344" spans="2:3" x14ac:dyDescent="0.3">
      <c r="B344" s="2">
        <v>44466</v>
      </c>
      <c r="C344">
        <v>4443.1099999999997</v>
      </c>
    </row>
    <row r="345" spans="2:3" x14ac:dyDescent="0.3">
      <c r="B345" s="2">
        <v>44467</v>
      </c>
      <c r="C345">
        <v>4352.63</v>
      </c>
    </row>
    <row r="346" spans="2:3" x14ac:dyDescent="0.3">
      <c r="B346" s="2">
        <v>44468</v>
      </c>
      <c r="C346">
        <v>4359.46</v>
      </c>
    </row>
    <row r="347" spans="2:3" x14ac:dyDescent="0.3">
      <c r="B347" s="2">
        <v>44469</v>
      </c>
      <c r="C347">
        <v>4307.54</v>
      </c>
    </row>
    <row r="348" spans="2:3" x14ac:dyDescent="0.3">
      <c r="B348" s="2">
        <v>44470</v>
      </c>
      <c r="C348">
        <v>4357.04</v>
      </c>
    </row>
    <row r="349" spans="2:3" x14ac:dyDescent="0.3">
      <c r="B349" s="2">
        <v>44473</v>
      </c>
      <c r="C349">
        <v>4300.46</v>
      </c>
    </row>
    <row r="350" spans="2:3" x14ac:dyDescent="0.3">
      <c r="B350" s="2">
        <v>44474</v>
      </c>
      <c r="C350">
        <v>4345.72</v>
      </c>
    </row>
    <row r="351" spans="2:3" x14ac:dyDescent="0.3">
      <c r="B351" s="2">
        <v>44475</v>
      </c>
      <c r="C351">
        <v>4363.55</v>
      </c>
    </row>
    <row r="352" spans="2:3" x14ac:dyDescent="0.3">
      <c r="B352" s="2">
        <v>44476</v>
      </c>
      <c r="C352">
        <v>4399.76</v>
      </c>
    </row>
    <row r="353" spans="2:3" x14ac:dyDescent="0.3">
      <c r="B353" s="2">
        <v>44477</v>
      </c>
      <c r="C353">
        <v>4391.34</v>
      </c>
    </row>
    <row r="354" spans="2:3" x14ac:dyDescent="0.3">
      <c r="B354" s="2">
        <v>44480</v>
      </c>
      <c r="C354">
        <v>4361.1899999999996</v>
      </c>
    </row>
    <row r="355" spans="2:3" x14ac:dyDescent="0.3">
      <c r="B355" s="2">
        <v>44481</v>
      </c>
      <c r="C355">
        <v>4350.6499999999996</v>
      </c>
    </row>
    <row r="356" spans="2:3" x14ac:dyDescent="0.3">
      <c r="B356" s="2">
        <v>44482</v>
      </c>
      <c r="C356">
        <v>4363.8</v>
      </c>
    </row>
    <row r="357" spans="2:3" x14ac:dyDescent="0.3">
      <c r="B357" s="2">
        <v>44483</v>
      </c>
      <c r="C357">
        <v>4438.26</v>
      </c>
    </row>
    <row r="358" spans="2:3" x14ac:dyDescent="0.3">
      <c r="B358" s="2">
        <v>44484</v>
      </c>
      <c r="C358">
        <v>4471.37</v>
      </c>
    </row>
    <row r="359" spans="2:3" x14ac:dyDescent="0.3">
      <c r="B359" s="2">
        <v>44487</v>
      </c>
      <c r="C359">
        <v>4486.46</v>
      </c>
    </row>
    <row r="360" spans="2:3" x14ac:dyDescent="0.3">
      <c r="B360" s="2">
        <v>44488</v>
      </c>
      <c r="C360">
        <v>4519.63</v>
      </c>
    </row>
    <row r="361" spans="2:3" x14ac:dyDescent="0.3">
      <c r="B361" s="2">
        <v>44489</v>
      </c>
      <c r="C361">
        <v>4536.1899999999996</v>
      </c>
    </row>
    <row r="362" spans="2:3" x14ac:dyDescent="0.3">
      <c r="B362" s="2">
        <v>44490</v>
      </c>
      <c r="C362">
        <v>4549.78</v>
      </c>
    </row>
    <row r="363" spans="2:3" x14ac:dyDescent="0.3">
      <c r="B363" s="2">
        <v>44491</v>
      </c>
      <c r="C363">
        <v>4544.8999999999996</v>
      </c>
    </row>
    <row r="364" spans="2:3" x14ac:dyDescent="0.3">
      <c r="B364" s="2">
        <v>44494</v>
      </c>
      <c r="C364">
        <v>4566.4799999999996</v>
      </c>
    </row>
    <row r="365" spans="2:3" x14ac:dyDescent="0.3">
      <c r="B365" s="2">
        <v>44495</v>
      </c>
      <c r="C365">
        <v>4574.79</v>
      </c>
    </row>
    <row r="366" spans="2:3" x14ac:dyDescent="0.3">
      <c r="B366" s="2">
        <v>44496</v>
      </c>
      <c r="C366">
        <v>4551.68</v>
      </c>
    </row>
    <row r="367" spans="2:3" x14ac:dyDescent="0.3">
      <c r="B367" s="2">
        <v>44497</v>
      </c>
      <c r="C367">
        <v>4596.42</v>
      </c>
    </row>
    <row r="368" spans="2:3" x14ac:dyDescent="0.3">
      <c r="B368" s="2">
        <v>44498</v>
      </c>
      <c r="C368">
        <v>4605.38</v>
      </c>
    </row>
    <row r="369" spans="2:3" x14ac:dyDescent="0.3">
      <c r="B369" s="2">
        <v>44501</v>
      </c>
      <c r="C369">
        <v>4613.67</v>
      </c>
    </row>
    <row r="370" spans="2:3" x14ac:dyDescent="0.3">
      <c r="B370" s="2">
        <v>44502</v>
      </c>
      <c r="C370">
        <v>4630.6499999999996</v>
      </c>
    </row>
    <row r="371" spans="2:3" x14ac:dyDescent="0.3">
      <c r="B371" s="2">
        <v>44503</v>
      </c>
      <c r="C371">
        <v>4660.57</v>
      </c>
    </row>
    <row r="372" spans="2:3" x14ac:dyDescent="0.3">
      <c r="B372" s="2">
        <v>44504</v>
      </c>
      <c r="C372">
        <v>4680.0600000000004</v>
      </c>
    </row>
    <row r="373" spans="2:3" x14ac:dyDescent="0.3">
      <c r="B373" s="2">
        <v>44505</v>
      </c>
      <c r="C373">
        <v>4697.53</v>
      </c>
    </row>
    <row r="374" spans="2:3" x14ac:dyDescent="0.3">
      <c r="B374" s="2">
        <v>44508</v>
      </c>
      <c r="C374">
        <v>4701.7</v>
      </c>
    </row>
    <row r="375" spans="2:3" x14ac:dyDescent="0.3">
      <c r="B375" s="2">
        <v>44509</v>
      </c>
      <c r="C375">
        <v>4685.25</v>
      </c>
    </row>
    <row r="376" spans="2:3" x14ac:dyDescent="0.3">
      <c r="B376" s="2">
        <v>44510</v>
      </c>
      <c r="C376">
        <v>4646.71</v>
      </c>
    </row>
    <row r="377" spans="2:3" x14ac:dyDescent="0.3">
      <c r="B377" s="2">
        <v>44511</v>
      </c>
      <c r="C377">
        <v>4649.2700000000004</v>
      </c>
    </row>
    <row r="378" spans="2:3" x14ac:dyDescent="0.3">
      <c r="B378" s="2">
        <v>44512</v>
      </c>
      <c r="C378">
        <v>4682.8500000000004</v>
      </c>
    </row>
    <row r="379" spans="2:3" x14ac:dyDescent="0.3">
      <c r="B379" s="2">
        <v>44515</v>
      </c>
      <c r="C379">
        <v>4682.8</v>
      </c>
    </row>
    <row r="380" spans="2:3" x14ac:dyDescent="0.3">
      <c r="B380" s="2">
        <v>44516</v>
      </c>
      <c r="C380">
        <v>4700.8999999999996</v>
      </c>
    </row>
    <row r="381" spans="2:3" x14ac:dyDescent="0.3">
      <c r="B381" s="2">
        <v>44517</v>
      </c>
      <c r="C381">
        <v>4688.67</v>
      </c>
    </row>
    <row r="382" spans="2:3" x14ac:dyDescent="0.3">
      <c r="B382" s="2">
        <v>44518</v>
      </c>
      <c r="C382">
        <v>4704.54</v>
      </c>
    </row>
    <row r="383" spans="2:3" x14ac:dyDescent="0.3">
      <c r="B383" s="2">
        <v>44519</v>
      </c>
      <c r="C383">
        <v>4697.96</v>
      </c>
    </row>
    <row r="384" spans="2:3" x14ac:dyDescent="0.3">
      <c r="B384" s="2">
        <v>44522</v>
      </c>
      <c r="C384">
        <v>4682.9399999999996</v>
      </c>
    </row>
    <row r="385" spans="2:3" x14ac:dyDescent="0.3">
      <c r="B385" s="2">
        <v>44523</v>
      </c>
      <c r="C385">
        <v>4690.7</v>
      </c>
    </row>
    <row r="386" spans="2:3" x14ac:dyDescent="0.3">
      <c r="B386" s="2">
        <v>44524</v>
      </c>
      <c r="C386">
        <v>4701.46</v>
      </c>
    </row>
    <row r="387" spans="2:3" x14ac:dyDescent="0.3">
      <c r="B387" s="2">
        <v>44526</v>
      </c>
      <c r="C387">
        <v>4594.62</v>
      </c>
    </row>
    <row r="388" spans="2:3" x14ac:dyDescent="0.3">
      <c r="B388" s="2">
        <v>44529</v>
      </c>
      <c r="C388">
        <v>4655.2700000000004</v>
      </c>
    </row>
    <row r="389" spans="2:3" x14ac:dyDescent="0.3">
      <c r="B389" s="2">
        <v>44530</v>
      </c>
      <c r="C389">
        <v>4567</v>
      </c>
    </row>
    <row r="390" spans="2:3" x14ac:dyDescent="0.3">
      <c r="B390" s="2">
        <v>44531</v>
      </c>
      <c r="C390">
        <v>4513.04</v>
      </c>
    </row>
    <row r="391" spans="2:3" x14ac:dyDescent="0.3">
      <c r="B391" s="2">
        <v>44532</v>
      </c>
      <c r="C391">
        <v>4577.1000000000004</v>
      </c>
    </row>
    <row r="392" spans="2:3" x14ac:dyDescent="0.3">
      <c r="B392" s="2">
        <v>44533</v>
      </c>
      <c r="C392">
        <v>4538.43</v>
      </c>
    </row>
    <row r="393" spans="2:3" x14ac:dyDescent="0.3">
      <c r="B393" s="2">
        <v>44536</v>
      </c>
      <c r="C393">
        <v>4591.67</v>
      </c>
    </row>
    <row r="394" spans="2:3" x14ac:dyDescent="0.3">
      <c r="B394" s="2">
        <v>44537</v>
      </c>
      <c r="C394">
        <v>4686.75</v>
      </c>
    </row>
    <row r="395" spans="2:3" x14ac:dyDescent="0.3">
      <c r="B395" s="2">
        <v>44538</v>
      </c>
      <c r="C395">
        <v>4701.21</v>
      </c>
    </row>
    <row r="396" spans="2:3" x14ac:dyDescent="0.3">
      <c r="B396" s="2">
        <v>44539</v>
      </c>
      <c r="C396">
        <v>4667.45</v>
      </c>
    </row>
    <row r="397" spans="2:3" x14ac:dyDescent="0.3">
      <c r="B397" s="2">
        <v>44540</v>
      </c>
      <c r="C397">
        <v>4712.0200000000004</v>
      </c>
    </row>
    <row r="398" spans="2:3" x14ac:dyDescent="0.3">
      <c r="B398" s="2">
        <v>44543</v>
      </c>
      <c r="C398">
        <v>4668.97</v>
      </c>
    </row>
    <row r="399" spans="2:3" x14ac:dyDescent="0.3">
      <c r="B399" s="2">
        <v>44544</v>
      </c>
      <c r="C399">
        <v>4634.09</v>
      </c>
    </row>
    <row r="400" spans="2:3" x14ac:dyDescent="0.3">
      <c r="B400" s="2">
        <v>44545</v>
      </c>
      <c r="C400">
        <v>4709.8500000000004</v>
      </c>
    </row>
    <row r="401" spans="2:3" x14ac:dyDescent="0.3">
      <c r="B401" s="2">
        <v>44546</v>
      </c>
      <c r="C401">
        <v>4668.67</v>
      </c>
    </row>
    <row r="402" spans="2:3" x14ac:dyDescent="0.3">
      <c r="B402" s="2">
        <v>44547</v>
      </c>
      <c r="C402">
        <v>4620.6400000000003</v>
      </c>
    </row>
    <row r="403" spans="2:3" x14ac:dyDescent="0.3">
      <c r="B403" s="2">
        <v>44550</v>
      </c>
      <c r="C403">
        <v>4568.0200000000004</v>
      </c>
    </row>
    <row r="404" spans="2:3" x14ac:dyDescent="0.3">
      <c r="B404" s="2">
        <v>44551</v>
      </c>
      <c r="C404">
        <v>4649.2299999999996</v>
      </c>
    </row>
    <row r="405" spans="2:3" x14ac:dyDescent="0.3">
      <c r="B405" s="2">
        <v>44552</v>
      </c>
      <c r="C405">
        <v>4696.5600000000004</v>
      </c>
    </row>
    <row r="406" spans="2:3" x14ac:dyDescent="0.3">
      <c r="B406" s="2">
        <v>44553</v>
      </c>
      <c r="C406">
        <v>4725.79</v>
      </c>
    </row>
    <row r="407" spans="2:3" x14ac:dyDescent="0.3">
      <c r="B407" s="2">
        <v>44557</v>
      </c>
      <c r="C407">
        <v>4791.1899999999996</v>
      </c>
    </row>
    <row r="408" spans="2:3" x14ac:dyDescent="0.3">
      <c r="B408" s="2">
        <v>44558</v>
      </c>
      <c r="C408">
        <v>4786.3500000000004</v>
      </c>
    </row>
    <row r="409" spans="2:3" x14ac:dyDescent="0.3">
      <c r="B409" s="2">
        <v>44559</v>
      </c>
      <c r="C409">
        <v>4793.0600000000004</v>
      </c>
    </row>
    <row r="410" spans="2:3" x14ac:dyDescent="0.3">
      <c r="B410" s="2">
        <v>44560</v>
      </c>
      <c r="C410">
        <v>4778.7299999999996</v>
      </c>
    </row>
    <row r="411" spans="2:3" x14ac:dyDescent="0.3">
      <c r="B411" s="2">
        <v>44561</v>
      </c>
      <c r="C411">
        <v>4766.18</v>
      </c>
    </row>
    <row r="412" spans="2:3" x14ac:dyDescent="0.3">
      <c r="B412" s="2">
        <v>44564</v>
      </c>
      <c r="C412">
        <v>4796.5600000000004</v>
      </c>
    </row>
    <row r="413" spans="2:3" x14ac:dyDescent="0.3">
      <c r="B413" s="2">
        <v>44565</v>
      </c>
      <c r="C413">
        <v>4793.54</v>
      </c>
    </row>
    <row r="414" spans="2:3" x14ac:dyDescent="0.3">
      <c r="B414" s="2">
        <v>44566</v>
      </c>
      <c r="C414">
        <v>4700.58</v>
      </c>
    </row>
    <row r="415" spans="2:3" x14ac:dyDescent="0.3">
      <c r="B415" s="2">
        <v>44567</v>
      </c>
      <c r="C415">
        <v>4696.05</v>
      </c>
    </row>
    <row r="416" spans="2:3" x14ac:dyDescent="0.3">
      <c r="B416" s="2">
        <v>44568</v>
      </c>
      <c r="C416">
        <v>4677.03</v>
      </c>
    </row>
    <row r="417" spans="2:3" x14ac:dyDescent="0.3">
      <c r="B417" s="2">
        <v>44571</v>
      </c>
      <c r="C417">
        <v>4670.29</v>
      </c>
    </row>
    <row r="418" spans="2:3" x14ac:dyDescent="0.3">
      <c r="B418" s="2">
        <v>44572</v>
      </c>
      <c r="C418">
        <v>4713.07</v>
      </c>
    </row>
    <row r="419" spans="2:3" x14ac:dyDescent="0.3">
      <c r="B419" s="2">
        <v>44573</v>
      </c>
      <c r="C419">
        <v>4726.3500000000004</v>
      </c>
    </row>
    <row r="420" spans="2:3" x14ac:dyDescent="0.3">
      <c r="B420" s="2">
        <v>44574</v>
      </c>
      <c r="C420">
        <v>4659.03</v>
      </c>
    </row>
    <row r="421" spans="2:3" x14ac:dyDescent="0.3">
      <c r="B421" s="2">
        <v>44575</v>
      </c>
      <c r="C421">
        <v>4662.8500000000004</v>
      </c>
    </row>
    <row r="422" spans="2:3" x14ac:dyDescent="0.3">
      <c r="B422" s="2">
        <v>44579</v>
      </c>
      <c r="C422">
        <v>4577.1099999999997</v>
      </c>
    </row>
    <row r="423" spans="2:3" x14ac:dyDescent="0.3">
      <c r="B423" s="2">
        <v>44580</v>
      </c>
      <c r="C423">
        <v>4532.76</v>
      </c>
    </row>
    <row r="424" spans="2:3" x14ac:dyDescent="0.3">
      <c r="B424" s="2">
        <v>44581</v>
      </c>
      <c r="C424">
        <v>4482.7299999999996</v>
      </c>
    </row>
    <row r="425" spans="2:3" x14ac:dyDescent="0.3">
      <c r="B425" s="2">
        <v>44582</v>
      </c>
      <c r="C425">
        <v>4397.9399999999996</v>
      </c>
    </row>
    <row r="426" spans="2:3" x14ac:dyDescent="0.3">
      <c r="B426" s="2">
        <v>44585</v>
      </c>
      <c r="C426">
        <v>4410.13</v>
      </c>
    </row>
    <row r="427" spans="2:3" x14ac:dyDescent="0.3">
      <c r="B427" s="2">
        <v>44586</v>
      </c>
      <c r="C427">
        <v>4356.45</v>
      </c>
    </row>
    <row r="428" spans="2:3" x14ac:dyDescent="0.3">
      <c r="B428" s="2">
        <v>44587</v>
      </c>
      <c r="C428">
        <v>4349.93</v>
      </c>
    </row>
    <row r="429" spans="2:3" x14ac:dyDescent="0.3">
      <c r="B429" s="2">
        <v>44588</v>
      </c>
      <c r="C429">
        <v>4326.51</v>
      </c>
    </row>
    <row r="430" spans="2:3" x14ac:dyDescent="0.3">
      <c r="B430" s="2">
        <v>44589</v>
      </c>
      <c r="C430">
        <v>4431.8500000000004</v>
      </c>
    </row>
    <row r="431" spans="2:3" x14ac:dyDescent="0.3">
      <c r="B431" s="2">
        <v>44592</v>
      </c>
      <c r="C431">
        <v>4515.55</v>
      </c>
    </row>
    <row r="432" spans="2:3" x14ac:dyDescent="0.3">
      <c r="B432" s="2">
        <v>44593</v>
      </c>
      <c r="C432">
        <v>4546.54</v>
      </c>
    </row>
    <row r="433" spans="2:3" x14ac:dyDescent="0.3">
      <c r="B433" s="2">
        <v>44594</v>
      </c>
      <c r="C433">
        <v>4589.38</v>
      </c>
    </row>
    <row r="434" spans="2:3" x14ac:dyDescent="0.3">
      <c r="B434" s="2">
        <v>44595</v>
      </c>
      <c r="C434">
        <v>4477.4399999999996</v>
      </c>
    </row>
    <row r="435" spans="2:3" x14ac:dyDescent="0.3">
      <c r="B435" s="2">
        <v>44596</v>
      </c>
      <c r="C435">
        <v>4500.53</v>
      </c>
    </row>
    <row r="436" spans="2:3" x14ac:dyDescent="0.3">
      <c r="B436" s="2">
        <v>44599</v>
      </c>
      <c r="C436">
        <v>4483.87</v>
      </c>
    </row>
    <row r="437" spans="2:3" x14ac:dyDescent="0.3">
      <c r="B437" s="2">
        <v>44600</v>
      </c>
      <c r="C437">
        <v>4521.54</v>
      </c>
    </row>
    <row r="438" spans="2:3" x14ac:dyDescent="0.3">
      <c r="B438" s="2">
        <v>44601</v>
      </c>
      <c r="C438">
        <v>4587.18</v>
      </c>
    </row>
    <row r="439" spans="2:3" x14ac:dyDescent="0.3">
      <c r="B439" s="2">
        <v>44602</v>
      </c>
      <c r="C439">
        <v>4504.08</v>
      </c>
    </row>
    <row r="440" spans="2:3" x14ac:dyDescent="0.3">
      <c r="B440" s="2">
        <v>44603</v>
      </c>
      <c r="C440">
        <v>4418.6400000000003</v>
      </c>
    </row>
    <row r="441" spans="2:3" x14ac:dyDescent="0.3">
      <c r="B441" s="2">
        <v>44606</v>
      </c>
      <c r="C441">
        <v>4401.67</v>
      </c>
    </row>
    <row r="442" spans="2:3" x14ac:dyDescent="0.3">
      <c r="B442" s="2">
        <v>44607</v>
      </c>
      <c r="C442">
        <v>4471.07</v>
      </c>
    </row>
    <row r="443" spans="2:3" x14ac:dyDescent="0.3">
      <c r="B443" s="2">
        <v>44608</v>
      </c>
      <c r="C443">
        <v>4475.01</v>
      </c>
    </row>
    <row r="444" spans="2:3" x14ac:dyDescent="0.3">
      <c r="B444" s="2">
        <v>44609</v>
      </c>
      <c r="C444">
        <v>4380.26</v>
      </c>
    </row>
    <row r="445" spans="2:3" x14ac:dyDescent="0.3">
      <c r="B445" s="2">
        <v>44610</v>
      </c>
      <c r="C445">
        <v>4348.87</v>
      </c>
    </row>
    <row r="446" spans="2:3" x14ac:dyDescent="0.3">
      <c r="B446" s="2">
        <v>44614</v>
      </c>
      <c r="C446">
        <v>4304.76</v>
      </c>
    </row>
    <row r="447" spans="2:3" x14ac:dyDescent="0.3">
      <c r="B447" s="2">
        <v>44615</v>
      </c>
      <c r="C447">
        <v>4225.5</v>
      </c>
    </row>
    <row r="448" spans="2:3" x14ac:dyDescent="0.3">
      <c r="B448" s="2">
        <v>44616</v>
      </c>
      <c r="C448">
        <v>4288.7</v>
      </c>
    </row>
    <row r="449" spans="2:3" x14ac:dyDescent="0.3">
      <c r="B449" s="2">
        <v>44617</v>
      </c>
      <c r="C449">
        <v>4384.6499999999996</v>
      </c>
    </row>
    <row r="450" spans="2:3" x14ac:dyDescent="0.3">
      <c r="B450" s="2">
        <v>44620</v>
      </c>
      <c r="C450">
        <v>4373.9399999999996</v>
      </c>
    </row>
    <row r="451" spans="2:3" x14ac:dyDescent="0.3">
      <c r="B451" s="2">
        <v>44621</v>
      </c>
      <c r="C451">
        <v>4306.26</v>
      </c>
    </row>
    <row r="452" spans="2:3" x14ac:dyDescent="0.3">
      <c r="B452" s="2">
        <v>44622</v>
      </c>
      <c r="C452">
        <v>4386.54</v>
      </c>
    </row>
    <row r="453" spans="2:3" x14ac:dyDescent="0.3">
      <c r="B453" s="2">
        <v>44623</v>
      </c>
      <c r="C453">
        <v>4363.49</v>
      </c>
    </row>
    <row r="454" spans="2:3" x14ac:dyDescent="0.3">
      <c r="B454" s="2">
        <v>44624</v>
      </c>
      <c r="C454">
        <v>4328.87</v>
      </c>
    </row>
    <row r="455" spans="2:3" x14ac:dyDescent="0.3">
      <c r="B455" s="2">
        <v>44627</v>
      </c>
      <c r="C455">
        <v>4201.09</v>
      </c>
    </row>
    <row r="456" spans="2:3" x14ac:dyDescent="0.3">
      <c r="B456" s="2">
        <v>44628</v>
      </c>
      <c r="C456">
        <v>4170.7</v>
      </c>
    </row>
    <row r="457" spans="2:3" x14ac:dyDescent="0.3">
      <c r="B457" s="2">
        <v>44629</v>
      </c>
      <c r="C457">
        <v>4277.88</v>
      </c>
    </row>
    <row r="458" spans="2:3" x14ac:dyDescent="0.3">
      <c r="B458" s="2">
        <v>44630</v>
      </c>
      <c r="C458">
        <v>4259.5200000000004</v>
      </c>
    </row>
    <row r="459" spans="2:3" x14ac:dyDescent="0.3">
      <c r="B459" s="2">
        <v>44631</v>
      </c>
      <c r="C459">
        <v>4204.3100000000004</v>
      </c>
    </row>
    <row r="460" spans="2:3" x14ac:dyDescent="0.3">
      <c r="B460" s="2">
        <v>44634</v>
      </c>
      <c r="C460">
        <v>4173.1099999999997</v>
      </c>
    </row>
    <row r="461" spans="2:3" x14ac:dyDescent="0.3">
      <c r="B461" s="2">
        <v>44635</v>
      </c>
      <c r="C461">
        <v>4262.45</v>
      </c>
    </row>
    <row r="462" spans="2:3" x14ac:dyDescent="0.3">
      <c r="B462" s="2">
        <v>44636</v>
      </c>
      <c r="C462">
        <v>4357.8599999999997</v>
      </c>
    </row>
    <row r="463" spans="2:3" x14ac:dyDescent="0.3">
      <c r="B463" s="2">
        <v>44637</v>
      </c>
      <c r="C463">
        <v>4411.67</v>
      </c>
    </row>
    <row r="464" spans="2:3" x14ac:dyDescent="0.3">
      <c r="B464" s="2">
        <v>44638</v>
      </c>
      <c r="C464">
        <v>4463.12</v>
      </c>
    </row>
    <row r="465" spans="2:3" x14ac:dyDescent="0.3">
      <c r="B465" s="2">
        <v>44641</v>
      </c>
      <c r="C465">
        <v>4461.18</v>
      </c>
    </row>
    <row r="466" spans="2:3" x14ac:dyDescent="0.3">
      <c r="B466" s="2">
        <v>44642</v>
      </c>
      <c r="C466">
        <v>4511.6099999999997</v>
      </c>
    </row>
    <row r="467" spans="2:3" x14ac:dyDescent="0.3">
      <c r="B467" s="2">
        <v>44643</v>
      </c>
      <c r="C467">
        <v>4456.24</v>
      </c>
    </row>
    <row r="468" spans="2:3" x14ac:dyDescent="0.3">
      <c r="B468" s="2">
        <v>44644</v>
      </c>
      <c r="C468">
        <v>4520.16</v>
      </c>
    </row>
    <row r="469" spans="2:3" x14ac:dyDescent="0.3">
      <c r="B469" s="2">
        <v>44645</v>
      </c>
      <c r="C469">
        <v>4543.0600000000004</v>
      </c>
    </row>
    <row r="470" spans="2:3" x14ac:dyDescent="0.3">
      <c r="B470" s="2">
        <v>44648</v>
      </c>
      <c r="C470">
        <v>4575.5200000000004</v>
      </c>
    </row>
    <row r="471" spans="2:3" x14ac:dyDescent="0.3">
      <c r="B471" s="2">
        <v>44649</v>
      </c>
      <c r="C471">
        <v>4631.6000000000004</v>
      </c>
    </row>
    <row r="472" spans="2:3" x14ac:dyDescent="0.3">
      <c r="B472" s="2">
        <v>44650</v>
      </c>
      <c r="C472">
        <v>4602.45</v>
      </c>
    </row>
    <row r="473" spans="2:3" x14ac:dyDescent="0.3">
      <c r="B473" s="2">
        <v>44651</v>
      </c>
      <c r="C473">
        <v>4530.41</v>
      </c>
    </row>
    <row r="474" spans="2:3" x14ac:dyDescent="0.3">
      <c r="B474" s="2">
        <v>44652</v>
      </c>
      <c r="C474">
        <v>4545.8599999999997</v>
      </c>
    </row>
    <row r="475" spans="2:3" x14ac:dyDescent="0.3">
      <c r="B475" s="2">
        <v>44655</v>
      </c>
      <c r="C475">
        <v>4582.6400000000003</v>
      </c>
    </row>
    <row r="476" spans="2:3" x14ac:dyDescent="0.3">
      <c r="B476" s="2">
        <v>44656</v>
      </c>
      <c r="C476">
        <v>4525.12</v>
      </c>
    </row>
    <row r="477" spans="2:3" x14ac:dyDescent="0.3">
      <c r="B477" s="2">
        <v>44657</v>
      </c>
      <c r="C477">
        <v>4481.1499999999996</v>
      </c>
    </row>
    <row r="478" spans="2:3" x14ac:dyDescent="0.3">
      <c r="B478" s="2">
        <v>44658</v>
      </c>
      <c r="C478">
        <v>4500.21</v>
      </c>
    </row>
    <row r="479" spans="2:3" x14ac:dyDescent="0.3">
      <c r="B479" s="2">
        <v>44659</v>
      </c>
      <c r="C479">
        <v>4488.28</v>
      </c>
    </row>
    <row r="480" spans="2:3" x14ac:dyDescent="0.3">
      <c r="B480" s="2">
        <v>44662</v>
      </c>
      <c r="C480">
        <v>4412.53</v>
      </c>
    </row>
    <row r="481" spans="2:3" x14ac:dyDescent="0.3">
      <c r="B481" s="2">
        <v>44663</v>
      </c>
      <c r="C481">
        <v>4397.45</v>
      </c>
    </row>
    <row r="482" spans="2:3" x14ac:dyDescent="0.3">
      <c r="B482" s="2">
        <v>44664</v>
      </c>
      <c r="C482">
        <v>4446.59</v>
      </c>
    </row>
    <row r="483" spans="2:3" x14ac:dyDescent="0.3">
      <c r="B483" s="2">
        <v>44665</v>
      </c>
      <c r="C483">
        <v>4392.59</v>
      </c>
    </row>
    <row r="484" spans="2:3" x14ac:dyDescent="0.3">
      <c r="B484" s="2">
        <v>44669</v>
      </c>
      <c r="C484">
        <v>4391.6899999999996</v>
      </c>
    </row>
    <row r="485" spans="2:3" x14ac:dyDescent="0.3">
      <c r="B485" s="2">
        <v>44670</v>
      </c>
      <c r="C485">
        <v>4462.21</v>
      </c>
    </row>
    <row r="486" spans="2:3" x14ac:dyDescent="0.3">
      <c r="B486" s="2">
        <v>44671</v>
      </c>
      <c r="C486">
        <v>4459.45</v>
      </c>
    </row>
    <row r="487" spans="2:3" x14ac:dyDescent="0.3">
      <c r="B487" s="2">
        <v>44672</v>
      </c>
      <c r="C487">
        <v>4393.66</v>
      </c>
    </row>
    <row r="488" spans="2:3" x14ac:dyDescent="0.3">
      <c r="B488" s="2">
        <v>44673</v>
      </c>
      <c r="C488">
        <v>4271.78</v>
      </c>
    </row>
    <row r="489" spans="2:3" x14ac:dyDescent="0.3">
      <c r="B489" s="2">
        <v>44676</v>
      </c>
      <c r="C489">
        <v>4296.12</v>
      </c>
    </row>
    <row r="490" spans="2:3" x14ac:dyDescent="0.3">
      <c r="B490" s="2">
        <v>44677</v>
      </c>
      <c r="C490">
        <v>4175.2</v>
      </c>
    </row>
    <row r="491" spans="2:3" x14ac:dyDescent="0.3">
      <c r="B491" s="2">
        <v>44678</v>
      </c>
      <c r="C491">
        <v>4183.96</v>
      </c>
    </row>
    <row r="492" spans="2:3" x14ac:dyDescent="0.3">
      <c r="B492" s="2">
        <v>44679</v>
      </c>
      <c r="C492">
        <v>4287.5</v>
      </c>
    </row>
    <row r="493" spans="2:3" x14ac:dyDescent="0.3">
      <c r="B493" s="2">
        <v>44680</v>
      </c>
      <c r="C493">
        <v>4131.93</v>
      </c>
    </row>
    <row r="494" spans="2:3" x14ac:dyDescent="0.3">
      <c r="B494" s="2">
        <v>44683</v>
      </c>
      <c r="C494">
        <v>4155.38</v>
      </c>
    </row>
    <row r="495" spans="2:3" x14ac:dyDescent="0.3">
      <c r="B495" s="2">
        <v>44684</v>
      </c>
      <c r="C495">
        <v>4175.4799999999996</v>
      </c>
    </row>
    <row r="496" spans="2:3" x14ac:dyDescent="0.3">
      <c r="B496" s="2">
        <v>44685</v>
      </c>
      <c r="C496">
        <v>4300.17</v>
      </c>
    </row>
    <row r="497" spans="2:3" x14ac:dyDescent="0.3">
      <c r="B497" s="2">
        <v>44686</v>
      </c>
      <c r="C497">
        <v>4146.87</v>
      </c>
    </row>
    <row r="498" spans="2:3" x14ac:dyDescent="0.3">
      <c r="B498" s="2">
        <v>44687</v>
      </c>
      <c r="C498">
        <v>4123.34</v>
      </c>
    </row>
    <row r="499" spans="2:3" x14ac:dyDescent="0.3">
      <c r="B499" s="2">
        <v>44690</v>
      </c>
      <c r="C499">
        <v>3991.24</v>
      </c>
    </row>
    <row r="500" spans="2:3" x14ac:dyDescent="0.3">
      <c r="B500" s="2">
        <v>44691</v>
      </c>
      <c r="C500">
        <v>4001.05</v>
      </c>
    </row>
    <row r="501" spans="2:3" x14ac:dyDescent="0.3">
      <c r="B501" s="2">
        <v>44692</v>
      </c>
      <c r="C501">
        <v>3935.18</v>
      </c>
    </row>
    <row r="502" spans="2:3" x14ac:dyDescent="0.3">
      <c r="B502" s="2">
        <v>44693</v>
      </c>
      <c r="C502">
        <v>3930.08</v>
      </c>
    </row>
    <row r="503" spans="2:3" x14ac:dyDescent="0.3">
      <c r="B503" s="2">
        <v>44694</v>
      </c>
      <c r="C503">
        <v>4023.89</v>
      </c>
    </row>
    <row r="504" spans="2:3" x14ac:dyDescent="0.3">
      <c r="B504" s="2">
        <v>44697</v>
      </c>
      <c r="C504">
        <v>4008.01</v>
      </c>
    </row>
    <row r="505" spans="2:3" x14ac:dyDescent="0.3">
      <c r="B505" s="2">
        <v>44698</v>
      </c>
      <c r="C505">
        <v>4088.85</v>
      </c>
    </row>
    <row r="506" spans="2:3" x14ac:dyDescent="0.3">
      <c r="B506" s="2">
        <v>44699</v>
      </c>
      <c r="C506">
        <v>3923.68</v>
      </c>
    </row>
    <row r="507" spans="2:3" x14ac:dyDescent="0.3">
      <c r="B507" s="2">
        <v>44700</v>
      </c>
      <c r="C507">
        <v>3900.79</v>
      </c>
    </row>
    <row r="508" spans="2:3" x14ac:dyDescent="0.3">
      <c r="B508" s="2">
        <v>44701</v>
      </c>
      <c r="C508">
        <v>3901.36</v>
      </c>
    </row>
    <row r="509" spans="2:3" x14ac:dyDescent="0.3">
      <c r="B509" s="2">
        <v>44704</v>
      </c>
      <c r="C509">
        <v>3973.75</v>
      </c>
    </row>
    <row r="510" spans="2:3" x14ac:dyDescent="0.3">
      <c r="B510" s="2">
        <v>44705</v>
      </c>
      <c r="C510">
        <v>3941.48</v>
      </c>
    </row>
    <row r="511" spans="2:3" x14ac:dyDescent="0.3">
      <c r="B511" s="2">
        <v>44706</v>
      </c>
      <c r="C511">
        <v>3978.73</v>
      </c>
    </row>
    <row r="512" spans="2:3" x14ac:dyDescent="0.3">
      <c r="B512" s="2">
        <v>44707</v>
      </c>
      <c r="C512">
        <v>4057.84</v>
      </c>
    </row>
    <row r="513" spans="2:3" x14ac:dyDescent="0.3">
      <c r="B513" s="2">
        <v>44708</v>
      </c>
      <c r="C513">
        <v>4158.24</v>
      </c>
    </row>
    <row r="514" spans="2:3" x14ac:dyDescent="0.3">
      <c r="B514" s="2">
        <v>44712</v>
      </c>
      <c r="C514">
        <v>4132.1499999999996</v>
      </c>
    </row>
    <row r="515" spans="2:3" x14ac:dyDescent="0.3">
      <c r="B515" s="2">
        <v>44713</v>
      </c>
      <c r="C515">
        <v>4101.2299999999996</v>
      </c>
    </row>
    <row r="516" spans="2:3" x14ac:dyDescent="0.3">
      <c r="B516" s="2">
        <v>44714</v>
      </c>
      <c r="C516">
        <v>4176.82</v>
      </c>
    </row>
    <row r="517" spans="2:3" x14ac:dyDescent="0.3">
      <c r="B517" s="2">
        <v>44715</v>
      </c>
      <c r="C517">
        <v>4108.54</v>
      </c>
    </row>
    <row r="518" spans="2:3" x14ac:dyDescent="0.3">
      <c r="B518" s="2">
        <v>44718</v>
      </c>
      <c r="C518">
        <v>4121.43</v>
      </c>
    </row>
    <row r="519" spans="2:3" x14ac:dyDescent="0.3">
      <c r="B519" s="2">
        <v>44719</v>
      </c>
      <c r="C519">
        <v>4160.68</v>
      </c>
    </row>
    <row r="520" spans="2:3" x14ac:dyDescent="0.3">
      <c r="B520" s="2">
        <v>44720</v>
      </c>
      <c r="C520">
        <v>4115.7700000000004</v>
      </c>
    </row>
    <row r="521" spans="2:3" x14ac:dyDescent="0.3">
      <c r="B521" s="2">
        <v>44721</v>
      </c>
      <c r="C521">
        <v>4017.82</v>
      </c>
    </row>
    <row r="522" spans="2:3" x14ac:dyDescent="0.3">
      <c r="B522" s="2">
        <v>44722</v>
      </c>
      <c r="C522">
        <v>3900.86</v>
      </c>
    </row>
    <row r="523" spans="2:3" x14ac:dyDescent="0.3">
      <c r="B523" s="2">
        <v>44725</v>
      </c>
      <c r="C523">
        <v>3749.63</v>
      </c>
    </row>
    <row r="524" spans="2:3" x14ac:dyDescent="0.3">
      <c r="B524" s="2">
        <v>44726</v>
      </c>
      <c r="C524">
        <v>3735.48</v>
      </c>
    </row>
    <row r="525" spans="2:3" x14ac:dyDescent="0.3">
      <c r="B525" s="2">
        <v>44727</v>
      </c>
      <c r="C525">
        <v>3789.99</v>
      </c>
    </row>
    <row r="526" spans="2:3" x14ac:dyDescent="0.3">
      <c r="B526" s="2">
        <v>44728</v>
      </c>
      <c r="C526">
        <v>3666.77</v>
      </c>
    </row>
    <row r="527" spans="2:3" x14ac:dyDescent="0.3">
      <c r="B527" s="2">
        <v>44729</v>
      </c>
      <c r="C527">
        <v>3674.84</v>
      </c>
    </row>
    <row r="528" spans="2:3" x14ac:dyDescent="0.3">
      <c r="B528" s="2">
        <v>44733</v>
      </c>
      <c r="C528">
        <v>3764.79</v>
      </c>
    </row>
    <row r="529" spans="2:3" x14ac:dyDescent="0.3">
      <c r="B529" s="2">
        <v>44734</v>
      </c>
      <c r="C529">
        <v>3759.89</v>
      </c>
    </row>
    <row r="530" spans="2:3" x14ac:dyDescent="0.3">
      <c r="B530" s="2">
        <v>44735</v>
      </c>
      <c r="C530">
        <v>3795.73</v>
      </c>
    </row>
    <row r="531" spans="2:3" x14ac:dyDescent="0.3">
      <c r="B531" s="2">
        <v>44736</v>
      </c>
      <c r="C531">
        <v>3911.74</v>
      </c>
    </row>
    <row r="532" spans="2:3" x14ac:dyDescent="0.3">
      <c r="B532" s="2">
        <v>44739</v>
      </c>
      <c r="C532">
        <v>3900.11</v>
      </c>
    </row>
    <row r="533" spans="2:3" x14ac:dyDescent="0.3">
      <c r="B533" s="2">
        <v>44740</v>
      </c>
      <c r="C533">
        <v>3821.55</v>
      </c>
    </row>
    <row r="534" spans="2:3" x14ac:dyDescent="0.3">
      <c r="B534" s="2">
        <v>44741</v>
      </c>
      <c r="C534">
        <v>3818.83</v>
      </c>
    </row>
    <row r="535" spans="2:3" x14ac:dyDescent="0.3">
      <c r="B535" s="2">
        <v>44742</v>
      </c>
      <c r="C535">
        <v>3785.38</v>
      </c>
    </row>
    <row r="536" spans="2:3" x14ac:dyDescent="0.3">
      <c r="B536" s="2">
        <v>44743</v>
      </c>
      <c r="C536">
        <v>3825.33</v>
      </c>
    </row>
    <row r="537" spans="2:3" x14ac:dyDescent="0.3">
      <c r="B537" s="2">
        <v>44747</v>
      </c>
      <c r="C537">
        <v>3831.39</v>
      </c>
    </row>
    <row r="538" spans="2:3" x14ac:dyDescent="0.3">
      <c r="B538" s="2">
        <v>44748</v>
      </c>
      <c r="C538">
        <v>3845.08</v>
      </c>
    </row>
    <row r="539" spans="2:3" x14ac:dyDescent="0.3">
      <c r="B539" s="2">
        <v>44749</v>
      </c>
      <c r="C539">
        <v>3902.62</v>
      </c>
    </row>
    <row r="540" spans="2:3" x14ac:dyDescent="0.3">
      <c r="B540" s="2">
        <v>44750</v>
      </c>
      <c r="C540">
        <v>3899.38</v>
      </c>
    </row>
    <row r="541" spans="2:3" x14ac:dyDescent="0.3">
      <c r="B541" s="2">
        <v>44753</v>
      </c>
      <c r="C541">
        <v>3854.43</v>
      </c>
    </row>
    <row r="542" spans="2:3" x14ac:dyDescent="0.3">
      <c r="B542" s="2">
        <v>44754</v>
      </c>
      <c r="C542">
        <v>3818.8</v>
      </c>
    </row>
    <row r="543" spans="2:3" x14ac:dyDescent="0.3">
      <c r="B543" s="2">
        <v>44755</v>
      </c>
      <c r="C543">
        <v>3801.78</v>
      </c>
    </row>
    <row r="544" spans="2:3" x14ac:dyDescent="0.3">
      <c r="B544" s="2">
        <v>44756</v>
      </c>
      <c r="C544">
        <v>3790.38</v>
      </c>
    </row>
    <row r="545" spans="2:3" x14ac:dyDescent="0.3">
      <c r="B545" s="2">
        <v>44757</v>
      </c>
      <c r="C545">
        <v>3863.16</v>
      </c>
    </row>
    <row r="546" spans="2:3" x14ac:dyDescent="0.3">
      <c r="B546" s="2">
        <v>44760</v>
      </c>
      <c r="C546">
        <v>3830.85</v>
      </c>
    </row>
    <row r="547" spans="2:3" x14ac:dyDescent="0.3">
      <c r="B547" s="2">
        <v>44761</v>
      </c>
      <c r="C547">
        <v>3936.69</v>
      </c>
    </row>
    <row r="548" spans="2:3" x14ac:dyDescent="0.3">
      <c r="B548" s="2">
        <v>44762</v>
      </c>
      <c r="C548">
        <v>3959.9</v>
      </c>
    </row>
    <row r="549" spans="2:3" x14ac:dyDescent="0.3">
      <c r="B549" s="2">
        <v>44763</v>
      </c>
      <c r="C549">
        <v>3998.95</v>
      </c>
    </row>
    <row r="550" spans="2:3" x14ac:dyDescent="0.3">
      <c r="B550" s="2">
        <v>44764</v>
      </c>
      <c r="C550">
        <v>3961.63</v>
      </c>
    </row>
    <row r="551" spans="2:3" x14ac:dyDescent="0.3">
      <c r="B551" s="2">
        <v>44767</v>
      </c>
      <c r="C551">
        <v>3966.84</v>
      </c>
    </row>
    <row r="552" spans="2:3" x14ac:dyDescent="0.3">
      <c r="B552" s="2">
        <v>44768</v>
      </c>
      <c r="C552">
        <v>3921.05</v>
      </c>
    </row>
    <row r="553" spans="2:3" x14ac:dyDescent="0.3">
      <c r="B553" s="2">
        <v>44769</v>
      </c>
      <c r="C553">
        <v>4023.61</v>
      </c>
    </row>
    <row r="554" spans="2:3" x14ac:dyDescent="0.3">
      <c r="B554" s="2">
        <v>44770</v>
      </c>
      <c r="C554">
        <v>4072.43</v>
      </c>
    </row>
    <row r="555" spans="2:3" x14ac:dyDescent="0.3">
      <c r="B555" s="2">
        <v>44771</v>
      </c>
      <c r="C555">
        <v>4130.29</v>
      </c>
    </row>
    <row r="556" spans="2:3" x14ac:dyDescent="0.3">
      <c r="B556" s="2">
        <v>44774</v>
      </c>
      <c r="C556">
        <v>4118.63</v>
      </c>
    </row>
    <row r="557" spans="2:3" x14ac:dyDescent="0.3">
      <c r="B557" s="2">
        <v>44775</v>
      </c>
      <c r="C557">
        <v>4091.19</v>
      </c>
    </row>
    <row r="558" spans="2:3" x14ac:dyDescent="0.3">
      <c r="B558" s="2">
        <v>44776</v>
      </c>
      <c r="C558">
        <v>4155.17</v>
      </c>
    </row>
    <row r="559" spans="2:3" x14ac:dyDescent="0.3">
      <c r="B559" s="2">
        <v>44777</v>
      </c>
      <c r="C559">
        <v>4151.9399999999996</v>
      </c>
    </row>
    <row r="560" spans="2:3" x14ac:dyDescent="0.3">
      <c r="B560" s="2">
        <v>44778</v>
      </c>
      <c r="C560">
        <v>4145.1899999999996</v>
      </c>
    </row>
    <row r="561" spans="2:3" x14ac:dyDescent="0.3">
      <c r="B561" s="2">
        <v>44781</v>
      </c>
      <c r="C561">
        <v>4140.0600000000004</v>
      </c>
    </row>
    <row r="562" spans="2:3" x14ac:dyDescent="0.3">
      <c r="B562" s="2">
        <v>44782</v>
      </c>
      <c r="C562">
        <v>4122.47</v>
      </c>
    </row>
    <row r="563" spans="2:3" x14ac:dyDescent="0.3">
      <c r="B563" s="2">
        <v>44783</v>
      </c>
      <c r="C563">
        <v>4210.24</v>
      </c>
    </row>
    <row r="564" spans="2:3" x14ac:dyDescent="0.3">
      <c r="B564" s="2">
        <v>44784</v>
      </c>
      <c r="C564">
        <v>4207.2700000000004</v>
      </c>
    </row>
    <row r="565" spans="2:3" x14ac:dyDescent="0.3">
      <c r="B565" s="2">
        <v>44785</v>
      </c>
      <c r="C565">
        <v>4280.1499999999996</v>
      </c>
    </row>
    <row r="566" spans="2:3" x14ac:dyDescent="0.3">
      <c r="B566" s="2">
        <v>44788</v>
      </c>
      <c r="C566">
        <v>4297.1400000000003</v>
      </c>
    </row>
    <row r="567" spans="2:3" x14ac:dyDescent="0.3">
      <c r="B567" s="2">
        <v>44789</v>
      </c>
      <c r="C567">
        <v>4305.2</v>
      </c>
    </row>
    <row r="568" spans="2:3" x14ac:dyDescent="0.3">
      <c r="B568" s="2">
        <v>44790</v>
      </c>
      <c r="C568">
        <v>4274.04</v>
      </c>
    </row>
    <row r="569" spans="2:3" x14ac:dyDescent="0.3">
      <c r="B569" s="2">
        <v>44791</v>
      </c>
      <c r="C569">
        <v>4283.74</v>
      </c>
    </row>
    <row r="570" spans="2:3" x14ac:dyDescent="0.3">
      <c r="B570" s="2">
        <v>44792</v>
      </c>
      <c r="C570">
        <v>4228.4799999999996</v>
      </c>
    </row>
    <row r="571" spans="2:3" x14ac:dyDescent="0.3">
      <c r="B571" s="2">
        <v>44795</v>
      </c>
      <c r="C571">
        <v>4137.99</v>
      </c>
    </row>
    <row r="572" spans="2:3" x14ac:dyDescent="0.3">
      <c r="B572" s="2">
        <v>44796</v>
      </c>
      <c r="C572">
        <v>4128.7299999999996</v>
      </c>
    </row>
    <row r="573" spans="2:3" x14ac:dyDescent="0.3">
      <c r="B573" s="2">
        <v>44797</v>
      </c>
      <c r="C573">
        <v>4140.7700000000004</v>
      </c>
    </row>
    <row r="574" spans="2:3" x14ac:dyDescent="0.3">
      <c r="B574" s="2">
        <v>44798</v>
      </c>
      <c r="C574">
        <v>4199.12</v>
      </c>
    </row>
    <row r="575" spans="2:3" x14ac:dyDescent="0.3">
      <c r="B575" s="2">
        <v>44799</v>
      </c>
      <c r="C575">
        <v>4057.66</v>
      </c>
    </row>
    <row r="576" spans="2:3" x14ac:dyDescent="0.3">
      <c r="B576" s="2">
        <v>44802</v>
      </c>
      <c r="C576">
        <v>4030.61</v>
      </c>
    </row>
    <row r="577" spans="2:3" x14ac:dyDescent="0.3">
      <c r="B577" s="2">
        <v>44803</v>
      </c>
      <c r="C577">
        <v>3986.16</v>
      </c>
    </row>
    <row r="578" spans="2:3" x14ac:dyDescent="0.3">
      <c r="B578" s="2">
        <v>44804</v>
      </c>
      <c r="C578">
        <v>3955</v>
      </c>
    </row>
    <row r="579" spans="2:3" x14ac:dyDescent="0.3">
      <c r="B579" s="2">
        <v>44805</v>
      </c>
      <c r="C579">
        <v>3966.85</v>
      </c>
    </row>
    <row r="580" spans="2:3" x14ac:dyDescent="0.3">
      <c r="B580" s="2">
        <v>44806</v>
      </c>
      <c r="C580">
        <v>3924.26</v>
      </c>
    </row>
    <row r="581" spans="2:3" x14ac:dyDescent="0.3">
      <c r="B581" s="2">
        <v>44810</v>
      </c>
      <c r="C581">
        <v>3908.19</v>
      </c>
    </row>
    <row r="582" spans="2:3" x14ac:dyDescent="0.3">
      <c r="B582" s="2">
        <v>44811</v>
      </c>
      <c r="C582">
        <v>3979.87</v>
      </c>
    </row>
    <row r="583" spans="2:3" x14ac:dyDescent="0.3">
      <c r="B583" s="2">
        <v>44812</v>
      </c>
      <c r="C583">
        <v>4006.18</v>
      </c>
    </row>
    <row r="584" spans="2:3" x14ac:dyDescent="0.3">
      <c r="B584" s="2">
        <v>44813</v>
      </c>
      <c r="C584">
        <v>4067.36</v>
      </c>
    </row>
    <row r="585" spans="2:3" x14ac:dyDescent="0.3">
      <c r="B585" s="2">
        <v>44816</v>
      </c>
      <c r="C585">
        <v>4110.41</v>
      </c>
    </row>
    <row r="586" spans="2:3" x14ac:dyDescent="0.3">
      <c r="B586" s="2">
        <v>44817</v>
      </c>
      <c r="C586">
        <v>3932.69</v>
      </c>
    </row>
    <row r="587" spans="2:3" x14ac:dyDescent="0.3">
      <c r="B587" s="2">
        <v>44818</v>
      </c>
      <c r="C587">
        <v>3946.01</v>
      </c>
    </row>
    <row r="588" spans="2:3" x14ac:dyDescent="0.3">
      <c r="B588" s="2">
        <v>44819</v>
      </c>
      <c r="C588">
        <v>3901.35</v>
      </c>
    </row>
    <row r="589" spans="2:3" x14ac:dyDescent="0.3">
      <c r="B589" s="2">
        <v>44820</v>
      </c>
      <c r="C589">
        <v>3873.33</v>
      </c>
    </row>
    <row r="590" spans="2:3" x14ac:dyDescent="0.3">
      <c r="B590" s="2">
        <v>44823</v>
      </c>
      <c r="C590">
        <v>3899.89</v>
      </c>
    </row>
    <row r="591" spans="2:3" x14ac:dyDescent="0.3">
      <c r="B591" s="2">
        <v>44824</v>
      </c>
      <c r="C591">
        <v>3855.93</v>
      </c>
    </row>
    <row r="592" spans="2:3" x14ac:dyDescent="0.3">
      <c r="B592" s="2">
        <v>44825</v>
      </c>
      <c r="C592">
        <v>3789.93</v>
      </c>
    </row>
    <row r="593" spans="2:3" x14ac:dyDescent="0.3">
      <c r="B593" s="2">
        <v>44826</v>
      </c>
      <c r="C593">
        <v>3757.99</v>
      </c>
    </row>
    <row r="594" spans="2:3" x14ac:dyDescent="0.3">
      <c r="B594" s="2">
        <v>44827</v>
      </c>
      <c r="C594">
        <v>3693.23</v>
      </c>
    </row>
    <row r="595" spans="2:3" x14ac:dyDescent="0.3">
      <c r="B595" s="2">
        <v>44830</v>
      </c>
      <c r="C595">
        <v>3655.04</v>
      </c>
    </row>
    <row r="596" spans="2:3" x14ac:dyDescent="0.3">
      <c r="B596" s="2">
        <v>44831</v>
      </c>
      <c r="C596">
        <v>3647.29</v>
      </c>
    </row>
    <row r="597" spans="2:3" x14ac:dyDescent="0.3">
      <c r="B597" s="2">
        <v>44832</v>
      </c>
      <c r="C597">
        <v>3719.04</v>
      </c>
    </row>
    <row r="598" spans="2:3" x14ac:dyDescent="0.3">
      <c r="B598" s="2">
        <v>44833</v>
      </c>
      <c r="C598">
        <v>3640.47</v>
      </c>
    </row>
    <row r="599" spans="2:3" x14ac:dyDescent="0.3">
      <c r="B599" s="2">
        <v>44834</v>
      </c>
      <c r="C599">
        <v>3585.62</v>
      </c>
    </row>
    <row r="600" spans="2:3" x14ac:dyDescent="0.3">
      <c r="B600" s="2">
        <v>44837</v>
      </c>
      <c r="C600">
        <v>3678.43</v>
      </c>
    </row>
    <row r="601" spans="2:3" x14ac:dyDescent="0.3">
      <c r="B601" s="2">
        <v>44838</v>
      </c>
      <c r="C601">
        <v>3790.93</v>
      </c>
    </row>
    <row r="602" spans="2:3" x14ac:dyDescent="0.3">
      <c r="B602" s="2">
        <v>44839</v>
      </c>
      <c r="C602">
        <v>3783.28</v>
      </c>
    </row>
    <row r="603" spans="2:3" x14ac:dyDescent="0.3">
      <c r="B603" s="2">
        <v>44840</v>
      </c>
      <c r="C603">
        <v>3744.52</v>
      </c>
    </row>
    <row r="604" spans="2:3" x14ac:dyDescent="0.3">
      <c r="B604" s="2">
        <v>44841</v>
      </c>
      <c r="C604">
        <v>3639.66</v>
      </c>
    </row>
    <row r="605" spans="2:3" x14ac:dyDescent="0.3">
      <c r="B605" s="2">
        <v>44844</v>
      </c>
      <c r="C605">
        <v>3612.39</v>
      </c>
    </row>
    <row r="606" spans="2:3" x14ac:dyDescent="0.3">
      <c r="B606" s="2">
        <v>44845</v>
      </c>
      <c r="C606">
        <v>3588.84</v>
      </c>
    </row>
    <row r="607" spans="2:3" x14ac:dyDescent="0.3">
      <c r="B607" s="2">
        <v>44846</v>
      </c>
      <c r="C607">
        <v>3577.03</v>
      </c>
    </row>
    <row r="608" spans="2:3" x14ac:dyDescent="0.3">
      <c r="B608" s="2">
        <v>44847</v>
      </c>
      <c r="C608">
        <v>3669.91</v>
      </c>
    </row>
    <row r="609" spans="2:3" x14ac:dyDescent="0.3">
      <c r="B609" s="2">
        <v>44848</v>
      </c>
      <c r="C609">
        <v>3583.07</v>
      </c>
    </row>
    <row r="610" spans="2:3" x14ac:dyDescent="0.3">
      <c r="B610" s="2">
        <v>44851</v>
      </c>
      <c r="C610">
        <v>3677.95</v>
      </c>
    </row>
    <row r="611" spans="2:3" x14ac:dyDescent="0.3">
      <c r="B611" s="2">
        <v>44852</v>
      </c>
      <c r="C611">
        <v>3719.98</v>
      </c>
    </row>
    <row r="612" spans="2:3" x14ac:dyDescent="0.3">
      <c r="B612" s="2">
        <v>44853</v>
      </c>
      <c r="C612">
        <v>3695.16</v>
      </c>
    </row>
    <row r="613" spans="2:3" x14ac:dyDescent="0.3">
      <c r="B613" s="2">
        <v>44854</v>
      </c>
      <c r="C613">
        <v>3665.78</v>
      </c>
    </row>
    <row r="614" spans="2:3" x14ac:dyDescent="0.3">
      <c r="B614" s="2">
        <v>44855</v>
      </c>
      <c r="C614">
        <v>3752.75</v>
      </c>
    </row>
    <row r="615" spans="2:3" x14ac:dyDescent="0.3">
      <c r="B615" s="2">
        <v>44858</v>
      </c>
      <c r="C615">
        <v>3797.34</v>
      </c>
    </row>
    <row r="616" spans="2:3" x14ac:dyDescent="0.3">
      <c r="B616" s="2">
        <v>44859</v>
      </c>
      <c r="C616">
        <v>3859.11</v>
      </c>
    </row>
    <row r="617" spans="2:3" x14ac:dyDescent="0.3">
      <c r="B617" s="2">
        <v>44860</v>
      </c>
      <c r="C617">
        <v>3830.6</v>
      </c>
    </row>
    <row r="618" spans="2:3" x14ac:dyDescent="0.3">
      <c r="B618" s="2">
        <v>44861</v>
      </c>
      <c r="C618">
        <v>3807.3</v>
      </c>
    </row>
    <row r="619" spans="2:3" x14ac:dyDescent="0.3">
      <c r="B619" s="2">
        <v>44862</v>
      </c>
      <c r="C619">
        <v>3901.06</v>
      </c>
    </row>
    <row r="620" spans="2:3" x14ac:dyDescent="0.3">
      <c r="B620" s="2">
        <v>44865</v>
      </c>
      <c r="C620">
        <v>3871.98</v>
      </c>
    </row>
    <row r="621" spans="2:3" x14ac:dyDescent="0.3">
      <c r="B621" s="2">
        <v>44866</v>
      </c>
      <c r="C621">
        <v>3856.1</v>
      </c>
    </row>
    <row r="622" spans="2:3" x14ac:dyDescent="0.3">
      <c r="B622" s="2">
        <v>44867</v>
      </c>
      <c r="C622">
        <v>3759.69</v>
      </c>
    </row>
    <row r="623" spans="2:3" x14ac:dyDescent="0.3">
      <c r="B623" s="2">
        <v>44868</v>
      </c>
      <c r="C623">
        <v>3719.89</v>
      </c>
    </row>
    <row r="624" spans="2:3" x14ac:dyDescent="0.3">
      <c r="B624" s="2">
        <v>44869</v>
      </c>
      <c r="C624">
        <v>3770.55</v>
      </c>
    </row>
    <row r="625" spans="2:3" x14ac:dyDescent="0.3">
      <c r="B625" s="2">
        <v>44872</v>
      </c>
      <c r="C625">
        <v>3806.8</v>
      </c>
    </row>
    <row r="626" spans="2:3" x14ac:dyDescent="0.3">
      <c r="B626" s="2">
        <v>44873</v>
      </c>
      <c r="C626">
        <v>3828.11</v>
      </c>
    </row>
    <row r="627" spans="2:3" x14ac:dyDescent="0.3">
      <c r="B627" s="2">
        <v>44874</v>
      </c>
      <c r="C627">
        <v>3748.57</v>
      </c>
    </row>
    <row r="628" spans="2:3" x14ac:dyDescent="0.3">
      <c r="B628" s="2">
        <v>44875</v>
      </c>
      <c r="C628">
        <v>3956.37</v>
      </c>
    </row>
    <row r="629" spans="2:3" x14ac:dyDescent="0.3">
      <c r="B629" s="2">
        <v>44876</v>
      </c>
      <c r="C629">
        <v>3992.93</v>
      </c>
    </row>
    <row r="630" spans="2:3" x14ac:dyDescent="0.3">
      <c r="B630" s="2">
        <v>44879</v>
      </c>
      <c r="C630">
        <v>3957.25</v>
      </c>
    </row>
    <row r="631" spans="2:3" x14ac:dyDescent="0.3">
      <c r="B631" s="2">
        <v>44880</v>
      </c>
      <c r="C631">
        <v>3991.73</v>
      </c>
    </row>
    <row r="632" spans="2:3" x14ac:dyDescent="0.3">
      <c r="B632" s="2">
        <v>44881</v>
      </c>
      <c r="C632">
        <v>3958.79</v>
      </c>
    </row>
    <row r="633" spans="2:3" x14ac:dyDescent="0.3">
      <c r="B633" s="2">
        <v>44882</v>
      </c>
      <c r="C633">
        <v>3946.56</v>
      </c>
    </row>
    <row r="634" spans="2:3" x14ac:dyDescent="0.3">
      <c r="B634" s="2">
        <v>44883</v>
      </c>
      <c r="C634">
        <v>3965.34</v>
      </c>
    </row>
    <row r="635" spans="2:3" x14ac:dyDescent="0.3">
      <c r="B635" s="2">
        <v>44886</v>
      </c>
      <c r="C635">
        <v>3949.94</v>
      </c>
    </row>
    <row r="636" spans="2:3" x14ac:dyDescent="0.3">
      <c r="B636" s="2">
        <v>44887</v>
      </c>
      <c r="C636">
        <v>4003.58</v>
      </c>
    </row>
    <row r="637" spans="2:3" x14ac:dyDescent="0.3">
      <c r="B637" s="2">
        <v>44888</v>
      </c>
      <c r="C637">
        <v>4027.26</v>
      </c>
    </row>
    <row r="638" spans="2:3" x14ac:dyDescent="0.3">
      <c r="B638" s="2">
        <v>44890</v>
      </c>
      <c r="C638">
        <v>4026.12</v>
      </c>
    </row>
    <row r="639" spans="2:3" x14ac:dyDescent="0.3">
      <c r="B639" s="2">
        <v>44893</v>
      </c>
      <c r="C639">
        <v>3963.94</v>
      </c>
    </row>
    <row r="640" spans="2:3" x14ac:dyDescent="0.3">
      <c r="B640" s="2">
        <v>44894</v>
      </c>
      <c r="C640">
        <v>3957.63</v>
      </c>
    </row>
    <row r="641" spans="2:3" x14ac:dyDescent="0.3">
      <c r="B641" s="2">
        <v>44895</v>
      </c>
      <c r="C641">
        <v>4080.11</v>
      </c>
    </row>
    <row r="642" spans="2:3" x14ac:dyDescent="0.3">
      <c r="B642" s="2">
        <v>44896</v>
      </c>
      <c r="C642">
        <v>4076.57</v>
      </c>
    </row>
    <row r="643" spans="2:3" x14ac:dyDescent="0.3">
      <c r="B643" s="2">
        <v>44897</v>
      </c>
      <c r="C643">
        <v>4071.7</v>
      </c>
    </row>
    <row r="644" spans="2:3" x14ac:dyDescent="0.3">
      <c r="B644" s="2">
        <v>44900</v>
      </c>
      <c r="C644">
        <v>3998.84</v>
      </c>
    </row>
    <row r="645" spans="2:3" x14ac:dyDescent="0.3">
      <c r="B645" s="2">
        <v>44901</v>
      </c>
      <c r="C645">
        <v>3941.26</v>
      </c>
    </row>
    <row r="646" spans="2:3" x14ac:dyDescent="0.3">
      <c r="B646" s="2">
        <v>44902</v>
      </c>
      <c r="C646">
        <v>3933.92</v>
      </c>
    </row>
    <row r="647" spans="2:3" x14ac:dyDescent="0.3">
      <c r="B647" s="2">
        <v>44903</v>
      </c>
      <c r="C647">
        <v>3963.51</v>
      </c>
    </row>
    <row r="648" spans="2:3" x14ac:dyDescent="0.3">
      <c r="B648" s="2">
        <v>44904</v>
      </c>
      <c r="C648">
        <v>3934.38</v>
      </c>
    </row>
    <row r="649" spans="2:3" x14ac:dyDescent="0.3">
      <c r="B649" s="2">
        <v>44907</v>
      </c>
      <c r="C649">
        <v>3990.56</v>
      </c>
    </row>
    <row r="650" spans="2:3" x14ac:dyDescent="0.3">
      <c r="B650" s="2">
        <v>44908</v>
      </c>
      <c r="C650">
        <v>4019.65</v>
      </c>
    </row>
    <row r="651" spans="2:3" x14ac:dyDescent="0.3">
      <c r="B651" s="2">
        <v>44909</v>
      </c>
      <c r="C651">
        <v>3995.32</v>
      </c>
    </row>
    <row r="652" spans="2:3" x14ac:dyDescent="0.3">
      <c r="B652" s="2">
        <v>44910</v>
      </c>
      <c r="C652">
        <v>3895.75</v>
      </c>
    </row>
    <row r="653" spans="2:3" x14ac:dyDescent="0.3">
      <c r="B653" s="2">
        <v>44911</v>
      </c>
      <c r="C653">
        <v>3852.36</v>
      </c>
    </row>
    <row r="654" spans="2:3" x14ac:dyDescent="0.3">
      <c r="B654" s="2">
        <v>44914</v>
      </c>
      <c r="C654">
        <v>3817.66</v>
      </c>
    </row>
    <row r="655" spans="2:3" x14ac:dyDescent="0.3">
      <c r="B655" s="2">
        <v>44915</v>
      </c>
      <c r="C655">
        <v>3821.62</v>
      </c>
    </row>
    <row r="656" spans="2:3" x14ac:dyDescent="0.3">
      <c r="B656" s="2">
        <v>44916</v>
      </c>
      <c r="C656">
        <v>3878.44</v>
      </c>
    </row>
    <row r="657" spans="2:3" x14ac:dyDescent="0.3">
      <c r="B657" s="2">
        <v>44917</v>
      </c>
      <c r="C657">
        <v>3822.39</v>
      </c>
    </row>
    <row r="658" spans="2:3" x14ac:dyDescent="0.3">
      <c r="B658" s="2">
        <v>44918</v>
      </c>
      <c r="C658">
        <v>3844.82</v>
      </c>
    </row>
    <row r="659" spans="2:3" x14ac:dyDescent="0.3">
      <c r="B659" s="2">
        <v>44922</v>
      </c>
      <c r="C659">
        <v>3829.25</v>
      </c>
    </row>
    <row r="660" spans="2:3" x14ac:dyDescent="0.3">
      <c r="B660" s="2">
        <v>44923</v>
      </c>
      <c r="C660">
        <v>3783.22</v>
      </c>
    </row>
    <row r="661" spans="2:3" x14ac:dyDescent="0.3">
      <c r="B661" s="2">
        <v>44924</v>
      </c>
      <c r="C661">
        <v>3849.28</v>
      </c>
    </row>
    <row r="662" spans="2:3" x14ac:dyDescent="0.3">
      <c r="B662" s="2">
        <v>44925</v>
      </c>
      <c r="C662">
        <v>3839.5</v>
      </c>
    </row>
    <row r="663" spans="2:3" x14ac:dyDescent="0.3">
      <c r="B663" s="2">
        <v>44929</v>
      </c>
      <c r="C663">
        <v>3824.14</v>
      </c>
    </row>
    <row r="664" spans="2:3" x14ac:dyDescent="0.3">
      <c r="B664" s="2">
        <v>44930</v>
      </c>
      <c r="C664">
        <v>3852.97</v>
      </c>
    </row>
    <row r="665" spans="2:3" x14ac:dyDescent="0.3">
      <c r="B665" s="2">
        <v>44931</v>
      </c>
      <c r="C665">
        <v>3808.1</v>
      </c>
    </row>
    <row r="666" spans="2:3" x14ac:dyDescent="0.3">
      <c r="B666" s="2">
        <v>44932</v>
      </c>
      <c r="C666">
        <v>3895.08</v>
      </c>
    </row>
    <row r="667" spans="2:3" x14ac:dyDescent="0.3">
      <c r="B667" s="2">
        <v>44935</v>
      </c>
      <c r="C667">
        <v>3892.09</v>
      </c>
    </row>
    <row r="668" spans="2:3" x14ac:dyDescent="0.3">
      <c r="B668" s="2">
        <v>44936</v>
      </c>
      <c r="C668">
        <v>3919.25</v>
      </c>
    </row>
    <row r="669" spans="2:3" x14ac:dyDescent="0.3">
      <c r="B669" s="2">
        <v>44937</v>
      </c>
      <c r="C669">
        <v>3969.61</v>
      </c>
    </row>
    <row r="670" spans="2:3" x14ac:dyDescent="0.3">
      <c r="B670" s="2">
        <v>44938</v>
      </c>
      <c r="C670">
        <v>3983.17</v>
      </c>
    </row>
    <row r="671" spans="2:3" x14ac:dyDescent="0.3">
      <c r="B671" s="2">
        <v>44939</v>
      </c>
      <c r="C671">
        <v>3999.09</v>
      </c>
    </row>
    <row r="672" spans="2:3" x14ac:dyDescent="0.3">
      <c r="B672" s="2">
        <v>44943</v>
      </c>
      <c r="C672">
        <v>3990.97</v>
      </c>
    </row>
    <row r="673" spans="2:3" x14ac:dyDescent="0.3">
      <c r="B673" s="2">
        <v>44944</v>
      </c>
      <c r="C673">
        <v>3928.86</v>
      </c>
    </row>
    <row r="674" spans="2:3" x14ac:dyDescent="0.3">
      <c r="B674" s="2">
        <v>44945</v>
      </c>
      <c r="C674">
        <v>3898.85</v>
      </c>
    </row>
    <row r="675" spans="2:3" x14ac:dyDescent="0.3">
      <c r="B675" s="2">
        <v>44946</v>
      </c>
      <c r="C675">
        <v>3972.61</v>
      </c>
    </row>
    <row r="676" spans="2:3" x14ac:dyDescent="0.3">
      <c r="B676" s="2">
        <v>44949</v>
      </c>
      <c r="C676">
        <v>4019.81</v>
      </c>
    </row>
    <row r="677" spans="2:3" x14ac:dyDescent="0.3">
      <c r="B677" s="2">
        <v>44950</v>
      </c>
      <c r="C677">
        <v>4016.95</v>
      </c>
    </row>
    <row r="678" spans="2:3" x14ac:dyDescent="0.3">
      <c r="B678" s="2">
        <v>44951</v>
      </c>
      <c r="C678">
        <v>4016.22</v>
      </c>
    </row>
    <row r="679" spans="2:3" x14ac:dyDescent="0.3">
      <c r="B679" s="2">
        <v>44952</v>
      </c>
      <c r="C679">
        <v>4060.43</v>
      </c>
    </row>
    <row r="680" spans="2:3" x14ac:dyDescent="0.3">
      <c r="B680" s="2">
        <v>44953</v>
      </c>
      <c r="C680">
        <v>4070.56</v>
      </c>
    </row>
    <row r="681" spans="2:3" x14ac:dyDescent="0.3">
      <c r="B681" s="2">
        <v>44956</v>
      </c>
      <c r="C681">
        <v>4017.77</v>
      </c>
    </row>
    <row r="682" spans="2:3" x14ac:dyDescent="0.3">
      <c r="B682" s="2">
        <v>44957</v>
      </c>
      <c r="C682">
        <v>4076.6</v>
      </c>
    </row>
    <row r="683" spans="2:3" x14ac:dyDescent="0.3">
      <c r="B683" s="2">
        <v>44958</v>
      </c>
      <c r="C683">
        <v>4119.21</v>
      </c>
    </row>
    <row r="684" spans="2:3" x14ac:dyDescent="0.3">
      <c r="B684" s="2">
        <v>44959</v>
      </c>
      <c r="C684">
        <v>4179.76</v>
      </c>
    </row>
    <row r="685" spans="2:3" x14ac:dyDescent="0.3">
      <c r="B685" s="2">
        <v>44960</v>
      </c>
      <c r="C685">
        <v>4136.4799999999996</v>
      </c>
    </row>
    <row r="686" spans="2:3" x14ac:dyDescent="0.3">
      <c r="B686" s="2">
        <v>44963</v>
      </c>
      <c r="C686">
        <v>4111.08</v>
      </c>
    </row>
    <row r="687" spans="2:3" x14ac:dyDescent="0.3">
      <c r="B687" s="2">
        <v>44964</v>
      </c>
      <c r="C687">
        <v>4164</v>
      </c>
    </row>
    <row r="688" spans="2:3" x14ac:dyDescent="0.3">
      <c r="B688" s="2">
        <v>44965</v>
      </c>
      <c r="C688">
        <v>4117.8599999999997</v>
      </c>
    </row>
    <row r="689" spans="2:3" x14ac:dyDescent="0.3">
      <c r="B689" s="2">
        <v>44966</v>
      </c>
      <c r="C689">
        <v>4081.5</v>
      </c>
    </row>
    <row r="690" spans="2:3" x14ac:dyDescent="0.3">
      <c r="B690" s="2">
        <v>44967</v>
      </c>
      <c r="C690">
        <v>4090.46</v>
      </c>
    </row>
    <row r="691" spans="2:3" x14ac:dyDescent="0.3">
      <c r="B691" s="2">
        <v>44970</v>
      </c>
      <c r="C691">
        <v>4137.29</v>
      </c>
    </row>
    <row r="692" spans="2:3" x14ac:dyDescent="0.3">
      <c r="B692" s="2">
        <v>44971</v>
      </c>
      <c r="C692">
        <v>4136.13</v>
      </c>
    </row>
    <row r="693" spans="2:3" x14ac:dyDescent="0.3">
      <c r="B693" s="2">
        <v>44972</v>
      </c>
      <c r="C693">
        <v>4147.6000000000004</v>
      </c>
    </row>
    <row r="694" spans="2:3" x14ac:dyDescent="0.3">
      <c r="B694" s="2">
        <v>44973</v>
      </c>
      <c r="C694">
        <v>4090.41</v>
      </c>
    </row>
    <row r="695" spans="2:3" x14ac:dyDescent="0.3">
      <c r="B695" s="2">
        <v>44974</v>
      </c>
      <c r="C695">
        <v>4079.09</v>
      </c>
    </row>
    <row r="696" spans="2:3" x14ac:dyDescent="0.3">
      <c r="B696" s="2">
        <v>44978</v>
      </c>
      <c r="C696">
        <v>3997.34</v>
      </c>
    </row>
    <row r="697" spans="2:3" x14ac:dyDescent="0.3">
      <c r="B697" s="2">
        <v>44979</v>
      </c>
      <c r="C697">
        <v>3991.05</v>
      </c>
    </row>
    <row r="698" spans="2:3" x14ac:dyDescent="0.3">
      <c r="B698" s="2">
        <v>44980</v>
      </c>
      <c r="C698">
        <v>4012.32</v>
      </c>
    </row>
    <row r="699" spans="2:3" x14ac:dyDescent="0.3">
      <c r="B699" s="2">
        <v>44981</v>
      </c>
      <c r="C699">
        <v>3970.04</v>
      </c>
    </row>
    <row r="700" spans="2:3" x14ac:dyDescent="0.3">
      <c r="B700" s="2">
        <v>44984</v>
      </c>
      <c r="C700">
        <v>3982.24</v>
      </c>
    </row>
    <row r="701" spans="2:3" x14ac:dyDescent="0.3">
      <c r="B701" s="2">
        <v>44985</v>
      </c>
      <c r="C701">
        <v>3970.15</v>
      </c>
    </row>
    <row r="702" spans="2:3" x14ac:dyDescent="0.3">
      <c r="B702" s="2">
        <v>44986</v>
      </c>
      <c r="C702">
        <v>3951.39</v>
      </c>
    </row>
    <row r="703" spans="2:3" x14ac:dyDescent="0.3">
      <c r="B703" s="2">
        <v>44987</v>
      </c>
      <c r="C703">
        <v>3981.35</v>
      </c>
    </row>
    <row r="704" spans="2:3" x14ac:dyDescent="0.3">
      <c r="B704" s="2">
        <v>44988</v>
      </c>
      <c r="C704">
        <v>4045.64</v>
      </c>
    </row>
    <row r="705" spans="2:3" x14ac:dyDescent="0.3">
      <c r="B705" s="2">
        <v>44991</v>
      </c>
      <c r="C705">
        <v>4048.42</v>
      </c>
    </row>
    <row r="706" spans="2:3" x14ac:dyDescent="0.3">
      <c r="B706" s="2">
        <v>44992</v>
      </c>
      <c r="C706">
        <v>3986.37</v>
      </c>
    </row>
    <row r="707" spans="2:3" x14ac:dyDescent="0.3">
      <c r="B707" s="2">
        <v>44993</v>
      </c>
      <c r="C707">
        <v>3992.01</v>
      </c>
    </row>
    <row r="708" spans="2:3" x14ac:dyDescent="0.3">
      <c r="B708" s="2">
        <v>44994</v>
      </c>
      <c r="C708">
        <v>3918.32</v>
      </c>
    </row>
    <row r="709" spans="2:3" x14ac:dyDescent="0.3">
      <c r="B709" s="2">
        <v>44995</v>
      </c>
      <c r="C709">
        <v>3861.59</v>
      </c>
    </row>
    <row r="710" spans="2:3" x14ac:dyDescent="0.3">
      <c r="B710" s="2">
        <v>44998</v>
      </c>
      <c r="C710">
        <v>3855.76</v>
      </c>
    </row>
    <row r="711" spans="2:3" x14ac:dyDescent="0.3">
      <c r="B711" s="2">
        <v>44999</v>
      </c>
      <c r="C711">
        <v>3919.29</v>
      </c>
    </row>
    <row r="712" spans="2:3" x14ac:dyDescent="0.3">
      <c r="B712" s="2">
        <v>45000</v>
      </c>
      <c r="C712">
        <v>3891.93</v>
      </c>
    </row>
    <row r="713" spans="2:3" x14ac:dyDescent="0.3">
      <c r="B713" s="2">
        <v>45001</v>
      </c>
      <c r="C713">
        <v>3960.28</v>
      </c>
    </row>
    <row r="714" spans="2:3" x14ac:dyDescent="0.3">
      <c r="B714" s="2">
        <v>45002</v>
      </c>
      <c r="C714">
        <v>3916.64</v>
      </c>
    </row>
    <row r="715" spans="2:3" x14ac:dyDescent="0.3">
      <c r="B715" s="2">
        <v>45005</v>
      </c>
      <c r="C715">
        <v>3951.57</v>
      </c>
    </row>
    <row r="716" spans="2:3" x14ac:dyDescent="0.3">
      <c r="B716" s="2">
        <v>45006</v>
      </c>
      <c r="C716">
        <v>4002.87</v>
      </c>
    </row>
    <row r="717" spans="2:3" x14ac:dyDescent="0.3">
      <c r="B717" s="2">
        <v>45007</v>
      </c>
      <c r="C717">
        <v>3936.97</v>
      </c>
    </row>
    <row r="718" spans="2:3" x14ac:dyDescent="0.3">
      <c r="B718" s="2">
        <v>45008</v>
      </c>
      <c r="C718">
        <v>3948.72</v>
      </c>
    </row>
    <row r="719" spans="2:3" x14ac:dyDescent="0.3">
      <c r="B719" s="2">
        <v>45009</v>
      </c>
      <c r="C719">
        <v>3970.99</v>
      </c>
    </row>
    <row r="720" spans="2:3" x14ac:dyDescent="0.3">
      <c r="B720" s="2">
        <v>45012</v>
      </c>
      <c r="C720">
        <v>3977.53</v>
      </c>
    </row>
    <row r="721" spans="2:3" x14ac:dyDescent="0.3">
      <c r="B721" s="2">
        <v>45013</v>
      </c>
      <c r="C721">
        <v>3971.27</v>
      </c>
    </row>
    <row r="722" spans="2:3" x14ac:dyDescent="0.3">
      <c r="B722" s="2">
        <v>45014</v>
      </c>
      <c r="C722">
        <v>4027.81</v>
      </c>
    </row>
    <row r="723" spans="2:3" x14ac:dyDescent="0.3">
      <c r="B723" s="2">
        <v>45015</v>
      </c>
      <c r="C723">
        <v>4050.83</v>
      </c>
    </row>
    <row r="724" spans="2:3" x14ac:dyDescent="0.3">
      <c r="B724" s="2">
        <v>45016</v>
      </c>
      <c r="C724">
        <v>4109.3100000000004</v>
      </c>
    </row>
    <row r="725" spans="2:3" x14ac:dyDescent="0.3">
      <c r="B725" s="2">
        <v>45019</v>
      </c>
      <c r="C725">
        <v>4124.51</v>
      </c>
    </row>
    <row r="726" spans="2:3" x14ac:dyDescent="0.3">
      <c r="B726" s="2">
        <v>45020</v>
      </c>
      <c r="C726">
        <v>4100.6000000000004</v>
      </c>
    </row>
    <row r="727" spans="2:3" x14ac:dyDescent="0.3">
      <c r="B727" s="2">
        <v>45021</v>
      </c>
      <c r="C727">
        <v>4090.38</v>
      </c>
    </row>
    <row r="728" spans="2:3" x14ac:dyDescent="0.3">
      <c r="B728" s="2">
        <v>45022</v>
      </c>
      <c r="C728">
        <v>4105.0200000000004</v>
      </c>
    </row>
    <row r="729" spans="2:3" x14ac:dyDescent="0.3">
      <c r="B729" s="2">
        <v>45026</v>
      </c>
      <c r="C729">
        <v>4109.1099999999997</v>
      </c>
    </row>
    <row r="730" spans="2:3" x14ac:dyDescent="0.3">
      <c r="B730" s="2">
        <v>45027</v>
      </c>
      <c r="C730">
        <v>4108.9399999999996</v>
      </c>
    </row>
    <row r="731" spans="2:3" x14ac:dyDescent="0.3">
      <c r="B731" s="2">
        <v>45028</v>
      </c>
      <c r="C731">
        <v>4091.95</v>
      </c>
    </row>
    <row r="732" spans="2:3" x14ac:dyDescent="0.3">
      <c r="B732" s="2">
        <v>45029</v>
      </c>
      <c r="C732">
        <v>4146.22</v>
      </c>
    </row>
    <row r="733" spans="2:3" x14ac:dyDescent="0.3">
      <c r="B733" s="2">
        <v>45030</v>
      </c>
      <c r="C733">
        <v>4137.6400000000003</v>
      </c>
    </row>
    <row r="734" spans="2:3" x14ac:dyDescent="0.3">
      <c r="B734" s="2">
        <v>45033</v>
      </c>
      <c r="C734">
        <v>4151.32</v>
      </c>
    </row>
    <row r="735" spans="2:3" x14ac:dyDescent="0.3">
      <c r="B735" s="2">
        <v>45034</v>
      </c>
      <c r="C735">
        <v>4154.87</v>
      </c>
    </row>
    <row r="736" spans="2:3" x14ac:dyDescent="0.3">
      <c r="B736" s="2">
        <v>45035</v>
      </c>
      <c r="C736">
        <v>4154.5200000000004</v>
      </c>
    </row>
    <row r="737" spans="2:3" x14ac:dyDescent="0.3">
      <c r="B737" s="2">
        <v>45036</v>
      </c>
      <c r="C737">
        <v>4129.79</v>
      </c>
    </row>
    <row r="738" spans="2:3" x14ac:dyDescent="0.3">
      <c r="B738" s="2">
        <v>45037</v>
      </c>
      <c r="C738">
        <v>4133.5200000000004</v>
      </c>
    </row>
    <row r="739" spans="2:3" x14ac:dyDescent="0.3">
      <c r="B739" s="2">
        <v>45040</v>
      </c>
      <c r="C739">
        <v>4137.04</v>
      </c>
    </row>
    <row r="740" spans="2:3" x14ac:dyDescent="0.3">
      <c r="B740" s="2">
        <v>45041</v>
      </c>
      <c r="C740">
        <v>4071.63</v>
      </c>
    </row>
    <row r="741" spans="2:3" x14ac:dyDescent="0.3">
      <c r="B741" s="2">
        <v>45042</v>
      </c>
      <c r="C741">
        <v>4055.99</v>
      </c>
    </row>
    <row r="742" spans="2:3" x14ac:dyDescent="0.3">
      <c r="B742" s="2">
        <v>45043</v>
      </c>
      <c r="C742">
        <v>4135.3500000000004</v>
      </c>
    </row>
    <row r="743" spans="2:3" x14ac:dyDescent="0.3">
      <c r="B743" s="2">
        <v>45044</v>
      </c>
      <c r="C743">
        <v>4169.4799999999996</v>
      </c>
    </row>
    <row r="744" spans="2:3" x14ac:dyDescent="0.3">
      <c r="B744" s="2">
        <v>45047</v>
      </c>
      <c r="C744">
        <v>4167.87</v>
      </c>
    </row>
    <row r="745" spans="2:3" x14ac:dyDescent="0.3">
      <c r="B745" s="2">
        <v>45048</v>
      </c>
      <c r="C745">
        <v>4119.58</v>
      </c>
    </row>
    <row r="746" spans="2:3" x14ac:dyDescent="0.3">
      <c r="B746" s="2">
        <v>45049</v>
      </c>
      <c r="C746">
        <v>4090.75</v>
      </c>
    </row>
    <row r="747" spans="2:3" x14ac:dyDescent="0.3">
      <c r="B747" s="2">
        <v>45050</v>
      </c>
      <c r="C747">
        <v>4061.22</v>
      </c>
    </row>
    <row r="748" spans="2:3" x14ac:dyDescent="0.3">
      <c r="B748" s="2">
        <v>45051</v>
      </c>
      <c r="C748">
        <v>4136.25</v>
      </c>
    </row>
    <row r="749" spans="2:3" x14ac:dyDescent="0.3">
      <c r="B749" s="2">
        <v>45054</v>
      </c>
      <c r="C749">
        <v>4138.12</v>
      </c>
    </row>
    <row r="750" spans="2:3" x14ac:dyDescent="0.3">
      <c r="B750" s="2">
        <v>45055</v>
      </c>
      <c r="C750">
        <v>4119.17</v>
      </c>
    </row>
    <row r="751" spans="2:3" x14ac:dyDescent="0.3">
      <c r="B751" s="2">
        <v>45056</v>
      </c>
      <c r="C751">
        <v>4137.6400000000003</v>
      </c>
    </row>
    <row r="752" spans="2:3" x14ac:dyDescent="0.3">
      <c r="B752" s="2">
        <v>45057</v>
      </c>
      <c r="C752">
        <v>4130.62</v>
      </c>
    </row>
    <row r="753" spans="2:3" x14ac:dyDescent="0.3">
      <c r="B753" s="2">
        <v>45058</v>
      </c>
      <c r="C753">
        <v>4124.08</v>
      </c>
    </row>
    <row r="754" spans="2:3" x14ac:dyDescent="0.3">
      <c r="B754" s="2">
        <v>45061</v>
      </c>
      <c r="C754">
        <v>4136.28</v>
      </c>
    </row>
    <row r="755" spans="2:3" x14ac:dyDescent="0.3">
      <c r="B755" s="2">
        <v>45062</v>
      </c>
      <c r="C755">
        <v>4109.8999999999996</v>
      </c>
    </row>
    <row r="756" spans="2:3" x14ac:dyDescent="0.3">
      <c r="B756" s="2">
        <v>45063</v>
      </c>
      <c r="C756">
        <v>4158.7700000000004</v>
      </c>
    </row>
    <row r="757" spans="2:3" x14ac:dyDescent="0.3">
      <c r="B757" s="2">
        <v>45064</v>
      </c>
      <c r="C757">
        <v>4198.05</v>
      </c>
    </row>
    <row r="758" spans="2:3" x14ac:dyDescent="0.3">
      <c r="B758" s="2">
        <v>45065</v>
      </c>
      <c r="C758">
        <v>4191.9799999999996</v>
      </c>
    </row>
    <row r="759" spans="2:3" x14ac:dyDescent="0.3">
      <c r="B759" s="2">
        <v>45068</v>
      </c>
      <c r="C759">
        <v>4192.63</v>
      </c>
    </row>
    <row r="760" spans="2:3" x14ac:dyDescent="0.3">
      <c r="B760" s="2">
        <v>45069</v>
      </c>
      <c r="C760">
        <v>4145.58</v>
      </c>
    </row>
    <row r="761" spans="2:3" x14ac:dyDescent="0.3">
      <c r="B761" s="2">
        <v>45070</v>
      </c>
      <c r="C761">
        <v>4115.24</v>
      </c>
    </row>
    <row r="762" spans="2:3" x14ac:dyDescent="0.3">
      <c r="B762" s="2">
        <v>45071</v>
      </c>
      <c r="C762">
        <v>4151.28</v>
      </c>
    </row>
    <row r="763" spans="2:3" x14ac:dyDescent="0.3">
      <c r="B763" s="2">
        <v>45072</v>
      </c>
      <c r="C763">
        <v>4205.45</v>
      </c>
    </row>
    <row r="764" spans="2:3" x14ac:dyDescent="0.3">
      <c r="B764" s="2">
        <v>45076</v>
      </c>
      <c r="C764">
        <v>4205.5200000000004</v>
      </c>
    </row>
    <row r="765" spans="2:3" x14ac:dyDescent="0.3">
      <c r="B765" s="2">
        <v>45077</v>
      </c>
      <c r="C765">
        <v>4179.83</v>
      </c>
    </row>
    <row r="766" spans="2:3" x14ac:dyDescent="0.3">
      <c r="B766" s="2">
        <v>45078</v>
      </c>
      <c r="C766">
        <v>4221.0200000000004</v>
      </c>
    </row>
    <row r="767" spans="2:3" x14ac:dyDescent="0.3">
      <c r="B767" s="2">
        <v>45079</v>
      </c>
      <c r="C767">
        <v>4282.37</v>
      </c>
    </row>
    <row r="768" spans="2:3" x14ac:dyDescent="0.3">
      <c r="B768" s="2">
        <v>45082</v>
      </c>
      <c r="C768">
        <v>4273.79</v>
      </c>
    </row>
    <row r="769" spans="2:3" x14ac:dyDescent="0.3">
      <c r="B769" s="2">
        <v>45083</v>
      </c>
      <c r="C769">
        <v>4283.8500000000004</v>
      </c>
    </row>
    <row r="770" spans="2:3" x14ac:dyDescent="0.3">
      <c r="B770" s="2">
        <v>45084</v>
      </c>
      <c r="C770">
        <v>4267.5200000000004</v>
      </c>
    </row>
    <row r="771" spans="2:3" x14ac:dyDescent="0.3">
      <c r="B771" s="2">
        <v>45085</v>
      </c>
      <c r="C771">
        <v>4293.93</v>
      </c>
    </row>
    <row r="772" spans="2:3" x14ac:dyDescent="0.3">
      <c r="B772" s="2">
        <v>45086</v>
      </c>
      <c r="C772">
        <v>4298.8599999999997</v>
      </c>
    </row>
    <row r="773" spans="2:3" x14ac:dyDescent="0.3">
      <c r="B773" s="2">
        <v>45089</v>
      </c>
      <c r="C773">
        <v>4338.93</v>
      </c>
    </row>
    <row r="774" spans="2:3" x14ac:dyDescent="0.3">
      <c r="B774" s="2">
        <v>45090</v>
      </c>
      <c r="C774">
        <v>4369.01</v>
      </c>
    </row>
    <row r="775" spans="2:3" x14ac:dyDescent="0.3">
      <c r="B775" s="2">
        <v>45091</v>
      </c>
      <c r="C775">
        <v>4372.59</v>
      </c>
    </row>
    <row r="776" spans="2:3" x14ac:dyDescent="0.3">
      <c r="B776" s="2">
        <v>45092</v>
      </c>
      <c r="C776">
        <v>4425.84</v>
      </c>
    </row>
    <row r="777" spans="2:3" x14ac:dyDescent="0.3">
      <c r="B777" s="2">
        <v>45093</v>
      </c>
      <c r="C777">
        <v>4409.59</v>
      </c>
    </row>
    <row r="778" spans="2:3" x14ac:dyDescent="0.3">
      <c r="B778" s="2">
        <v>45097</v>
      </c>
      <c r="C778">
        <v>4388.71</v>
      </c>
    </row>
    <row r="779" spans="2:3" x14ac:dyDescent="0.3">
      <c r="B779" s="2">
        <v>45098</v>
      </c>
      <c r="C779">
        <v>4365.6899999999996</v>
      </c>
    </row>
    <row r="780" spans="2:3" x14ac:dyDescent="0.3">
      <c r="B780" s="2">
        <v>45099</v>
      </c>
      <c r="C780">
        <v>4381.8900000000003</v>
      </c>
    </row>
    <row r="781" spans="2:3" x14ac:dyDescent="0.3">
      <c r="B781" s="2">
        <v>45100</v>
      </c>
      <c r="C781">
        <v>4348.33</v>
      </c>
    </row>
    <row r="782" spans="2:3" x14ac:dyDescent="0.3">
      <c r="B782" s="2">
        <v>45103</v>
      </c>
      <c r="C782">
        <v>4328.82</v>
      </c>
    </row>
    <row r="783" spans="2:3" x14ac:dyDescent="0.3">
      <c r="B783" s="2">
        <v>45104</v>
      </c>
      <c r="C783">
        <v>4378.41</v>
      </c>
    </row>
    <row r="784" spans="2:3" x14ac:dyDescent="0.3">
      <c r="B784" s="2">
        <v>45105</v>
      </c>
      <c r="C784">
        <v>4376.8599999999997</v>
      </c>
    </row>
    <row r="785" spans="2:3" x14ac:dyDescent="0.3">
      <c r="B785" s="2">
        <v>45106</v>
      </c>
      <c r="C785">
        <v>4396.4399999999996</v>
      </c>
    </row>
    <row r="786" spans="2:3" x14ac:dyDescent="0.3">
      <c r="B786" s="2">
        <v>45107</v>
      </c>
      <c r="C786">
        <v>4450.38</v>
      </c>
    </row>
    <row r="787" spans="2:3" x14ac:dyDescent="0.3">
      <c r="B787" s="2">
        <v>45110</v>
      </c>
      <c r="C787">
        <v>4455.59</v>
      </c>
    </row>
    <row r="788" spans="2:3" x14ac:dyDescent="0.3">
      <c r="B788" s="2">
        <v>45112</v>
      </c>
      <c r="C788">
        <v>4446.82</v>
      </c>
    </row>
    <row r="789" spans="2:3" x14ac:dyDescent="0.3">
      <c r="B789" s="2">
        <v>45113</v>
      </c>
      <c r="C789">
        <v>4411.59</v>
      </c>
    </row>
    <row r="790" spans="2:3" x14ac:dyDescent="0.3">
      <c r="B790" s="2">
        <v>45114</v>
      </c>
      <c r="C790">
        <v>4398.95</v>
      </c>
    </row>
    <row r="791" spans="2:3" x14ac:dyDescent="0.3">
      <c r="B791" s="2">
        <v>45117</v>
      </c>
      <c r="C791">
        <v>4409.53</v>
      </c>
    </row>
    <row r="792" spans="2:3" x14ac:dyDescent="0.3">
      <c r="B792" s="2">
        <v>45118</v>
      </c>
      <c r="C792">
        <v>4439.26</v>
      </c>
    </row>
    <row r="793" spans="2:3" x14ac:dyDescent="0.3">
      <c r="B793" s="2">
        <v>45119</v>
      </c>
      <c r="C793">
        <v>4472.16</v>
      </c>
    </row>
    <row r="794" spans="2:3" x14ac:dyDescent="0.3">
      <c r="B794" s="2">
        <v>45120</v>
      </c>
      <c r="C794">
        <v>4510.04</v>
      </c>
    </row>
    <row r="795" spans="2:3" x14ac:dyDescent="0.3">
      <c r="B795" s="2">
        <v>45121</v>
      </c>
      <c r="C795">
        <v>4505.42</v>
      </c>
    </row>
    <row r="796" spans="2:3" x14ac:dyDescent="0.3">
      <c r="B796" s="2">
        <v>45124</v>
      </c>
      <c r="C796">
        <v>4522.79</v>
      </c>
    </row>
    <row r="797" spans="2:3" x14ac:dyDescent="0.3">
      <c r="B797" s="2">
        <v>45125</v>
      </c>
      <c r="C797">
        <v>4554.9799999999996</v>
      </c>
    </row>
    <row r="798" spans="2:3" x14ac:dyDescent="0.3">
      <c r="B798" s="2">
        <v>45126</v>
      </c>
      <c r="C798">
        <v>4565.72</v>
      </c>
    </row>
    <row r="799" spans="2:3" x14ac:dyDescent="0.3">
      <c r="B799" s="2">
        <v>45127</v>
      </c>
      <c r="C799">
        <v>4534.87</v>
      </c>
    </row>
    <row r="800" spans="2:3" x14ac:dyDescent="0.3">
      <c r="B800" s="2">
        <v>45128</v>
      </c>
      <c r="C800">
        <v>4536.34</v>
      </c>
    </row>
    <row r="801" spans="2:3" x14ac:dyDescent="0.3">
      <c r="B801" s="2">
        <v>45131</v>
      </c>
      <c r="C801">
        <v>4554.6400000000003</v>
      </c>
    </row>
    <row r="802" spans="2:3" x14ac:dyDescent="0.3">
      <c r="B802" s="2">
        <v>45132</v>
      </c>
      <c r="C802">
        <v>4567.46</v>
      </c>
    </row>
    <row r="803" spans="2:3" x14ac:dyDescent="0.3">
      <c r="B803" s="2">
        <v>45133</v>
      </c>
      <c r="C803">
        <v>4566.75</v>
      </c>
    </row>
    <row r="804" spans="2:3" x14ac:dyDescent="0.3">
      <c r="B804" s="2">
        <v>45134</v>
      </c>
      <c r="C804">
        <v>4537.41</v>
      </c>
    </row>
    <row r="805" spans="2:3" x14ac:dyDescent="0.3">
      <c r="B805" s="2">
        <v>45135</v>
      </c>
      <c r="C805">
        <v>4582.2299999999996</v>
      </c>
    </row>
    <row r="806" spans="2:3" x14ac:dyDescent="0.3">
      <c r="B806" s="2">
        <v>45138</v>
      </c>
      <c r="C806">
        <v>4588.96</v>
      </c>
    </row>
    <row r="807" spans="2:3" x14ac:dyDescent="0.3">
      <c r="B807" s="2">
        <v>45139</v>
      </c>
      <c r="C807">
        <v>4576.7299999999996</v>
      </c>
    </row>
    <row r="808" spans="2:3" x14ac:dyDescent="0.3">
      <c r="B808" s="2">
        <v>45140</v>
      </c>
      <c r="C808">
        <v>4513.3900000000003</v>
      </c>
    </row>
    <row r="809" spans="2:3" x14ac:dyDescent="0.3">
      <c r="B809" s="2">
        <v>45141</v>
      </c>
      <c r="C809">
        <v>4501.8900000000003</v>
      </c>
    </row>
    <row r="810" spans="2:3" x14ac:dyDescent="0.3">
      <c r="B810" s="2">
        <v>45142</v>
      </c>
      <c r="C810">
        <v>4478.03</v>
      </c>
    </row>
    <row r="811" spans="2:3" x14ac:dyDescent="0.3">
      <c r="B811" s="2">
        <v>45145</v>
      </c>
      <c r="C811">
        <v>4518.4399999999996</v>
      </c>
    </row>
    <row r="812" spans="2:3" x14ac:dyDescent="0.3">
      <c r="B812" s="2">
        <v>45146</v>
      </c>
      <c r="C812">
        <v>4499.38</v>
      </c>
    </row>
    <row r="813" spans="2:3" x14ac:dyDescent="0.3">
      <c r="B813" s="2">
        <v>45147</v>
      </c>
      <c r="C813">
        <v>4467.71</v>
      </c>
    </row>
    <row r="814" spans="2:3" x14ac:dyDescent="0.3">
      <c r="B814" s="2">
        <v>45148</v>
      </c>
      <c r="C814">
        <v>4468.83</v>
      </c>
    </row>
    <row r="815" spans="2:3" x14ac:dyDescent="0.3">
      <c r="B815" s="2">
        <v>45149</v>
      </c>
      <c r="C815">
        <v>4464.05</v>
      </c>
    </row>
    <row r="816" spans="2:3" x14ac:dyDescent="0.3">
      <c r="B816" s="2">
        <v>45152</v>
      </c>
      <c r="C816">
        <v>4489.72</v>
      </c>
    </row>
    <row r="817" spans="2:3" x14ac:dyDescent="0.3">
      <c r="B817" s="2">
        <v>45153</v>
      </c>
      <c r="C817">
        <v>4437.8599999999997</v>
      </c>
    </row>
    <row r="818" spans="2:3" x14ac:dyDescent="0.3">
      <c r="B818" s="2">
        <v>45154</v>
      </c>
      <c r="C818">
        <v>4404.33</v>
      </c>
    </row>
    <row r="819" spans="2:3" x14ac:dyDescent="0.3">
      <c r="B819" s="2">
        <v>45155</v>
      </c>
      <c r="C819">
        <v>4370.3599999999997</v>
      </c>
    </row>
    <row r="820" spans="2:3" x14ac:dyDescent="0.3">
      <c r="B820" s="2">
        <v>45156</v>
      </c>
      <c r="C820">
        <v>4369.71</v>
      </c>
    </row>
    <row r="821" spans="2:3" x14ac:dyDescent="0.3">
      <c r="B821" s="2">
        <v>45159</v>
      </c>
      <c r="C821">
        <v>4399.7700000000004</v>
      </c>
    </row>
    <row r="822" spans="2:3" x14ac:dyDescent="0.3">
      <c r="B822" s="2">
        <v>45160</v>
      </c>
      <c r="C822">
        <v>4387.55</v>
      </c>
    </row>
    <row r="823" spans="2:3" x14ac:dyDescent="0.3">
      <c r="B823" s="2">
        <v>45161</v>
      </c>
      <c r="C823">
        <v>4436.01</v>
      </c>
    </row>
    <row r="824" spans="2:3" x14ac:dyDescent="0.3">
      <c r="B824" s="2">
        <v>45162</v>
      </c>
      <c r="C824">
        <v>4376.3100000000004</v>
      </c>
    </row>
    <row r="825" spans="2:3" x14ac:dyDescent="0.3">
      <c r="B825" s="2">
        <v>45163</v>
      </c>
      <c r="C825">
        <v>4405.71</v>
      </c>
    </row>
    <row r="826" spans="2:3" x14ac:dyDescent="0.3">
      <c r="B826" s="2">
        <v>45166</v>
      </c>
      <c r="C826">
        <v>4433.3100000000004</v>
      </c>
    </row>
    <row r="827" spans="2:3" x14ac:dyDescent="0.3">
      <c r="B827" s="2">
        <v>45167</v>
      </c>
      <c r="C827">
        <v>4497.63</v>
      </c>
    </row>
    <row r="828" spans="2:3" x14ac:dyDescent="0.3">
      <c r="B828" s="2">
        <v>45168</v>
      </c>
      <c r="C828">
        <v>4514.87</v>
      </c>
    </row>
    <row r="829" spans="2:3" x14ac:dyDescent="0.3">
      <c r="B829" s="2">
        <v>45169</v>
      </c>
      <c r="C829">
        <v>4507.66</v>
      </c>
    </row>
    <row r="830" spans="2:3" x14ac:dyDescent="0.3">
      <c r="B830" s="2">
        <v>45170</v>
      </c>
      <c r="C830">
        <v>4515.7700000000004</v>
      </c>
    </row>
    <row r="831" spans="2:3" x14ac:dyDescent="0.3">
      <c r="B831" s="2">
        <v>45174</v>
      </c>
      <c r="C831">
        <v>4496.83</v>
      </c>
    </row>
    <row r="832" spans="2:3" x14ac:dyDescent="0.3">
      <c r="B832" s="2">
        <v>45175</v>
      </c>
      <c r="C832">
        <v>4465.4799999999996</v>
      </c>
    </row>
    <row r="833" spans="2:3" x14ac:dyDescent="0.3">
      <c r="B833" s="2">
        <v>45176</v>
      </c>
      <c r="C833">
        <v>4451.1400000000003</v>
      </c>
    </row>
    <row r="834" spans="2:3" x14ac:dyDescent="0.3">
      <c r="B834" s="2">
        <v>45177</v>
      </c>
      <c r="C834">
        <v>4457.49</v>
      </c>
    </row>
    <row r="835" spans="2:3" x14ac:dyDescent="0.3">
      <c r="B835" s="2">
        <v>45180</v>
      </c>
      <c r="C835">
        <v>4487.46</v>
      </c>
    </row>
    <row r="836" spans="2:3" x14ac:dyDescent="0.3">
      <c r="B836" s="2">
        <v>45181</v>
      </c>
      <c r="C836">
        <v>4461.8999999999996</v>
      </c>
    </row>
    <row r="837" spans="2:3" x14ac:dyDescent="0.3">
      <c r="B837" s="2">
        <v>45182</v>
      </c>
      <c r="C837">
        <v>4467.4399999999996</v>
      </c>
    </row>
    <row r="838" spans="2:3" x14ac:dyDescent="0.3">
      <c r="B838" s="2">
        <v>45183</v>
      </c>
      <c r="C838">
        <v>4505.1000000000004</v>
      </c>
    </row>
    <row r="839" spans="2:3" x14ac:dyDescent="0.3">
      <c r="B839" s="2">
        <v>45184</v>
      </c>
      <c r="C839">
        <v>4450.32</v>
      </c>
    </row>
    <row r="840" spans="2:3" x14ac:dyDescent="0.3">
      <c r="B840" s="2">
        <v>45187</v>
      </c>
      <c r="C840">
        <v>4453.53</v>
      </c>
    </row>
    <row r="841" spans="2:3" x14ac:dyDescent="0.3">
      <c r="B841" s="2">
        <v>45188</v>
      </c>
      <c r="C841">
        <v>4443.95</v>
      </c>
    </row>
    <row r="842" spans="2:3" x14ac:dyDescent="0.3">
      <c r="B842" s="2">
        <v>45189</v>
      </c>
      <c r="C842">
        <v>4402.2</v>
      </c>
    </row>
    <row r="843" spans="2:3" x14ac:dyDescent="0.3">
      <c r="B843" s="2">
        <v>45190</v>
      </c>
      <c r="C843">
        <v>4330</v>
      </c>
    </row>
    <row r="844" spans="2:3" x14ac:dyDescent="0.3">
      <c r="B844" s="2">
        <v>45191</v>
      </c>
      <c r="C844">
        <v>4320.0600000000004</v>
      </c>
    </row>
    <row r="845" spans="2:3" x14ac:dyDescent="0.3">
      <c r="B845" s="2">
        <v>45194</v>
      </c>
      <c r="C845">
        <v>4337.4399999999996</v>
      </c>
    </row>
    <row r="846" spans="2:3" x14ac:dyDescent="0.3">
      <c r="B846" s="2">
        <v>45195</v>
      </c>
      <c r="C846">
        <v>4273.53</v>
      </c>
    </row>
    <row r="847" spans="2:3" x14ac:dyDescent="0.3">
      <c r="B847" s="2">
        <v>45196</v>
      </c>
      <c r="C847">
        <v>4274.51</v>
      </c>
    </row>
    <row r="848" spans="2:3" x14ac:dyDescent="0.3">
      <c r="B848" s="2">
        <v>45197</v>
      </c>
      <c r="C848">
        <v>4299.7</v>
      </c>
    </row>
    <row r="849" spans="2:3" x14ac:dyDescent="0.3">
      <c r="B849" s="2">
        <v>45198</v>
      </c>
      <c r="C849">
        <v>4288.05</v>
      </c>
    </row>
    <row r="850" spans="2:3" x14ac:dyDescent="0.3">
      <c r="B850" s="2">
        <v>45201</v>
      </c>
      <c r="C850">
        <v>4288.3900000000003</v>
      </c>
    </row>
    <row r="851" spans="2:3" x14ac:dyDescent="0.3">
      <c r="B851" s="2">
        <v>45202</v>
      </c>
      <c r="C851">
        <v>4229.45</v>
      </c>
    </row>
    <row r="852" spans="2:3" x14ac:dyDescent="0.3">
      <c r="B852" s="2">
        <v>45203</v>
      </c>
      <c r="C852">
        <v>4263.75</v>
      </c>
    </row>
    <row r="853" spans="2:3" x14ac:dyDescent="0.3">
      <c r="B853" s="2">
        <v>45204</v>
      </c>
      <c r="C853">
        <v>4258.1899999999996</v>
      </c>
    </row>
    <row r="854" spans="2:3" x14ac:dyDescent="0.3">
      <c r="B854" s="2">
        <v>45205</v>
      </c>
      <c r="C854">
        <v>4308.5</v>
      </c>
    </row>
    <row r="855" spans="2:3" x14ac:dyDescent="0.3">
      <c r="B855" s="2">
        <v>45208</v>
      </c>
      <c r="C855">
        <v>4335.66</v>
      </c>
    </row>
    <row r="856" spans="2:3" x14ac:dyDescent="0.3">
      <c r="B856" s="2">
        <v>45209</v>
      </c>
      <c r="C856">
        <v>4358.24</v>
      </c>
    </row>
    <row r="857" spans="2:3" x14ac:dyDescent="0.3">
      <c r="B857" s="2">
        <v>45210</v>
      </c>
      <c r="C857">
        <v>4376.95</v>
      </c>
    </row>
    <row r="858" spans="2:3" x14ac:dyDescent="0.3">
      <c r="B858" s="2">
        <v>45211</v>
      </c>
      <c r="C858">
        <v>4349.6099999999997</v>
      </c>
    </row>
    <row r="859" spans="2:3" x14ac:dyDescent="0.3">
      <c r="B859" s="2">
        <v>45212</v>
      </c>
      <c r="C859">
        <v>4327.78</v>
      </c>
    </row>
    <row r="860" spans="2:3" x14ac:dyDescent="0.3">
      <c r="B860" s="2">
        <v>45215</v>
      </c>
      <c r="C860">
        <v>4373.63</v>
      </c>
    </row>
    <row r="861" spans="2:3" x14ac:dyDescent="0.3">
      <c r="B861" s="2">
        <v>45216</v>
      </c>
      <c r="C861">
        <v>4373.2</v>
      </c>
    </row>
    <row r="862" spans="2:3" x14ac:dyDescent="0.3">
      <c r="B862" s="2">
        <v>45217</v>
      </c>
      <c r="C862">
        <v>4314.6000000000004</v>
      </c>
    </row>
    <row r="863" spans="2:3" x14ac:dyDescent="0.3">
      <c r="B863" s="2">
        <v>45218</v>
      </c>
      <c r="C863">
        <v>4278</v>
      </c>
    </row>
    <row r="864" spans="2:3" x14ac:dyDescent="0.3">
      <c r="B864" s="2">
        <v>45219</v>
      </c>
      <c r="C864">
        <v>4224.16</v>
      </c>
    </row>
    <row r="865" spans="2:3" x14ac:dyDescent="0.3">
      <c r="B865" s="2">
        <v>45222</v>
      </c>
      <c r="C865">
        <v>4217.04</v>
      </c>
    </row>
    <row r="866" spans="2:3" x14ac:dyDescent="0.3">
      <c r="B866" s="2">
        <v>45223</v>
      </c>
      <c r="C866">
        <v>4247.68</v>
      </c>
    </row>
    <row r="867" spans="2:3" x14ac:dyDescent="0.3">
      <c r="B867" s="2">
        <v>45224</v>
      </c>
      <c r="C867">
        <v>4186.7700000000004</v>
      </c>
    </row>
    <row r="868" spans="2:3" x14ac:dyDescent="0.3">
      <c r="B868" s="2">
        <v>45225</v>
      </c>
      <c r="C868">
        <v>4137.2299999999996</v>
      </c>
    </row>
    <row r="869" spans="2:3" x14ac:dyDescent="0.3">
      <c r="B869" s="2">
        <v>45226</v>
      </c>
      <c r="C869">
        <v>4117.37</v>
      </c>
    </row>
    <row r="870" spans="2:3" x14ac:dyDescent="0.3">
      <c r="B870" s="2">
        <v>45229</v>
      </c>
      <c r="C870">
        <v>4166.82</v>
      </c>
    </row>
    <row r="871" spans="2:3" x14ac:dyDescent="0.3">
      <c r="B871" s="2">
        <v>45230</v>
      </c>
      <c r="C871">
        <v>4193.8</v>
      </c>
    </row>
    <row r="872" spans="2:3" x14ac:dyDescent="0.3">
      <c r="B872" s="2">
        <v>45231</v>
      </c>
      <c r="C872">
        <v>4237.8599999999997</v>
      </c>
    </row>
    <row r="873" spans="2:3" x14ac:dyDescent="0.3">
      <c r="B873" s="2">
        <v>45232</v>
      </c>
      <c r="C873">
        <v>4317.78</v>
      </c>
    </row>
    <row r="874" spans="2:3" x14ac:dyDescent="0.3">
      <c r="B874" s="2">
        <v>45233</v>
      </c>
      <c r="C874">
        <v>4358.34</v>
      </c>
    </row>
    <row r="875" spans="2:3" x14ac:dyDescent="0.3">
      <c r="B875" s="2">
        <v>45236</v>
      </c>
      <c r="C875">
        <v>4365.9799999999996</v>
      </c>
    </row>
    <row r="876" spans="2:3" x14ac:dyDescent="0.3">
      <c r="B876" s="2">
        <v>45237</v>
      </c>
      <c r="C876">
        <v>4378.38</v>
      </c>
    </row>
    <row r="877" spans="2:3" x14ac:dyDescent="0.3">
      <c r="B877" s="2">
        <v>45238</v>
      </c>
      <c r="C877">
        <v>4382.78</v>
      </c>
    </row>
    <row r="878" spans="2:3" x14ac:dyDescent="0.3">
      <c r="B878" s="2">
        <v>45239</v>
      </c>
      <c r="C878">
        <v>4347.3500000000004</v>
      </c>
    </row>
    <row r="879" spans="2:3" x14ac:dyDescent="0.3">
      <c r="B879" s="2">
        <v>45240</v>
      </c>
      <c r="C879">
        <v>4415.24</v>
      </c>
    </row>
    <row r="880" spans="2:3" x14ac:dyDescent="0.3">
      <c r="B880" s="2">
        <v>45243</v>
      </c>
      <c r="C880">
        <v>4411.55</v>
      </c>
    </row>
    <row r="881" spans="2:3" x14ac:dyDescent="0.3">
      <c r="B881" s="2">
        <v>45244</v>
      </c>
      <c r="C881">
        <v>4495.7</v>
      </c>
    </row>
    <row r="882" spans="2:3" x14ac:dyDescent="0.3">
      <c r="B882" s="2">
        <v>45245</v>
      </c>
      <c r="C882">
        <v>4502.88</v>
      </c>
    </row>
    <row r="883" spans="2:3" x14ac:dyDescent="0.3">
      <c r="B883" s="2">
        <v>45246</v>
      </c>
      <c r="C883">
        <v>4508.24</v>
      </c>
    </row>
    <row r="884" spans="2:3" x14ac:dyDescent="0.3">
      <c r="B884" s="2">
        <v>45247</v>
      </c>
      <c r="C884">
        <v>4514.0200000000004</v>
      </c>
    </row>
    <row r="885" spans="2:3" x14ac:dyDescent="0.3">
      <c r="B885" s="2">
        <v>45250</v>
      </c>
      <c r="C885">
        <v>4547.38</v>
      </c>
    </row>
    <row r="886" spans="2:3" x14ac:dyDescent="0.3">
      <c r="B886" s="2">
        <v>45251</v>
      </c>
      <c r="C886">
        <v>4538.1899999999996</v>
      </c>
    </row>
    <row r="887" spans="2:3" x14ac:dyDescent="0.3">
      <c r="B887" s="2">
        <v>45252</v>
      </c>
      <c r="C887">
        <v>4556.62</v>
      </c>
    </row>
    <row r="888" spans="2:3" x14ac:dyDescent="0.3">
      <c r="B888" s="2">
        <v>45254</v>
      </c>
      <c r="C888">
        <v>4559.34</v>
      </c>
    </row>
    <row r="889" spans="2:3" x14ac:dyDescent="0.3">
      <c r="B889" s="2">
        <v>45257</v>
      </c>
      <c r="C889">
        <v>4550.43</v>
      </c>
    </row>
    <row r="890" spans="2:3" x14ac:dyDescent="0.3">
      <c r="B890" s="2">
        <v>45258</v>
      </c>
      <c r="C890">
        <v>4554.8900000000003</v>
      </c>
    </row>
    <row r="891" spans="2:3" x14ac:dyDescent="0.3">
      <c r="B891" s="2">
        <v>45259</v>
      </c>
      <c r="C891">
        <v>4550.58</v>
      </c>
    </row>
    <row r="892" spans="2:3" x14ac:dyDescent="0.3">
      <c r="B892" s="2">
        <v>45260</v>
      </c>
      <c r="C892">
        <v>4567.8</v>
      </c>
    </row>
    <row r="893" spans="2:3" x14ac:dyDescent="0.3">
      <c r="B893" s="2">
        <v>45261</v>
      </c>
      <c r="C893">
        <v>4594.63</v>
      </c>
    </row>
    <row r="894" spans="2:3" x14ac:dyDescent="0.3">
      <c r="B894" s="2">
        <v>45264</v>
      </c>
      <c r="C894">
        <v>4569.78</v>
      </c>
    </row>
    <row r="895" spans="2:3" x14ac:dyDescent="0.3">
      <c r="B895" s="2">
        <v>45265</v>
      </c>
      <c r="C895">
        <v>4567.18</v>
      </c>
    </row>
    <row r="896" spans="2:3" x14ac:dyDescent="0.3">
      <c r="B896" s="2">
        <v>45266</v>
      </c>
      <c r="C896">
        <v>4549.34</v>
      </c>
    </row>
    <row r="897" spans="2:3" x14ac:dyDescent="0.3">
      <c r="B897" s="2">
        <v>45267</v>
      </c>
      <c r="C897">
        <v>4585.59</v>
      </c>
    </row>
    <row r="898" spans="2:3" x14ac:dyDescent="0.3">
      <c r="B898" s="2">
        <v>45268</v>
      </c>
      <c r="C898">
        <v>4604.37</v>
      </c>
    </row>
    <row r="899" spans="2:3" x14ac:dyDescent="0.3">
      <c r="B899" s="2">
        <v>45271</v>
      </c>
      <c r="C899">
        <v>4622.4399999999996</v>
      </c>
    </row>
    <row r="900" spans="2:3" x14ac:dyDescent="0.3">
      <c r="B900" s="2">
        <v>45272</v>
      </c>
      <c r="C900">
        <v>4643.7</v>
      </c>
    </row>
    <row r="901" spans="2:3" x14ac:dyDescent="0.3">
      <c r="B901" s="2">
        <v>45273</v>
      </c>
      <c r="C901">
        <v>4707.09</v>
      </c>
    </row>
    <row r="902" spans="2:3" x14ac:dyDescent="0.3">
      <c r="B902" s="2">
        <v>45274</v>
      </c>
      <c r="C902">
        <v>4719.55</v>
      </c>
    </row>
    <row r="903" spans="2:3" x14ac:dyDescent="0.3">
      <c r="B903" s="2">
        <v>45275</v>
      </c>
      <c r="C903">
        <v>4719.1899999999996</v>
      </c>
    </row>
    <row r="904" spans="2:3" x14ac:dyDescent="0.3">
      <c r="B904" s="2">
        <v>45278</v>
      </c>
      <c r="C904">
        <v>4740.5600000000004</v>
      </c>
    </row>
    <row r="905" spans="2:3" x14ac:dyDescent="0.3">
      <c r="B905" s="2">
        <v>45279</v>
      </c>
      <c r="C905">
        <v>4768.37</v>
      </c>
    </row>
    <row r="906" spans="2:3" x14ac:dyDescent="0.3">
      <c r="B906" s="2">
        <v>45280</v>
      </c>
      <c r="C906">
        <v>4698.3500000000004</v>
      </c>
    </row>
    <row r="907" spans="2:3" x14ac:dyDescent="0.3">
      <c r="B907" s="2">
        <v>45281</v>
      </c>
      <c r="C907">
        <v>4746.75</v>
      </c>
    </row>
    <row r="908" spans="2:3" x14ac:dyDescent="0.3">
      <c r="B908" s="2">
        <v>45282</v>
      </c>
      <c r="C908">
        <v>4754.63</v>
      </c>
    </row>
    <row r="909" spans="2:3" x14ac:dyDescent="0.3">
      <c r="B909" s="2">
        <v>45286</v>
      </c>
      <c r="C909">
        <v>4774.75</v>
      </c>
    </row>
    <row r="910" spans="2:3" x14ac:dyDescent="0.3">
      <c r="B910" s="2">
        <v>45287</v>
      </c>
      <c r="C910">
        <v>4781.58</v>
      </c>
    </row>
    <row r="911" spans="2:3" x14ac:dyDescent="0.3">
      <c r="B911" s="2">
        <v>45288</v>
      </c>
      <c r="C911">
        <v>4783.3500000000004</v>
      </c>
    </row>
    <row r="912" spans="2:3" x14ac:dyDescent="0.3">
      <c r="B912" s="2">
        <v>45289</v>
      </c>
      <c r="C912">
        <v>4769.83</v>
      </c>
    </row>
    <row r="913" spans="2:3" x14ac:dyDescent="0.3">
      <c r="B913" s="2">
        <v>45293</v>
      </c>
      <c r="C913">
        <v>4742.83</v>
      </c>
    </row>
    <row r="914" spans="2:3" x14ac:dyDescent="0.3">
      <c r="B914" s="2">
        <v>45294</v>
      </c>
      <c r="C914">
        <v>4704.8100000000004</v>
      </c>
    </row>
    <row r="915" spans="2:3" x14ac:dyDescent="0.3">
      <c r="B915" s="2">
        <v>45295</v>
      </c>
      <c r="C915">
        <v>4688.68</v>
      </c>
    </row>
    <row r="916" spans="2:3" x14ac:dyDescent="0.3">
      <c r="B916" s="2">
        <v>45296</v>
      </c>
      <c r="C916">
        <v>4697.24</v>
      </c>
    </row>
    <row r="917" spans="2:3" x14ac:dyDescent="0.3">
      <c r="B917" s="2">
        <v>45299</v>
      </c>
      <c r="C917">
        <v>4763.54</v>
      </c>
    </row>
    <row r="918" spans="2:3" x14ac:dyDescent="0.3">
      <c r="B918" s="2">
        <v>45300</v>
      </c>
      <c r="C918">
        <v>4756.5</v>
      </c>
    </row>
    <row r="919" spans="2:3" x14ac:dyDescent="0.3">
      <c r="B919" s="2">
        <v>45301</v>
      </c>
      <c r="C919">
        <v>4783.45</v>
      </c>
    </row>
    <row r="920" spans="2:3" x14ac:dyDescent="0.3">
      <c r="B920" s="2">
        <v>45302</v>
      </c>
      <c r="C920">
        <v>4780.24</v>
      </c>
    </row>
    <row r="921" spans="2:3" x14ac:dyDescent="0.3">
      <c r="B921" s="2">
        <v>45303</v>
      </c>
      <c r="C921">
        <v>4783.83</v>
      </c>
    </row>
    <row r="922" spans="2:3" x14ac:dyDescent="0.3">
      <c r="B922" s="2">
        <v>45307</v>
      </c>
      <c r="C922">
        <v>4765.9799999999996</v>
      </c>
    </row>
    <row r="923" spans="2:3" x14ac:dyDescent="0.3">
      <c r="B923" s="2">
        <v>45308</v>
      </c>
      <c r="C923">
        <v>4739.21</v>
      </c>
    </row>
    <row r="924" spans="2:3" x14ac:dyDescent="0.3">
      <c r="B924" s="2">
        <v>45309</v>
      </c>
      <c r="C924">
        <v>4780.9399999999996</v>
      </c>
    </row>
    <row r="925" spans="2:3" x14ac:dyDescent="0.3">
      <c r="B925" s="2">
        <v>45310</v>
      </c>
      <c r="C925">
        <v>4839.8100000000004</v>
      </c>
    </row>
    <row r="926" spans="2:3" x14ac:dyDescent="0.3">
      <c r="B926" s="2">
        <v>45313</v>
      </c>
      <c r="C926">
        <v>4850.43</v>
      </c>
    </row>
    <row r="927" spans="2:3" x14ac:dyDescent="0.3">
      <c r="B927" s="2">
        <v>45314</v>
      </c>
      <c r="C927">
        <v>4864.6000000000004</v>
      </c>
    </row>
    <row r="928" spans="2:3" x14ac:dyDescent="0.3">
      <c r="B928" s="2">
        <v>45315</v>
      </c>
      <c r="C928">
        <v>4868.55</v>
      </c>
    </row>
    <row r="929" spans="2:3" x14ac:dyDescent="0.3">
      <c r="B929" s="2">
        <v>45316</v>
      </c>
      <c r="C929">
        <v>4894.16</v>
      </c>
    </row>
    <row r="930" spans="2:3" x14ac:dyDescent="0.3">
      <c r="B930" s="2">
        <v>45317</v>
      </c>
      <c r="C930">
        <v>4890.97</v>
      </c>
    </row>
    <row r="931" spans="2:3" x14ac:dyDescent="0.3">
      <c r="B931" s="2">
        <v>45320</v>
      </c>
      <c r="C931">
        <v>4927.93</v>
      </c>
    </row>
    <row r="932" spans="2:3" x14ac:dyDescent="0.3">
      <c r="B932" s="2">
        <v>45321</v>
      </c>
      <c r="C932">
        <v>4924.97</v>
      </c>
    </row>
    <row r="933" spans="2:3" x14ac:dyDescent="0.3">
      <c r="B933" s="2">
        <v>45322</v>
      </c>
      <c r="C933">
        <v>4845.6499999999996</v>
      </c>
    </row>
    <row r="934" spans="2:3" x14ac:dyDescent="0.3">
      <c r="B934" s="2">
        <v>45323</v>
      </c>
      <c r="C934">
        <v>4906.1899999999996</v>
      </c>
    </row>
    <row r="935" spans="2:3" x14ac:dyDescent="0.3">
      <c r="B935" s="2">
        <v>45324</v>
      </c>
      <c r="C935">
        <v>4958.6099999999997</v>
      </c>
    </row>
    <row r="936" spans="2:3" x14ac:dyDescent="0.3">
      <c r="B936" s="2">
        <v>45327</v>
      </c>
      <c r="C936">
        <v>4942.8100000000004</v>
      </c>
    </row>
    <row r="937" spans="2:3" x14ac:dyDescent="0.3">
      <c r="B937" s="2">
        <v>45328</v>
      </c>
      <c r="C937">
        <v>4954.2299999999996</v>
      </c>
    </row>
    <row r="938" spans="2:3" x14ac:dyDescent="0.3">
      <c r="B938" s="2">
        <v>45329</v>
      </c>
      <c r="C938">
        <v>4995.0600000000004</v>
      </c>
    </row>
    <row r="939" spans="2:3" x14ac:dyDescent="0.3">
      <c r="B939" s="2">
        <v>45330</v>
      </c>
      <c r="C939">
        <v>4997.91</v>
      </c>
    </row>
    <row r="940" spans="2:3" x14ac:dyDescent="0.3">
      <c r="B940" s="2">
        <v>45331</v>
      </c>
      <c r="C940">
        <v>5026.6099999999997</v>
      </c>
    </row>
    <row r="941" spans="2:3" x14ac:dyDescent="0.3">
      <c r="B941" s="2">
        <v>45334</v>
      </c>
      <c r="C941">
        <v>5021.84</v>
      </c>
    </row>
    <row r="942" spans="2:3" x14ac:dyDescent="0.3">
      <c r="B942" s="2">
        <v>45335</v>
      </c>
      <c r="C942">
        <v>4953.17</v>
      </c>
    </row>
    <row r="943" spans="2:3" x14ac:dyDescent="0.3">
      <c r="B943" s="2">
        <v>45336</v>
      </c>
      <c r="C943">
        <v>5000.62</v>
      </c>
    </row>
    <row r="944" spans="2:3" x14ac:dyDescent="0.3">
      <c r="B944" s="2">
        <v>45337</v>
      </c>
      <c r="C944">
        <v>5029.7299999999996</v>
      </c>
    </row>
    <row r="945" spans="2:3" x14ac:dyDescent="0.3">
      <c r="B945" s="2">
        <v>45338</v>
      </c>
      <c r="C945">
        <v>5005.57</v>
      </c>
    </row>
    <row r="946" spans="2:3" x14ac:dyDescent="0.3">
      <c r="B946" s="2">
        <v>45342</v>
      </c>
      <c r="C946">
        <v>4975.51</v>
      </c>
    </row>
    <row r="947" spans="2:3" x14ac:dyDescent="0.3">
      <c r="B947" s="2">
        <v>45343</v>
      </c>
      <c r="C947">
        <v>4981.8</v>
      </c>
    </row>
    <row r="948" spans="2:3" x14ac:dyDescent="0.3">
      <c r="B948" s="2">
        <v>45344</v>
      </c>
      <c r="C948">
        <v>5087.03</v>
      </c>
    </row>
    <row r="949" spans="2:3" x14ac:dyDescent="0.3">
      <c r="B949" s="2">
        <v>45345</v>
      </c>
      <c r="C949">
        <v>5088.8</v>
      </c>
    </row>
    <row r="950" spans="2:3" x14ac:dyDescent="0.3">
      <c r="B950" s="2">
        <v>45348</v>
      </c>
      <c r="C950">
        <v>5069.53</v>
      </c>
    </row>
    <row r="951" spans="2:3" x14ac:dyDescent="0.3">
      <c r="B951" s="2">
        <v>45349</v>
      </c>
      <c r="C951">
        <v>5078.18</v>
      </c>
    </row>
    <row r="952" spans="2:3" x14ac:dyDescent="0.3">
      <c r="B952" s="2">
        <v>45350</v>
      </c>
      <c r="C952">
        <v>5069.76</v>
      </c>
    </row>
    <row r="953" spans="2:3" x14ac:dyDescent="0.3">
      <c r="B953" s="2">
        <v>45351</v>
      </c>
      <c r="C953">
        <v>5096.2700000000004</v>
      </c>
    </row>
    <row r="954" spans="2:3" x14ac:dyDescent="0.3">
      <c r="B954" s="2">
        <v>45352</v>
      </c>
      <c r="C954">
        <v>5137.08</v>
      </c>
    </row>
    <row r="955" spans="2:3" x14ac:dyDescent="0.3">
      <c r="B955" s="2">
        <v>45355</v>
      </c>
      <c r="C955">
        <v>5130.95</v>
      </c>
    </row>
    <row r="956" spans="2:3" x14ac:dyDescent="0.3">
      <c r="B956" s="2">
        <v>45356</v>
      </c>
      <c r="C956">
        <v>5078.6499999999996</v>
      </c>
    </row>
    <row r="957" spans="2:3" x14ac:dyDescent="0.3">
      <c r="B957" s="2">
        <v>45357</v>
      </c>
      <c r="C957">
        <v>5104.76</v>
      </c>
    </row>
    <row r="958" spans="2:3" x14ac:dyDescent="0.3">
      <c r="B958" s="2">
        <v>45358</v>
      </c>
      <c r="C958">
        <v>5157.3599999999997</v>
      </c>
    </row>
    <row r="959" spans="2:3" x14ac:dyDescent="0.3">
      <c r="B959" s="2">
        <v>45359</v>
      </c>
      <c r="C959">
        <v>5123.6899999999996</v>
      </c>
    </row>
    <row r="960" spans="2:3" x14ac:dyDescent="0.3">
      <c r="B960" s="2">
        <v>45362</v>
      </c>
      <c r="C960">
        <v>5117.9399999999996</v>
      </c>
    </row>
    <row r="961" spans="2:3" x14ac:dyDescent="0.3">
      <c r="B961" s="2">
        <v>45363</v>
      </c>
      <c r="C961">
        <v>5175.2700000000004</v>
      </c>
    </row>
    <row r="962" spans="2:3" x14ac:dyDescent="0.3">
      <c r="B962" s="2">
        <v>45364</v>
      </c>
      <c r="C962">
        <v>5165.3100000000004</v>
      </c>
    </row>
    <row r="963" spans="2:3" x14ac:dyDescent="0.3">
      <c r="B963" s="2">
        <v>45365</v>
      </c>
      <c r="C963">
        <v>5150.4799999999996</v>
      </c>
    </row>
    <row r="964" spans="2:3" x14ac:dyDescent="0.3">
      <c r="B964" s="2">
        <v>45366</v>
      </c>
      <c r="C964">
        <v>5117.09</v>
      </c>
    </row>
    <row r="965" spans="2:3" x14ac:dyDescent="0.3">
      <c r="B965" s="2">
        <v>45369</v>
      </c>
      <c r="C965">
        <v>5149.42</v>
      </c>
    </row>
    <row r="966" spans="2:3" x14ac:dyDescent="0.3">
      <c r="B966" s="2">
        <v>45370</v>
      </c>
      <c r="C966">
        <v>5178.51</v>
      </c>
    </row>
    <row r="967" spans="2:3" x14ac:dyDescent="0.3">
      <c r="B967" s="2">
        <v>45371</v>
      </c>
      <c r="C967">
        <v>5224.62</v>
      </c>
    </row>
    <row r="968" spans="2:3" x14ac:dyDescent="0.3">
      <c r="B968" s="2">
        <v>45372</v>
      </c>
      <c r="C968">
        <v>5241.53</v>
      </c>
    </row>
    <row r="969" spans="2:3" x14ac:dyDescent="0.3">
      <c r="B969" s="2">
        <v>45373</v>
      </c>
      <c r="C969">
        <v>5234.18</v>
      </c>
    </row>
    <row r="970" spans="2:3" x14ac:dyDescent="0.3">
      <c r="B970" s="2">
        <v>45376</v>
      </c>
      <c r="C970">
        <v>5218.1899999999996</v>
      </c>
    </row>
    <row r="971" spans="2:3" x14ac:dyDescent="0.3">
      <c r="B971" s="2">
        <v>45377</v>
      </c>
      <c r="C971">
        <v>5203.58</v>
      </c>
    </row>
    <row r="972" spans="2:3" x14ac:dyDescent="0.3">
      <c r="B972" s="2">
        <v>45378</v>
      </c>
      <c r="C972">
        <v>5248.49</v>
      </c>
    </row>
    <row r="973" spans="2:3" x14ac:dyDescent="0.3">
      <c r="B973" s="2">
        <v>45379</v>
      </c>
      <c r="C973">
        <v>5254.35</v>
      </c>
    </row>
    <row r="974" spans="2:3" x14ac:dyDescent="0.3">
      <c r="B974" s="2">
        <v>45383</v>
      </c>
      <c r="C974">
        <v>5243.77</v>
      </c>
    </row>
    <row r="975" spans="2:3" x14ac:dyDescent="0.3">
      <c r="B975" s="2">
        <v>45384</v>
      </c>
      <c r="C975">
        <v>5205.8100000000004</v>
      </c>
    </row>
    <row r="976" spans="2:3" x14ac:dyDescent="0.3">
      <c r="B976" s="2">
        <v>45385</v>
      </c>
      <c r="C976">
        <v>5211.49</v>
      </c>
    </row>
    <row r="977" spans="2:3" x14ac:dyDescent="0.3">
      <c r="B977" s="2">
        <v>45386</v>
      </c>
      <c r="C977">
        <v>5147.21</v>
      </c>
    </row>
    <row r="978" spans="2:3" x14ac:dyDescent="0.3">
      <c r="B978" s="2">
        <v>45387</v>
      </c>
      <c r="C978">
        <v>5204.34</v>
      </c>
    </row>
    <row r="979" spans="2:3" x14ac:dyDescent="0.3">
      <c r="B979" s="2">
        <v>45390</v>
      </c>
      <c r="C979">
        <v>5202.3900000000003</v>
      </c>
    </row>
    <row r="980" spans="2:3" x14ac:dyDescent="0.3">
      <c r="B980" s="2">
        <v>45391</v>
      </c>
      <c r="C980">
        <v>5209.91</v>
      </c>
    </row>
    <row r="981" spans="2:3" x14ac:dyDescent="0.3">
      <c r="B981" s="2">
        <v>45392</v>
      </c>
      <c r="C981">
        <v>5160.6400000000003</v>
      </c>
    </row>
    <row r="982" spans="2:3" x14ac:dyDescent="0.3">
      <c r="B982" s="2">
        <v>45393</v>
      </c>
      <c r="C982">
        <v>5199.0600000000004</v>
      </c>
    </row>
    <row r="983" spans="2:3" x14ac:dyDescent="0.3">
      <c r="B983" s="2">
        <v>45394</v>
      </c>
      <c r="C983">
        <v>5123.41</v>
      </c>
    </row>
    <row r="984" spans="2:3" x14ac:dyDescent="0.3">
      <c r="B984" s="2">
        <v>45397</v>
      </c>
      <c r="C984">
        <v>5061.82</v>
      </c>
    </row>
    <row r="985" spans="2:3" x14ac:dyDescent="0.3">
      <c r="B985" s="2">
        <v>45398</v>
      </c>
      <c r="C985">
        <v>5051.41</v>
      </c>
    </row>
    <row r="986" spans="2:3" x14ac:dyDescent="0.3">
      <c r="B986" s="2">
        <v>45399</v>
      </c>
      <c r="C986">
        <v>5022.21</v>
      </c>
    </row>
    <row r="987" spans="2:3" x14ac:dyDescent="0.3">
      <c r="B987" s="2">
        <v>45400</v>
      </c>
      <c r="C987">
        <v>5011.12</v>
      </c>
    </row>
    <row r="988" spans="2:3" x14ac:dyDescent="0.3">
      <c r="B988" s="2">
        <v>45401</v>
      </c>
      <c r="C988">
        <v>4967.2299999999996</v>
      </c>
    </row>
    <row r="989" spans="2:3" x14ac:dyDescent="0.3">
      <c r="B989" s="2">
        <v>45404</v>
      </c>
      <c r="C989">
        <v>5010.6000000000004</v>
      </c>
    </row>
    <row r="990" spans="2:3" x14ac:dyDescent="0.3">
      <c r="B990" s="2">
        <v>45405</v>
      </c>
      <c r="C990">
        <v>5070.55</v>
      </c>
    </row>
    <row r="991" spans="2:3" x14ac:dyDescent="0.3">
      <c r="B991" s="2">
        <v>45406</v>
      </c>
      <c r="C991">
        <v>5071.63</v>
      </c>
    </row>
    <row r="992" spans="2:3" x14ac:dyDescent="0.3">
      <c r="B992" s="2">
        <v>45407</v>
      </c>
      <c r="C992">
        <v>5048.42</v>
      </c>
    </row>
    <row r="993" spans="2:3" x14ac:dyDescent="0.3">
      <c r="B993" s="2">
        <v>45408</v>
      </c>
      <c r="C993">
        <v>5099.96</v>
      </c>
    </row>
    <row r="994" spans="2:3" x14ac:dyDescent="0.3">
      <c r="B994" s="2">
        <v>45411</v>
      </c>
      <c r="C994">
        <v>5116.17</v>
      </c>
    </row>
    <row r="995" spans="2:3" x14ac:dyDescent="0.3">
      <c r="B995" s="2">
        <v>45412</v>
      </c>
      <c r="C995">
        <v>5035.6899999999996</v>
      </c>
    </row>
    <row r="996" spans="2:3" x14ac:dyDescent="0.3">
      <c r="B996" s="2">
        <v>45413</v>
      </c>
      <c r="C996">
        <v>5018.3900000000003</v>
      </c>
    </row>
    <row r="997" spans="2:3" x14ac:dyDescent="0.3">
      <c r="B997" s="2">
        <v>45414</v>
      </c>
      <c r="C997">
        <v>5064.2</v>
      </c>
    </row>
    <row r="998" spans="2:3" x14ac:dyDescent="0.3">
      <c r="B998" s="2">
        <v>45415</v>
      </c>
      <c r="C998">
        <v>5127.79</v>
      </c>
    </row>
    <row r="999" spans="2:3" x14ac:dyDescent="0.3">
      <c r="B999" s="2">
        <v>45418</v>
      </c>
      <c r="C999">
        <v>5180.74</v>
      </c>
    </row>
    <row r="1000" spans="2:3" x14ac:dyDescent="0.3">
      <c r="B1000" s="2">
        <v>45419</v>
      </c>
      <c r="C1000">
        <v>5187.7</v>
      </c>
    </row>
    <row r="1001" spans="2:3" x14ac:dyDescent="0.3">
      <c r="B1001" s="2">
        <v>45420</v>
      </c>
      <c r="C1001">
        <v>5187.67</v>
      </c>
    </row>
    <row r="1002" spans="2:3" x14ac:dyDescent="0.3">
      <c r="B1002" s="2">
        <v>45421</v>
      </c>
      <c r="C1002">
        <v>5214.08</v>
      </c>
    </row>
    <row r="1003" spans="2:3" x14ac:dyDescent="0.3">
      <c r="B1003" s="2">
        <v>45422</v>
      </c>
      <c r="C1003">
        <v>5222.68</v>
      </c>
    </row>
    <row r="1004" spans="2:3" x14ac:dyDescent="0.3">
      <c r="B1004" s="2">
        <v>45425</v>
      </c>
      <c r="C1004">
        <v>5221.42</v>
      </c>
    </row>
    <row r="1005" spans="2:3" x14ac:dyDescent="0.3">
      <c r="B1005" s="2">
        <v>45426</v>
      </c>
      <c r="C1005">
        <v>5246.68</v>
      </c>
    </row>
    <row r="1006" spans="2:3" x14ac:dyDescent="0.3">
      <c r="B1006" s="2">
        <v>45427</v>
      </c>
      <c r="C1006">
        <v>5308.15</v>
      </c>
    </row>
    <row r="1007" spans="2:3" x14ac:dyDescent="0.3">
      <c r="B1007" s="2">
        <v>45428</v>
      </c>
      <c r="C1007">
        <v>5297.1</v>
      </c>
    </row>
    <row r="1008" spans="2:3" x14ac:dyDescent="0.3">
      <c r="B1008" s="2">
        <v>45429</v>
      </c>
      <c r="C1008">
        <v>5303.27</v>
      </c>
    </row>
    <row r="1009" spans="2:3" x14ac:dyDescent="0.3">
      <c r="B1009" s="2">
        <v>45432</v>
      </c>
      <c r="C1009">
        <v>5308.13</v>
      </c>
    </row>
    <row r="1010" spans="2:3" x14ac:dyDescent="0.3">
      <c r="B1010" s="2">
        <v>45433</v>
      </c>
      <c r="C1010">
        <v>5321.41</v>
      </c>
    </row>
    <row r="1011" spans="2:3" x14ac:dyDescent="0.3">
      <c r="B1011" s="2">
        <v>45434</v>
      </c>
      <c r="C1011">
        <v>5307.01</v>
      </c>
    </row>
    <row r="1012" spans="2:3" x14ac:dyDescent="0.3">
      <c r="B1012" s="2">
        <v>45435</v>
      </c>
      <c r="C1012">
        <v>5267.84</v>
      </c>
    </row>
    <row r="1013" spans="2:3" x14ac:dyDescent="0.3">
      <c r="B1013" s="2">
        <v>45436</v>
      </c>
      <c r="C1013">
        <v>5304.72</v>
      </c>
    </row>
    <row r="1014" spans="2:3" x14ac:dyDescent="0.3">
      <c r="B1014" s="2">
        <v>45440</v>
      </c>
      <c r="C1014">
        <v>5306.04</v>
      </c>
    </row>
    <row r="1015" spans="2:3" x14ac:dyDescent="0.3">
      <c r="B1015" s="2">
        <v>45441</v>
      </c>
      <c r="C1015">
        <v>5266.95</v>
      </c>
    </row>
    <row r="1016" spans="2:3" x14ac:dyDescent="0.3">
      <c r="B1016" s="2">
        <v>45442</v>
      </c>
      <c r="C1016">
        <v>5235.4799999999996</v>
      </c>
    </row>
    <row r="1017" spans="2:3" x14ac:dyDescent="0.3">
      <c r="B1017" s="2">
        <v>45443</v>
      </c>
      <c r="C1017">
        <v>5277.51</v>
      </c>
    </row>
    <row r="1018" spans="2:3" x14ac:dyDescent="0.3">
      <c r="B1018" s="2">
        <v>45446</v>
      </c>
      <c r="C1018">
        <v>5283.4</v>
      </c>
    </row>
    <row r="1019" spans="2:3" x14ac:dyDescent="0.3">
      <c r="B1019" s="2">
        <v>45447</v>
      </c>
      <c r="C1019">
        <v>5291.34</v>
      </c>
    </row>
    <row r="1020" spans="2:3" x14ac:dyDescent="0.3">
      <c r="B1020" s="2">
        <v>45448</v>
      </c>
      <c r="C1020">
        <v>5354.03</v>
      </c>
    </row>
    <row r="1021" spans="2:3" x14ac:dyDescent="0.3">
      <c r="B1021" s="2">
        <v>45449</v>
      </c>
      <c r="C1021">
        <v>5352.96</v>
      </c>
    </row>
    <row r="1022" spans="2:3" x14ac:dyDescent="0.3">
      <c r="B1022" s="2">
        <v>45450</v>
      </c>
      <c r="C1022">
        <v>5346.99</v>
      </c>
    </row>
    <row r="1023" spans="2:3" x14ac:dyDescent="0.3">
      <c r="B1023" s="2">
        <v>45453</v>
      </c>
      <c r="C1023">
        <v>5360.79</v>
      </c>
    </row>
    <row r="1024" spans="2:3" x14ac:dyDescent="0.3">
      <c r="B1024" s="2">
        <v>45454</v>
      </c>
      <c r="C1024">
        <v>5375.32</v>
      </c>
    </row>
    <row r="1025" spans="2:3" x14ac:dyDescent="0.3">
      <c r="B1025" s="2">
        <v>45455</v>
      </c>
      <c r="C1025">
        <v>5421.03</v>
      </c>
    </row>
    <row r="1026" spans="2:3" x14ac:dyDescent="0.3">
      <c r="B1026" s="2">
        <v>45456</v>
      </c>
      <c r="C1026">
        <v>5433.74</v>
      </c>
    </row>
    <row r="1027" spans="2:3" x14ac:dyDescent="0.3">
      <c r="B1027" s="2">
        <v>45457</v>
      </c>
      <c r="C1027">
        <v>5431.6</v>
      </c>
    </row>
    <row r="1028" spans="2:3" x14ac:dyDescent="0.3">
      <c r="B1028" s="2">
        <v>45460</v>
      </c>
      <c r="C1028">
        <v>5473.23</v>
      </c>
    </row>
    <row r="1029" spans="2:3" x14ac:dyDescent="0.3">
      <c r="B1029" s="2">
        <v>45461</v>
      </c>
      <c r="C1029">
        <v>5487.03</v>
      </c>
    </row>
    <row r="1030" spans="2:3" x14ac:dyDescent="0.3">
      <c r="B1030" s="2">
        <v>45463</v>
      </c>
      <c r="C1030">
        <v>5473.17</v>
      </c>
    </row>
    <row r="1031" spans="2:3" x14ac:dyDescent="0.3">
      <c r="B1031" s="2">
        <v>45464</v>
      </c>
      <c r="C1031">
        <v>5464.62</v>
      </c>
    </row>
    <row r="1032" spans="2:3" x14ac:dyDescent="0.3">
      <c r="B1032" s="2">
        <v>45467</v>
      </c>
      <c r="C1032">
        <v>5447.87</v>
      </c>
    </row>
    <row r="1033" spans="2:3" x14ac:dyDescent="0.3">
      <c r="B1033" s="2">
        <v>45468</v>
      </c>
      <c r="C1033">
        <v>5469.3</v>
      </c>
    </row>
    <row r="1034" spans="2:3" x14ac:dyDescent="0.3">
      <c r="B1034" s="2">
        <v>45469</v>
      </c>
      <c r="C1034">
        <v>5477.9</v>
      </c>
    </row>
    <row r="1035" spans="2:3" x14ac:dyDescent="0.3">
      <c r="B1035" s="2">
        <v>45470</v>
      </c>
      <c r="C1035">
        <v>5482.87</v>
      </c>
    </row>
    <row r="1036" spans="2:3" x14ac:dyDescent="0.3">
      <c r="B1036" s="2">
        <v>45471</v>
      </c>
      <c r="C1036">
        <v>5460.48</v>
      </c>
    </row>
    <row r="1037" spans="2:3" x14ac:dyDescent="0.3">
      <c r="B1037" s="2">
        <v>45474</v>
      </c>
      <c r="C1037">
        <v>5475.09</v>
      </c>
    </row>
    <row r="1038" spans="2:3" x14ac:dyDescent="0.3">
      <c r="B1038" s="2">
        <v>45475</v>
      </c>
      <c r="C1038">
        <v>5509.01</v>
      </c>
    </row>
    <row r="1039" spans="2:3" x14ac:dyDescent="0.3">
      <c r="B1039" s="2">
        <v>45476</v>
      </c>
      <c r="C1039">
        <v>5537.02</v>
      </c>
    </row>
    <row r="1040" spans="2:3" x14ac:dyDescent="0.3">
      <c r="B1040" s="2">
        <v>45478</v>
      </c>
      <c r="C1040">
        <v>5567.19</v>
      </c>
    </row>
    <row r="1041" spans="2:3" x14ac:dyDescent="0.3">
      <c r="B1041" s="2">
        <v>45481</v>
      </c>
      <c r="C1041">
        <v>5572.85</v>
      </c>
    </row>
    <row r="1042" spans="2:3" x14ac:dyDescent="0.3">
      <c r="B1042" s="2">
        <v>45482</v>
      </c>
      <c r="C1042">
        <v>5576.98</v>
      </c>
    </row>
    <row r="1043" spans="2:3" x14ac:dyDescent="0.3">
      <c r="B1043" s="2">
        <v>45483</v>
      </c>
      <c r="C1043">
        <v>5633.91</v>
      </c>
    </row>
    <row r="1044" spans="2:3" x14ac:dyDescent="0.3">
      <c r="B1044" s="2">
        <v>45484</v>
      </c>
      <c r="C1044">
        <v>5584.54</v>
      </c>
    </row>
    <row r="1045" spans="2:3" x14ac:dyDescent="0.3">
      <c r="B1045" s="2">
        <v>45485</v>
      </c>
      <c r="C1045">
        <v>5615.35</v>
      </c>
    </row>
    <row r="1046" spans="2:3" x14ac:dyDescent="0.3">
      <c r="B1046" s="2">
        <v>45488</v>
      </c>
      <c r="C1046">
        <v>5631.22</v>
      </c>
    </row>
    <row r="1047" spans="2:3" x14ac:dyDescent="0.3">
      <c r="B1047" s="2">
        <v>45489</v>
      </c>
      <c r="C1047">
        <v>5667.2</v>
      </c>
    </row>
    <row r="1048" spans="2:3" x14ac:dyDescent="0.3">
      <c r="B1048" s="2">
        <v>45490</v>
      </c>
      <c r="C1048">
        <v>5588.27</v>
      </c>
    </row>
    <row r="1049" spans="2:3" x14ac:dyDescent="0.3">
      <c r="B1049" s="2">
        <v>45491</v>
      </c>
      <c r="C1049">
        <v>5544.59</v>
      </c>
    </row>
    <row r="1050" spans="2:3" x14ac:dyDescent="0.3">
      <c r="B1050" s="2">
        <v>45492</v>
      </c>
      <c r="C1050">
        <v>5505</v>
      </c>
    </row>
    <row r="1051" spans="2:3" x14ac:dyDescent="0.3">
      <c r="B1051" s="2">
        <v>45495</v>
      </c>
      <c r="C1051">
        <v>5564.41</v>
      </c>
    </row>
    <row r="1052" spans="2:3" x14ac:dyDescent="0.3">
      <c r="B1052" s="2">
        <v>45496</v>
      </c>
      <c r="C1052">
        <v>5555.74</v>
      </c>
    </row>
    <row r="1053" spans="2:3" x14ac:dyDescent="0.3">
      <c r="B1053" s="2">
        <v>45497</v>
      </c>
      <c r="C1053">
        <v>5427.13</v>
      </c>
    </row>
    <row r="1054" spans="2:3" x14ac:dyDescent="0.3">
      <c r="B1054" s="2">
        <v>45498</v>
      </c>
      <c r="C1054">
        <v>5399.22</v>
      </c>
    </row>
    <row r="1055" spans="2:3" x14ac:dyDescent="0.3">
      <c r="B1055" s="2">
        <v>45499</v>
      </c>
      <c r="C1055">
        <v>5459.1</v>
      </c>
    </row>
    <row r="1056" spans="2:3" x14ac:dyDescent="0.3">
      <c r="B1056" s="2">
        <v>45502</v>
      </c>
      <c r="C1056">
        <v>5463.54</v>
      </c>
    </row>
    <row r="1057" spans="2:3" x14ac:dyDescent="0.3">
      <c r="B1057" s="2">
        <v>45503</v>
      </c>
      <c r="C1057">
        <v>5436.44</v>
      </c>
    </row>
    <row r="1058" spans="2:3" x14ac:dyDescent="0.3">
      <c r="B1058" s="2">
        <v>45504</v>
      </c>
      <c r="C1058">
        <v>5522.3</v>
      </c>
    </row>
    <row r="1059" spans="2:3" x14ac:dyDescent="0.3">
      <c r="B1059" s="2">
        <v>45505</v>
      </c>
      <c r="C1059">
        <v>5446.68</v>
      </c>
    </row>
    <row r="1060" spans="2:3" x14ac:dyDescent="0.3">
      <c r="B1060" s="2">
        <v>45506</v>
      </c>
      <c r="C1060">
        <v>5346.56</v>
      </c>
    </row>
    <row r="1061" spans="2:3" x14ac:dyDescent="0.3">
      <c r="B1061" s="2">
        <v>45509</v>
      </c>
      <c r="C1061">
        <v>5186.33</v>
      </c>
    </row>
    <row r="1062" spans="2:3" x14ac:dyDescent="0.3">
      <c r="B1062" s="2">
        <v>45510</v>
      </c>
      <c r="C1062">
        <v>5240.03</v>
      </c>
    </row>
    <row r="1063" spans="2:3" x14ac:dyDescent="0.3">
      <c r="B1063" s="2">
        <v>45511</v>
      </c>
      <c r="C1063">
        <v>5199.5</v>
      </c>
    </row>
    <row r="1064" spans="2:3" x14ac:dyDescent="0.3">
      <c r="B1064" s="2">
        <v>45512</v>
      </c>
      <c r="C1064">
        <v>5319.31</v>
      </c>
    </row>
    <row r="1065" spans="2:3" x14ac:dyDescent="0.3">
      <c r="B1065" s="2">
        <v>45513</v>
      </c>
      <c r="C1065">
        <v>5344.16</v>
      </c>
    </row>
    <row r="1066" spans="2:3" x14ac:dyDescent="0.3">
      <c r="B1066" s="2">
        <v>45516</v>
      </c>
      <c r="C1066">
        <v>5344.39</v>
      </c>
    </row>
    <row r="1067" spans="2:3" x14ac:dyDescent="0.3">
      <c r="B1067" s="2">
        <v>45517</v>
      </c>
      <c r="C1067">
        <v>5434.43</v>
      </c>
    </row>
    <row r="1068" spans="2:3" x14ac:dyDescent="0.3">
      <c r="B1068" s="2">
        <v>45518</v>
      </c>
      <c r="C1068">
        <v>5455.21</v>
      </c>
    </row>
    <row r="1069" spans="2:3" x14ac:dyDescent="0.3">
      <c r="B1069" s="2">
        <v>45519</v>
      </c>
      <c r="C1069">
        <v>5543.22</v>
      </c>
    </row>
    <row r="1070" spans="2:3" x14ac:dyDescent="0.3">
      <c r="B1070" s="2">
        <v>45520</v>
      </c>
      <c r="C1070">
        <v>5554.25</v>
      </c>
    </row>
    <row r="1071" spans="2:3" x14ac:dyDescent="0.3">
      <c r="B1071" s="2">
        <v>45523</v>
      </c>
      <c r="C1071">
        <v>5608.25</v>
      </c>
    </row>
    <row r="1072" spans="2:3" x14ac:dyDescent="0.3">
      <c r="B1072" s="2">
        <v>45524</v>
      </c>
      <c r="C1072">
        <v>5597.12</v>
      </c>
    </row>
    <row r="1073" spans="2:3" x14ac:dyDescent="0.3">
      <c r="B1073" s="2">
        <v>45525</v>
      </c>
      <c r="C1073">
        <v>5620.85</v>
      </c>
    </row>
    <row r="1074" spans="2:3" x14ac:dyDescent="0.3">
      <c r="B1074" s="2">
        <v>45526</v>
      </c>
      <c r="C1074">
        <v>5570.64</v>
      </c>
    </row>
    <row r="1075" spans="2:3" x14ac:dyDescent="0.3">
      <c r="B1075" s="2">
        <v>45527</v>
      </c>
      <c r="C1075">
        <v>5634.61</v>
      </c>
    </row>
    <row r="1076" spans="2:3" x14ac:dyDescent="0.3">
      <c r="B1076" s="2">
        <v>45530</v>
      </c>
      <c r="C1076">
        <v>5616.84</v>
      </c>
    </row>
    <row r="1077" spans="2:3" x14ac:dyDescent="0.3">
      <c r="B1077" s="2">
        <v>45531</v>
      </c>
      <c r="C1077">
        <v>5625.8</v>
      </c>
    </row>
    <row r="1078" spans="2:3" x14ac:dyDescent="0.3">
      <c r="B1078" s="2">
        <v>45532</v>
      </c>
      <c r="C1078">
        <v>5592.18</v>
      </c>
    </row>
    <row r="1079" spans="2:3" x14ac:dyDescent="0.3">
      <c r="B1079" s="2">
        <v>45533</v>
      </c>
      <c r="C1079">
        <v>5591.96</v>
      </c>
    </row>
    <row r="1080" spans="2:3" x14ac:dyDescent="0.3">
      <c r="B1080" s="2">
        <v>45534</v>
      </c>
      <c r="C1080">
        <v>5648.4</v>
      </c>
    </row>
    <row r="1081" spans="2:3" x14ac:dyDescent="0.3">
      <c r="B1081" s="2">
        <v>45538</v>
      </c>
      <c r="C1081">
        <v>5528.93</v>
      </c>
    </row>
    <row r="1082" spans="2:3" x14ac:dyDescent="0.3">
      <c r="B1082" s="2">
        <v>45539</v>
      </c>
      <c r="C1082">
        <v>5520.07</v>
      </c>
    </row>
    <row r="1083" spans="2:3" x14ac:dyDescent="0.3">
      <c r="B1083" s="2">
        <v>45540</v>
      </c>
      <c r="C1083">
        <v>5503.41</v>
      </c>
    </row>
    <row r="1084" spans="2:3" x14ac:dyDescent="0.3">
      <c r="B1084" s="2">
        <v>45541</v>
      </c>
      <c r="C1084">
        <v>5408.42</v>
      </c>
    </row>
    <row r="1085" spans="2:3" x14ac:dyDescent="0.3">
      <c r="B1085" s="2">
        <v>45544</v>
      </c>
      <c r="C1085">
        <v>5471.05</v>
      </c>
    </row>
    <row r="1086" spans="2:3" x14ac:dyDescent="0.3">
      <c r="B1086" s="2">
        <v>45545</v>
      </c>
      <c r="C1086">
        <v>5495.52</v>
      </c>
    </row>
    <row r="1087" spans="2:3" x14ac:dyDescent="0.3">
      <c r="B1087" s="2">
        <v>45546</v>
      </c>
      <c r="C1087">
        <v>5554.13</v>
      </c>
    </row>
    <row r="1088" spans="2:3" x14ac:dyDescent="0.3">
      <c r="B1088" s="2">
        <v>45547</v>
      </c>
      <c r="C1088">
        <v>5595.76</v>
      </c>
    </row>
    <row r="1089" spans="2:3" x14ac:dyDescent="0.3">
      <c r="B1089" s="2">
        <v>45548</v>
      </c>
      <c r="C1089">
        <v>5626.02</v>
      </c>
    </row>
    <row r="1090" spans="2:3" x14ac:dyDescent="0.3">
      <c r="B1090" s="2">
        <v>45551</v>
      </c>
      <c r="C1090">
        <v>5633.09</v>
      </c>
    </row>
    <row r="1091" spans="2:3" x14ac:dyDescent="0.3">
      <c r="B1091" s="2">
        <v>45552</v>
      </c>
      <c r="C1091">
        <v>5634.58</v>
      </c>
    </row>
    <row r="1092" spans="2:3" x14ac:dyDescent="0.3">
      <c r="B1092" s="2">
        <v>45553</v>
      </c>
      <c r="C1092">
        <v>5618.26</v>
      </c>
    </row>
    <row r="1093" spans="2:3" x14ac:dyDescent="0.3">
      <c r="B1093" s="2">
        <v>45554</v>
      </c>
      <c r="C1093">
        <v>5713.64</v>
      </c>
    </row>
    <row r="1094" spans="2:3" x14ac:dyDescent="0.3">
      <c r="B1094" s="2">
        <v>45555</v>
      </c>
      <c r="C1094">
        <v>5702.55</v>
      </c>
    </row>
    <row r="1095" spans="2:3" x14ac:dyDescent="0.3">
      <c r="B1095" s="2">
        <v>45558</v>
      </c>
      <c r="C1095">
        <v>5718.57</v>
      </c>
    </row>
    <row r="1096" spans="2:3" x14ac:dyDescent="0.3">
      <c r="B1096" s="2">
        <v>45559</v>
      </c>
      <c r="C1096">
        <v>5732.93</v>
      </c>
    </row>
    <row r="1097" spans="2:3" x14ac:dyDescent="0.3">
      <c r="B1097" s="2">
        <v>45560</v>
      </c>
      <c r="C1097">
        <v>5722.26</v>
      </c>
    </row>
    <row r="1098" spans="2:3" x14ac:dyDescent="0.3">
      <c r="B1098" s="2">
        <v>45561</v>
      </c>
      <c r="C1098">
        <v>5745.37</v>
      </c>
    </row>
    <row r="1099" spans="2:3" x14ac:dyDescent="0.3">
      <c r="B1099" s="2">
        <v>45562</v>
      </c>
      <c r="C1099">
        <v>5738.17</v>
      </c>
    </row>
    <row r="1100" spans="2:3" x14ac:dyDescent="0.3">
      <c r="B1100" s="2">
        <v>45565</v>
      </c>
      <c r="C1100">
        <v>5762.48</v>
      </c>
    </row>
    <row r="1101" spans="2:3" x14ac:dyDescent="0.3">
      <c r="B1101" s="2">
        <v>45566</v>
      </c>
      <c r="C1101">
        <v>5708.75</v>
      </c>
    </row>
    <row r="1102" spans="2:3" x14ac:dyDescent="0.3">
      <c r="B1102" s="2">
        <v>45567</v>
      </c>
      <c r="C1102">
        <v>5709.54</v>
      </c>
    </row>
    <row r="1103" spans="2:3" x14ac:dyDescent="0.3">
      <c r="B1103" s="2">
        <v>45568</v>
      </c>
      <c r="C1103">
        <v>5699.94</v>
      </c>
    </row>
    <row r="1104" spans="2:3" x14ac:dyDescent="0.3">
      <c r="B1104" s="2">
        <v>45569</v>
      </c>
      <c r="C1104">
        <v>5751.07</v>
      </c>
    </row>
    <row r="1105" spans="2:3" x14ac:dyDescent="0.3">
      <c r="B1105" s="2">
        <v>45572</v>
      </c>
      <c r="C1105">
        <v>5695.94</v>
      </c>
    </row>
    <row r="1106" spans="2:3" x14ac:dyDescent="0.3">
      <c r="B1106" s="2">
        <v>45573</v>
      </c>
      <c r="C1106">
        <v>5751.13</v>
      </c>
    </row>
    <row r="1107" spans="2:3" x14ac:dyDescent="0.3">
      <c r="B1107" s="2">
        <v>45574</v>
      </c>
      <c r="C1107">
        <v>5792.04</v>
      </c>
    </row>
    <row r="1108" spans="2:3" x14ac:dyDescent="0.3">
      <c r="B1108" s="2">
        <v>45575</v>
      </c>
      <c r="C1108">
        <v>5780.05</v>
      </c>
    </row>
    <row r="1109" spans="2:3" x14ac:dyDescent="0.3">
      <c r="B1109" s="2">
        <v>45576</v>
      </c>
      <c r="C1109">
        <v>5815.03</v>
      </c>
    </row>
    <row r="1110" spans="2:3" x14ac:dyDescent="0.3">
      <c r="B1110" s="2">
        <v>45579</v>
      </c>
      <c r="C1110">
        <v>5859.85</v>
      </c>
    </row>
    <row r="1111" spans="2:3" x14ac:dyDescent="0.3">
      <c r="B1111" s="2">
        <v>45580</v>
      </c>
      <c r="C1111">
        <v>5815.26</v>
      </c>
    </row>
    <row r="1112" spans="2:3" x14ac:dyDescent="0.3">
      <c r="B1112" s="2">
        <v>45581</v>
      </c>
      <c r="C1112">
        <v>5842.47</v>
      </c>
    </row>
    <row r="1113" spans="2:3" x14ac:dyDescent="0.3">
      <c r="B1113" s="2">
        <v>45582</v>
      </c>
      <c r="C1113">
        <v>5841.47</v>
      </c>
    </row>
    <row r="1114" spans="2:3" x14ac:dyDescent="0.3">
      <c r="B1114" s="2">
        <v>45583</v>
      </c>
      <c r="C1114">
        <v>5864.67</v>
      </c>
    </row>
    <row r="1115" spans="2:3" x14ac:dyDescent="0.3">
      <c r="B1115" s="2">
        <v>45586</v>
      </c>
      <c r="C1115">
        <v>5853.98</v>
      </c>
    </row>
    <row r="1116" spans="2:3" x14ac:dyDescent="0.3">
      <c r="B1116" s="2">
        <v>45587</v>
      </c>
      <c r="C1116">
        <v>5851.2</v>
      </c>
    </row>
    <row r="1117" spans="2:3" x14ac:dyDescent="0.3">
      <c r="B1117" s="2">
        <v>45588</v>
      </c>
      <c r="C1117">
        <v>5797.42</v>
      </c>
    </row>
    <row r="1118" spans="2:3" x14ac:dyDescent="0.3">
      <c r="B1118" s="2">
        <v>45589</v>
      </c>
      <c r="C1118">
        <v>5809.86</v>
      </c>
    </row>
    <row r="1119" spans="2:3" x14ac:dyDescent="0.3">
      <c r="B1119" s="2">
        <v>45590</v>
      </c>
      <c r="C1119">
        <v>5808.12</v>
      </c>
    </row>
    <row r="1120" spans="2:3" x14ac:dyDescent="0.3">
      <c r="B1120" s="2">
        <v>45593</v>
      </c>
      <c r="C1120">
        <v>5823.52</v>
      </c>
    </row>
    <row r="1121" spans="2:3" x14ac:dyDescent="0.3">
      <c r="B1121" s="2">
        <v>45594</v>
      </c>
      <c r="C1121">
        <v>5832.92</v>
      </c>
    </row>
    <row r="1122" spans="2:3" x14ac:dyDescent="0.3">
      <c r="B1122" s="2">
        <v>45595</v>
      </c>
      <c r="C1122">
        <v>5813.67</v>
      </c>
    </row>
    <row r="1123" spans="2:3" x14ac:dyDescent="0.3">
      <c r="B1123" s="2">
        <v>45596</v>
      </c>
      <c r="C1123">
        <v>5705.45</v>
      </c>
    </row>
    <row r="1124" spans="2:3" x14ac:dyDescent="0.3">
      <c r="B1124" s="2">
        <v>45597</v>
      </c>
      <c r="C1124">
        <v>5728.8</v>
      </c>
    </row>
    <row r="1125" spans="2:3" x14ac:dyDescent="0.3">
      <c r="B1125" s="2">
        <v>45600</v>
      </c>
      <c r="C1125">
        <v>5712.69</v>
      </c>
    </row>
    <row r="1126" spans="2:3" x14ac:dyDescent="0.3">
      <c r="B1126" s="2">
        <v>45601</v>
      </c>
      <c r="C1126">
        <v>5782.76</v>
      </c>
    </row>
    <row r="1127" spans="2:3" x14ac:dyDescent="0.3">
      <c r="B1127" s="2">
        <v>45602</v>
      </c>
      <c r="C1127">
        <v>5929.04</v>
      </c>
    </row>
    <row r="1128" spans="2:3" x14ac:dyDescent="0.3">
      <c r="B1128" s="2">
        <v>45603</v>
      </c>
      <c r="C1128">
        <v>5973.1</v>
      </c>
    </row>
    <row r="1129" spans="2:3" x14ac:dyDescent="0.3">
      <c r="B1129" s="2">
        <v>45604</v>
      </c>
      <c r="C1129">
        <v>5995.54</v>
      </c>
    </row>
    <row r="1130" spans="2:3" x14ac:dyDescent="0.3">
      <c r="B1130" s="2">
        <v>45607</v>
      </c>
      <c r="C1130">
        <v>6001.35</v>
      </c>
    </row>
    <row r="1131" spans="2:3" x14ac:dyDescent="0.3">
      <c r="B1131" s="2">
        <v>45608</v>
      </c>
      <c r="C1131">
        <v>5983.99</v>
      </c>
    </row>
    <row r="1132" spans="2:3" x14ac:dyDescent="0.3">
      <c r="B1132" s="2">
        <v>45609</v>
      </c>
      <c r="C1132">
        <v>5985.38</v>
      </c>
    </row>
    <row r="1133" spans="2:3" x14ac:dyDescent="0.3">
      <c r="B1133" s="2">
        <v>45610</v>
      </c>
      <c r="C1133">
        <v>5949.17</v>
      </c>
    </row>
    <row r="1134" spans="2:3" x14ac:dyDescent="0.3">
      <c r="B1134" s="2">
        <v>45611</v>
      </c>
      <c r="C1134">
        <v>5870.62</v>
      </c>
    </row>
    <row r="1135" spans="2:3" x14ac:dyDescent="0.3">
      <c r="B1135" s="2">
        <v>45614</v>
      </c>
      <c r="C1135">
        <v>5893.62</v>
      </c>
    </row>
    <row r="1136" spans="2:3" x14ac:dyDescent="0.3">
      <c r="B1136" s="2">
        <v>45615</v>
      </c>
      <c r="C1136">
        <v>5916.98</v>
      </c>
    </row>
    <row r="1137" spans="2:3" x14ac:dyDescent="0.3">
      <c r="B1137" s="2">
        <v>45616</v>
      </c>
      <c r="C1137">
        <v>5917.11</v>
      </c>
    </row>
    <row r="1138" spans="2:3" x14ac:dyDescent="0.3">
      <c r="B1138" s="2">
        <v>45617</v>
      </c>
      <c r="C1138">
        <v>5948.71</v>
      </c>
    </row>
    <row r="1139" spans="2:3" x14ac:dyDescent="0.3">
      <c r="B1139" s="2">
        <v>45618</v>
      </c>
      <c r="C1139">
        <v>5969.34</v>
      </c>
    </row>
    <row r="1140" spans="2:3" x14ac:dyDescent="0.3">
      <c r="B1140" s="2">
        <v>45621</v>
      </c>
      <c r="C1140">
        <v>5987.37</v>
      </c>
    </row>
    <row r="1141" spans="2:3" x14ac:dyDescent="0.3">
      <c r="B1141" s="2">
        <v>45622</v>
      </c>
      <c r="C1141">
        <v>6021.63</v>
      </c>
    </row>
    <row r="1142" spans="2:3" x14ac:dyDescent="0.3">
      <c r="B1142" s="2">
        <v>45623</v>
      </c>
      <c r="C1142">
        <v>5998.74</v>
      </c>
    </row>
    <row r="1143" spans="2:3" x14ac:dyDescent="0.3">
      <c r="B1143" s="2">
        <v>45625</v>
      </c>
      <c r="C1143">
        <v>6032.38</v>
      </c>
    </row>
    <row r="1144" spans="2:3" x14ac:dyDescent="0.3">
      <c r="B1144" s="2">
        <v>45628</v>
      </c>
      <c r="C1144">
        <v>6047.15</v>
      </c>
    </row>
    <row r="1145" spans="2:3" x14ac:dyDescent="0.3">
      <c r="B1145" s="2">
        <v>45629</v>
      </c>
      <c r="C1145">
        <v>6049.88</v>
      </c>
    </row>
    <row r="1146" spans="2:3" x14ac:dyDescent="0.3">
      <c r="B1146" s="2">
        <v>45630</v>
      </c>
      <c r="C1146">
        <v>6086.49</v>
      </c>
    </row>
    <row r="1147" spans="2:3" x14ac:dyDescent="0.3">
      <c r="B1147" s="2">
        <v>45631</v>
      </c>
      <c r="C1147">
        <v>6075.11</v>
      </c>
    </row>
    <row r="1148" spans="2:3" x14ac:dyDescent="0.3">
      <c r="B1148" s="2">
        <v>45632</v>
      </c>
      <c r="C1148">
        <v>6090.27</v>
      </c>
    </row>
    <row r="1149" spans="2:3" x14ac:dyDescent="0.3">
      <c r="B1149" s="2">
        <v>45635</v>
      </c>
      <c r="C1149">
        <v>6052.85</v>
      </c>
    </row>
    <row r="1150" spans="2:3" x14ac:dyDescent="0.3">
      <c r="B1150" s="2">
        <v>45636</v>
      </c>
      <c r="C1150">
        <v>6034.91</v>
      </c>
    </row>
    <row r="1151" spans="2:3" x14ac:dyDescent="0.3">
      <c r="B1151" s="2">
        <v>45637</v>
      </c>
      <c r="C1151">
        <v>6084.19</v>
      </c>
    </row>
    <row r="1152" spans="2:3" x14ac:dyDescent="0.3">
      <c r="B1152" s="2">
        <v>45638</v>
      </c>
      <c r="C1152">
        <v>6051.25</v>
      </c>
    </row>
    <row r="1153" spans="2:3" x14ac:dyDescent="0.3">
      <c r="B1153" s="2">
        <v>45639</v>
      </c>
      <c r="C1153">
        <v>6051.09</v>
      </c>
    </row>
    <row r="1154" spans="2:3" x14ac:dyDescent="0.3">
      <c r="B1154" s="2">
        <v>45642</v>
      </c>
      <c r="C1154">
        <v>6074.08</v>
      </c>
    </row>
    <row r="1155" spans="2:3" x14ac:dyDescent="0.3">
      <c r="B1155" s="2">
        <v>45643</v>
      </c>
      <c r="C1155">
        <v>6050.61</v>
      </c>
    </row>
    <row r="1156" spans="2:3" x14ac:dyDescent="0.3">
      <c r="B1156" s="2">
        <v>45644</v>
      </c>
      <c r="C1156">
        <v>5872.16</v>
      </c>
    </row>
    <row r="1157" spans="2:3" x14ac:dyDescent="0.3">
      <c r="B1157" s="2">
        <v>45645</v>
      </c>
      <c r="C1157">
        <v>5867.08</v>
      </c>
    </row>
    <row r="1158" spans="2:3" x14ac:dyDescent="0.3">
      <c r="B1158" s="2">
        <v>45646</v>
      </c>
      <c r="C1158">
        <v>5930.85</v>
      </c>
    </row>
    <row r="1159" spans="2:3" x14ac:dyDescent="0.3">
      <c r="B1159" s="2">
        <v>45649</v>
      </c>
      <c r="C1159">
        <v>5974.07</v>
      </c>
    </row>
    <row r="1160" spans="2:3" x14ac:dyDescent="0.3">
      <c r="B1160" s="2">
        <v>45650</v>
      </c>
      <c r="C1160">
        <v>6040.04</v>
      </c>
    </row>
    <row r="1161" spans="2:3" x14ac:dyDescent="0.3">
      <c r="B1161" s="2">
        <v>45652</v>
      </c>
      <c r="C1161">
        <v>6037.59</v>
      </c>
    </row>
    <row r="1162" spans="2:3" x14ac:dyDescent="0.3">
      <c r="B1162" s="2">
        <v>45653</v>
      </c>
      <c r="C1162">
        <v>5970.84</v>
      </c>
    </row>
    <row r="1163" spans="2:3" x14ac:dyDescent="0.3">
      <c r="B1163" s="2">
        <v>45656</v>
      </c>
      <c r="C1163">
        <v>5906.94</v>
      </c>
    </row>
    <row r="1164" spans="2:3" x14ac:dyDescent="0.3">
      <c r="B1164" s="2">
        <v>45657</v>
      </c>
      <c r="C1164">
        <v>5881.63</v>
      </c>
    </row>
    <row r="1165" spans="2:3" x14ac:dyDescent="0.3">
      <c r="B1165" s="2">
        <v>45659</v>
      </c>
      <c r="C1165">
        <v>5868.55</v>
      </c>
    </row>
    <row r="1166" spans="2:3" x14ac:dyDescent="0.3">
      <c r="B1166" s="2">
        <v>45660</v>
      </c>
      <c r="C1166">
        <v>5942.47</v>
      </c>
    </row>
    <row r="1167" spans="2:3" x14ac:dyDescent="0.3">
      <c r="B1167" s="2">
        <v>45663</v>
      </c>
      <c r="C1167">
        <v>5975.38</v>
      </c>
    </row>
    <row r="1168" spans="2:3" x14ac:dyDescent="0.3">
      <c r="B1168" s="2">
        <v>45664</v>
      </c>
      <c r="C1168">
        <v>5909.03</v>
      </c>
    </row>
    <row r="1169" spans="2:3" x14ac:dyDescent="0.3">
      <c r="B1169" s="2">
        <v>45665</v>
      </c>
      <c r="C1169">
        <v>5918.25</v>
      </c>
    </row>
    <row r="1170" spans="2:3" x14ac:dyDescent="0.3">
      <c r="B1170" s="2">
        <v>45667</v>
      </c>
      <c r="C1170">
        <v>5827.04</v>
      </c>
    </row>
    <row r="1171" spans="2:3" x14ac:dyDescent="0.3">
      <c r="B1171" s="2">
        <v>45670</v>
      </c>
      <c r="C1171">
        <v>5836.22</v>
      </c>
    </row>
    <row r="1172" spans="2:3" x14ac:dyDescent="0.3">
      <c r="B1172" s="2">
        <v>45671</v>
      </c>
      <c r="C1172">
        <v>5842.91</v>
      </c>
    </row>
    <row r="1173" spans="2:3" x14ac:dyDescent="0.3">
      <c r="B1173" s="2">
        <v>45672</v>
      </c>
      <c r="C1173">
        <v>5949.91</v>
      </c>
    </row>
    <row r="1174" spans="2:3" x14ac:dyDescent="0.3">
      <c r="B1174" s="2">
        <v>45673</v>
      </c>
      <c r="C1174">
        <v>5937.34</v>
      </c>
    </row>
    <row r="1175" spans="2:3" x14ac:dyDescent="0.3">
      <c r="B1175" s="2">
        <v>45674</v>
      </c>
      <c r="C1175">
        <v>5996.66</v>
      </c>
    </row>
    <row r="1176" spans="2:3" x14ac:dyDescent="0.3">
      <c r="B1176" s="2">
        <v>45678</v>
      </c>
      <c r="C1176">
        <v>6049.24</v>
      </c>
    </row>
    <row r="1177" spans="2:3" x14ac:dyDescent="0.3">
      <c r="B1177" s="2">
        <v>45679</v>
      </c>
      <c r="C1177">
        <v>6086.37</v>
      </c>
    </row>
    <row r="1178" spans="2:3" x14ac:dyDescent="0.3">
      <c r="B1178" s="2">
        <v>45680</v>
      </c>
      <c r="C1178">
        <v>6118.71</v>
      </c>
    </row>
    <row r="1179" spans="2:3" x14ac:dyDescent="0.3">
      <c r="B1179" s="2">
        <v>45681</v>
      </c>
      <c r="C1179">
        <v>6101.24</v>
      </c>
    </row>
    <row r="1180" spans="2:3" x14ac:dyDescent="0.3">
      <c r="B1180" s="2">
        <v>45684</v>
      </c>
      <c r="C1180">
        <v>6012.28</v>
      </c>
    </row>
    <row r="1181" spans="2:3" x14ac:dyDescent="0.3">
      <c r="B1181" s="2">
        <v>45685</v>
      </c>
      <c r="C1181">
        <v>6067.7</v>
      </c>
    </row>
    <row r="1182" spans="2:3" x14ac:dyDescent="0.3">
      <c r="B1182" s="2">
        <v>45686</v>
      </c>
      <c r="C1182">
        <v>6039.31</v>
      </c>
    </row>
    <row r="1183" spans="2:3" x14ac:dyDescent="0.3">
      <c r="B1183" s="2">
        <v>45687</v>
      </c>
      <c r="C1183">
        <v>6071.17</v>
      </c>
    </row>
    <row r="1184" spans="2:3" x14ac:dyDescent="0.3">
      <c r="B1184" s="2">
        <v>45688</v>
      </c>
      <c r="C1184">
        <v>6040.53</v>
      </c>
    </row>
    <row r="1185" spans="2:3" x14ac:dyDescent="0.3">
      <c r="B1185" s="2">
        <v>45691</v>
      </c>
      <c r="C1185">
        <v>5994.57</v>
      </c>
    </row>
    <row r="1186" spans="2:3" x14ac:dyDescent="0.3">
      <c r="B1186" s="2">
        <v>45692</v>
      </c>
      <c r="C1186">
        <v>6037.88</v>
      </c>
    </row>
    <row r="1187" spans="2:3" x14ac:dyDescent="0.3">
      <c r="B1187" s="2">
        <v>45693</v>
      </c>
      <c r="C1187">
        <v>6061.48</v>
      </c>
    </row>
    <row r="1188" spans="2:3" x14ac:dyDescent="0.3">
      <c r="B1188" s="2">
        <v>45694</v>
      </c>
      <c r="C1188">
        <v>6083.57</v>
      </c>
    </row>
    <row r="1189" spans="2:3" x14ac:dyDescent="0.3">
      <c r="B1189" s="2">
        <v>45695</v>
      </c>
      <c r="C1189">
        <v>6025.99</v>
      </c>
    </row>
    <row r="1190" spans="2:3" x14ac:dyDescent="0.3">
      <c r="B1190" s="2">
        <v>45698</v>
      </c>
      <c r="C1190">
        <v>6066.44</v>
      </c>
    </row>
    <row r="1191" spans="2:3" x14ac:dyDescent="0.3">
      <c r="B1191" s="2">
        <v>45699</v>
      </c>
      <c r="C1191">
        <v>6068.5</v>
      </c>
    </row>
    <row r="1192" spans="2:3" x14ac:dyDescent="0.3">
      <c r="B1192" s="2">
        <v>45700</v>
      </c>
      <c r="C1192">
        <v>6051.97</v>
      </c>
    </row>
    <row r="1193" spans="2:3" x14ac:dyDescent="0.3">
      <c r="B1193" s="2">
        <v>45701</v>
      </c>
      <c r="C1193">
        <v>6115.07</v>
      </c>
    </row>
    <row r="1194" spans="2:3" x14ac:dyDescent="0.3">
      <c r="B1194" s="2">
        <v>45702</v>
      </c>
      <c r="C1194">
        <v>6114.63</v>
      </c>
    </row>
    <row r="1195" spans="2:3" x14ac:dyDescent="0.3">
      <c r="B1195" s="2">
        <v>45706</v>
      </c>
      <c r="C1195">
        <v>6129.58</v>
      </c>
    </row>
    <row r="1196" spans="2:3" x14ac:dyDescent="0.3">
      <c r="B1196" s="2">
        <v>45707</v>
      </c>
      <c r="C1196">
        <v>6144.15</v>
      </c>
    </row>
    <row r="1197" spans="2:3" x14ac:dyDescent="0.3">
      <c r="B1197" s="2">
        <v>45708</v>
      </c>
      <c r="C1197">
        <v>6117.52</v>
      </c>
    </row>
    <row r="1198" spans="2:3" x14ac:dyDescent="0.3">
      <c r="B1198" s="2">
        <v>45709</v>
      </c>
      <c r="C1198">
        <v>6013.13</v>
      </c>
    </row>
    <row r="1199" spans="2:3" x14ac:dyDescent="0.3">
      <c r="B1199" s="2">
        <v>45712</v>
      </c>
      <c r="C1199">
        <v>5983.25</v>
      </c>
    </row>
    <row r="1200" spans="2:3" x14ac:dyDescent="0.3">
      <c r="B1200" s="2">
        <v>45713</v>
      </c>
      <c r="C1200">
        <v>5955.25</v>
      </c>
    </row>
    <row r="1201" spans="2:3" x14ac:dyDescent="0.3">
      <c r="B1201" s="2">
        <v>45714</v>
      </c>
      <c r="C1201">
        <v>5956.06</v>
      </c>
    </row>
    <row r="1202" spans="2:3" x14ac:dyDescent="0.3">
      <c r="B1202" s="2">
        <v>45715</v>
      </c>
      <c r="C1202">
        <v>5861.57</v>
      </c>
    </row>
    <row r="1203" spans="2:3" x14ac:dyDescent="0.3">
      <c r="B1203" s="2">
        <v>45716</v>
      </c>
      <c r="C1203">
        <v>5954.5</v>
      </c>
    </row>
    <row r="1204" spans="2:3" x14ac:dyDescent="0.3">
      <c r="B1204" s="2">
        <v>45719</v>
      </c>
      <c r="C1204">
        <v>5849.72</v>
      </c>
    </row>
    <row r="1205" spans="2:3" x14ac:dyDescent="0.3">
      <c r="B1205" s="2">
        <v>45720</v>
      </c>
      <c r="C1205">
        <v>5778.15</v>
      </c>
    </row>
    <row r="1206" spans="2:3" x14ac:dyDescent="0.3">
      <c r="B1206" s="2">
        <v>45721</v>
      </c>
      <c r="C1206">
        <v>5842.63</v>
      </c>
    </row>
    <row r="1207" spans="2:3" x14ac:dyDescent="0.3">
      <c r="B1207" s="2">
        <v>45722</v>
      </c>
      <c r="C1207">
        <v>5738.52</v>
      </c>
    </row>
    <row r="1208" spans="2:3" x14ac:dyDescent="0.3">
      <c r="B1208" s="2">
        <v>45723</v>
      </c>
      <c r="C1208">
        <v>5770.2</v>
      </c>
    </row>
    <row r="1209" spans="2:3" x14ac:dyDescent="0.3">
      <c r="B1209" s="2">
        <v>45726</v>
      </c>
      <c r="C1209">
        <v>5614.56</v>
      </c>
    </row>
    <row r="1210" spans="2:3" x14ac:dyDescent="0.3">
      <c r="B1210" s="2">
        <v>45727</v>
      </c>
      <c r="C1210">
        <v>5572.07</v>
      </c>
    </row>
    <row r="1211" spans="2:3" x14ac:dyDescent="0.3">
      <c r="B1211" s="2">
        <v>45728</v>
      </c>
      <c r="C1211">
        <v>5599.3</v>
      </c>
    </row>
    <row r="1212" spans="2:3" x14ac:dyDescent="0.3">
      <c r="B1212" s="2">
        <v>45729</v>
      </c>
      <c r="C1212">
        <v>5521.52</v>
      </c>
    </row>
    <row r="1213" spans="2:3" x14ac:dyDescent="0.3">
      <c r="B1213" s="2">
        <v>45730</v>
      </c>
      <c r="C1213">
        <v>5638.94</v>
      </c>
    </row>
    <row r="1214" spans="2:3" x14ac:dyDescent="0.3">
      <c r="B1214" s="2">
        <v>45733</v>
      </c>
      <c r="C1214">
        <v>5675.12</v>
      </c>
    </row>
    <row r="1215" spans="2:3" x14ac:dyDescent="0.3">
      <c r="B1215" s="2">
        <v>45734</v>
      </c>
      <c r="C1215">
        <v>5614.66</v>
      </c>
    </row>
    <row r="1216" spans="2:3" x14ac:dyDescent="0.3">
      <c r="B1216" s="2">
        <v>45735</v>
      </c>
      <c r="C1216">
        <v>5675.29</v>
      </c>
    </row>
    <row r="1217" spans="2:3" x14ac:dyDescent="0.3">
      <c r="B1217" s="2">
        <v>45736</v>
      </c>
      <c r="C1217">
        <v>5662.89</v>
      </c>
    </row>
    <row r="1218" spans="2:3" x14ac:dyDescent="0.3">
      <c r="B1218" s="2">
        <v>45737</v>
      </c>
      <c r="C1218">
        <v>5667.56</v>
      </c>
    </row>
    <row r="1219" spans="2:3" x14ac:dyDescent="0.3">
      <c r="B1219" s="2">
        <v>45740</v>
      </c>
      <c r="C1219">
        <v>5767.57</v>
      </c>
    </row>
    <row r="1220" spans="2:3" x14ac:dyDescent="0.3">
      <c r="B1220" s="2">
        <v>45741</v>
      </c>
      <c r="C1220">
        <v>5776.65</v>
      </c>
    </row>
    <row r="1221" spans="2:3" x14ac:dyDescent="0.3">
      <c r="B1221" s="2">
        <v>45742</v>
      </c>
      <c r="C1221">
        <v>5712.2</v>
      </c>
    </row>
    <row r="1222" spans="2:3" x14ac:dyDescent="0.3">
      <c r="B1222" s="2">
        <v>45743</v>
      </c>
      <c r="C1222">
        <v>5693.31</v>
      </c>
    </row>
    <row r="1223" spans="2:3" x14ac:dyDescent="0.3">
      <c r="B1223" s="2">
        <v>45744</v>
      </c>
      <c r="C1223">
        <v>5580.94</v>
      </c>
    </row>
    <row r="1224" spans="2:3" x14ac:dyDescent="0.3">
      <c r="B1224" s="2">
        <v>45747</v>
      </c>
      <c r="C1224">
        <v>5611.85</v>
      </c>
    </row>
    <row r="1225" spans="2:3" x14ac:dyDescent="0.3">
      <c r="B1225" s="2">
        <v>45748</v>
      </c>
      <c r="C1225">
        <v>5633.07</v>
      </c>
    </row>
    <row r="1226" spans="2:3" x14ac:dyDescent="0.3">
      <c r="B1226" s="2">
        <v>45749</v>
      </c>
      <c r="C1226">
        <v>5670.97</v>
      </c>
    </row>
    <row r="1227" spans="2:3" x14ac:dyDescent="0.3">
      <c r="B1227" s="2">
        <v>45750</v>
      </c>
      <c r="C1227">
        <v>5396.52</v>
      </c>
    </row>
    <row r="1228" spans="2:3" x14ac:dyDescent="0.3">
      <c r="B1228" s="2">
        <v>45751</v>
      </c>
      <c r="C1228">
        <v>5074.08</v>
      </c>
    </row>
    <row r="1229" spans="2:3" x14ac:dyDescent="0.3">
      <c r="B1229" s="2">
        <v>45754</v>
      </c>
      <c r="C1229">
        <v>5062.25</v>
      </c>
    </row>
    <row r="1230" spans="2:3" x14ac:dyDescent="0.3">
      <c r="B1230" s="2">
        <v>45755</v>
      </c>
      <c r="C1230">
        <v>4982.7700000000004</v>
      </c>
    </row>
    <row r="1231" spans="2:3" x14ac:dyDescent="0.3">
      <c r="B1231" s="2">
        <v>45756</v>
      </c>
      <c r="C1231">
        <v>5456.9</v>
      </c>
    </row>
    <row r="1232" spans="2:3" x14ac:dyDescent="0.3">
      <c r="B1232" s="2">
        <v>45757</v>
      </c>
      <c r="C1232">
        <v>5268.05</v>
      </c>
    </row>
    <row r="1233" spans="2:3" x14ac:dyDescent="0.3">
      <c r="B1233" s="2">
        <v>45758</v>
      </c>
      <c r="C1233">
        <v>5363.36</v>
      </c>
    </row>
    <row r="1234" spans="2:3" x14ac:dyDescent="0.3">
      <c r="B1234" s="2">
        <v>45761</v>
      </c>
      <c r="C1234">
        <v>5405.97</v>
      </c>
    </row>
    <row r="1235" spans="2:3" x14ac:dyDescent="0.3">
      <c r="B1235" s="2">
        <v>45762</v>
      </c>
      <c r="C1235">
        <v>5396.63</v>
      </c>
    </row>
    <row r="1236" spans="2:3" x14ac:dyDescent="0.3">
      <c r="B1236" s="2">
        <v>45763</v>
      </c>
      <c r="C1236">
        <v>5275.7</v>
      </c>
    </row>
    <row r="1237" spans="2:3" x14ac:dyDescent="0.3">
      <c r="B1237" s="2">
        <v>45764</v>
      </c>
      <c r="C1237">
        <v>5282.7</v>
      </c>
    </row>
    <row r="1238" spans="2:3" x14ac:dyDescent="0.3">
      <c r="B1238" s="2">
        <v>45768</v>
      </c>
      <c r="C1238">
        <v>5158.2</v>
      </c>
    </row>
    <row r="1239" spans="2:3" x14ac:dyDescent="0.3">
      <c r="B1239" s="2">
        <v>45769</v>
      </c>
      <c r="C1239">
        <v>5287.76</v>
      </c>
    </row>
    <row r="1240" spans="2:3" x14ac:dyDescent="0.3">
      <c r="B1240" s="2">
        <v>45770</v>
      </c>
      <c r="C1240">
        <v>5375.86</v>
      </c>
    </row>
    <row r="1241" spans="2:3" x14ac:dyDescent="0.3">
      <c r="B1241" s="2">
        <v>45771</v>
      </c>
      <c r="C1241">
        <v>5484.77</v>
      </c>
    </row>
    <row r="1242" spans="2:3" x14ac:dyDescent="0.3">
      <c r="B1242" s="2">
        <v>45772</v>
      </c>
      <c r="C1242">
        <v>5525.21</v>
      </c>
    </row>
    <row r="1243" spans="2:3" x14ac:dyDescent="0.3">
      <c r="B1243" s="2">
        <v>45775</v>
      </c>
      <c r="C1243">
        <v>5528.75</v>
      </c>
    </row>
    <row r="1244" spans="2:3" x14ac:dyDescent="0.3">
      <c r="B1244" s="2">
        <v>45776</v>
      </c>
      <c r="C1244">
        <v>5560.83</v>
      </c>
    </row>
    <row r="1245" spans="2:3" x14ac:dyDescent="0.3">
      <c r="B1245" s="2">
        <v>45777</v>
      </c>
      <c r="C1245">
        <v>5569.06</v>
      </c>
    </row>
    <row r="1246" spans="2:3" x14ac:dyDescent="0.3">
      <c r="B1246" s="2">
        <v>45778</v>
      </c>
      <c r="C1246">
        <v>5604.14</v>
      </c>
    </row>
    <row r="1247" spans="2:3" x14ac:dyDescent="0.3">
      <c r="B1247" s="2">
        <v>45779</v>
      </c>
      <c r="C1247">
        <v>5686.67</v>
      </c>
    </row>
    <row r="1248" spans="2:3" x14ac:dyDescent="0.3">
      <c r="B1248" s="2">
        <v>45782</v>
      </c>
      <c r="C1248">
        <v>5650.38</v>
      </c>
    </row>
    <row r="1249" spans="2:3" x14ac:dyDescent="0.3">
      <c r="B1249" s="2">
        <v>45783</v>
      </c>
      <c r="C1249">
        <v>5606.91</v>
      </c>
    </row>
    <row r="1250" spans="2:3" x14ac:dyDescent="0.3">
      <c r="B1250" s="2">
        <v>45784</v>
      </c>
      <c r="C1250">
        <v>5631.28</v>
      </c>
    </row>
    <row r="1251" spans="2:3" x14ac:dyDescent="0.3">
      <c r="B1251" s="2">
        <v>45785</v>
      </c>
      <c r="C1251">
        <v>5663.94</v>
      </c>
    </row>
    <row r="1252" spans="2:3" x14ac:dyDescent="0.3">
      <c r="B1252" s="2">
        <v>45786</v>
      </c>
      <c r="C1252">
        <v>5659.91</v>
      </c>
    </row>
    <row r="1253" spans="2:3" x14ac:dyDescent="0.3">
      <c r="B1253" s="2">
        <v>45789</v>
      </c>
      <c r="C1253">
        <v>5844.19</v>
      </c>
    </row>
    <row r="1254" spans="2:3" x14ac:dyDescent="0.3">
      <c r="B1254" s="2">
        <v>45790</v>
      </c>
      <c r="C1254">
        <v>5886.55</v>
      </c>
    </row>
    <row r="1255" spans="2:3" x14ac:dyDescent="0.3">
      <c r="B1255" s="2">
        <v>45791</v>
      </c>
      <c r="C1255">
        <v>5892.58</v>
      </c>
    </row>
    <row r="1256" spans="2:3" x14ac:dyDescent="0.3">
      <c r="B1256" s="2">
        <v>45792</v>
      </c>
      <c r="C1256">
        <v>5916.93</v>
      </c>
    </row>
    <row r="1257" spans="2:3" x14ac:dyDescent="0.3">
      <c r="B1257" s="2">
        <v>45793</v>
      </c>
      <c r="C1257">
        <v>5958.38</v>
      </c>
    </row>
    <row r="1258" spans="2:3" x14ac:dyDescent="0.3">
      <c r="B1258" s="2">
        <v>45796</v>
      </c>
      <c r="C1258">
        <v>5963.6</v>
      </c>
    </row>
    <row r="1259" spans="2:3" x14ac:dyDescent="0.3">
      <c r="B1259" s="2">
        <v>45797</v>
      </c>
      <c r="C1259">
        <v>5940.46</v>
      </c>
    </row>
    <row r="1260" spans="2:3" x14ac:dyDescent="0.3">
      <c r="B1260" s="2">
        <v>45798</v>
      </c>
      <c r="C1260">
        <v>5844.61</v>
      </c>
    </row>
    <row r="1261" spans="2:3" x14ac:dyDescent="0.3">
      <c r="B1261" s="3">
        <v>45799</v>
      </c>
      <c r="C1261">
        <v>5842.01</v>
      </c>
    </row>
    <row r="1262" spans="2:3" x14ac:dyDescent="0.3">
      <c r="B1262" s="1"/>
    </row>
  </sheetData>
  <autoFilter ref="B4:C1261" xr:uid="{1D741CF3-674E-4888-B17A-45DCC87A2DFD}">
    <sortState xmlns:xlrd2="http://schemas.microsoft.com/office/spreadsheetml/2017/richdata2" ref="B5:C1261">
      <sortCondition ref="B4:B1261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8160-E3C8-426F-8EB0-7257D590FD4F}">
  <dimension ref="A1:I283"/>
  <sheetViews>
    <sheetView workbookViewId="0"/>
  </sheetViews>
  <sheetFormatPr baseColWidth="10" defaultRowHeight="14.4" x14ac:dyDescent="0.3"/>
  <cols>
    <col min="1" max="1" width="29.5546875" customWidth="1"/>
    <col min="2" max="2" width="14.109375" customWidth="1"/>
  </cols>
  <sheetData>
    <row r="1" spans="1:9" x14ac:dyDescent="0.3">
      <c r="A1" t="s">
        <v>10</v>
      </c>
    </row>
    <row r="2" spans="1:9" ht="15" thickBot="1" x14ac:dyDescent="0.35"/>
    <row r="3" spans="1:9" x14ac:dyDescent="0.3">
      <c r="A3" s="7" t="s">
        <v>11</v>
      </c>
      <c r="B3" s="7"/>
    </row>
    <row r="4" spans="1:9" x14ac:dyDescent="0.3">
      <c r="A4" t="s">
        <v>12</v>
      </c>
      <c r="B4">
        <v>0.67205104364189339</v>
      </c>
    </row>
    <row r="5" spans="1:9" x14ac:dyDescent="0.3">
      <c r="A5" t="s">
        <v>13</v>
      </c>
      <c r="B5">
        <v>0.45165260526015816</v>
      </c>
    </row>
    <row r="6" spans="1:9" x14ac:dyDescent="0.3">
      <c r="A6" t="s">
        <v>14</v>
      </c>
      <c r="B6">
        <v>0.44951895780980855</v>
      </c>
    </row>
    <row r="7" spans="1:9" x14ac:dyDescent="0.3">
      <c r="A7" t="s">
        <v>15</v>
      </c>
      <c r="B7">
        <v>2.7748108988993981E-2</v>
      </c>
    </row>
    <row r="8" spans="1:9" ht="15" thickBot="1" x14ac:dyDescent="0.35">
      <c r="A8" s="5" t="s">
        <v>16</v>
      </c>
      <c r="B8" s="5">
        <v>259</v>
      </c>
    </row>
    <row r="10" spans="1:9" ht="15" thickBot="1" x14ac:dyDescent="0.35">
      <c r="A10" t="s">
        <v>17</v>
      </c>
    </row>
    <row r="11" spans="1:9" x14ac:dyDescent="0.3">
      <c r="A11" s="6"/>
      <c r="B11" s="6" t="s">
        <v>22</v>
      </c>
      <c r="C11" s="6" t="s">
        <v>23</v>
      </c>
      <c r="D11" s="6" t="s">
        <v>24</v>
      </c>
      <c r="E11" s="6" t="s">
        <v>25</v>
      </c>
      <c r="F11" s="6" t="s">
        <v>26</v>
      </c>
    </row>
    <row r="12" spans="1:9" x14ac:dyDescent="0.3">
      <c r="A12" t="s">
        <v>18</v>
      </c>
      <c r="B12">
        <v>1</v>
      </c>
      <c r="C12">
        <v>0.16298537720166276</v>
      </c>
      <c r="D12">
        <v>0.16298537720166276</v>
      </c>
      <c r="E12">
        <v>211.68099030894672</v>
      </c>
      <c r="F12">
        <v>2.1667279672791139E-35</v>
      </c>
    </row>
    <row r="13" spans="1:9" x14ac:dyDescent="0.3">
      <c r="A13" t="s">
        <v>19</v>
      </c>
      <c r="B13">
        <v>257</v>
      </c>
      <c r="C13">
        <v>0.19787909098352777</v>
      </c>
      <c r="D13">
        <v>7.6995755246508858E-4</v>
      </c>
    </row>
    <row r="14" spans="1:9" ht="15" thickBot="1" x14ac:dyDescent="0.35">
      <c r="A14" s="5" t="s">
        <v>20</v>
      </c>
      <c r="B14" s="5">
        <v>258</v>
      </c>
      <c r="C14" s="5">
        <v>0.36086446818519052</v>
      </c>
      <c r="D14" s="5"/>
      <c r="E14" s="5"/>
      <c r="F14" s="5"/>
    </row>
    <row r="15" spans="1:9" ht="15" thickBot="1" x14ac:dyDescent="0.35"/>
    <row r="16" spans="1:9" x14ac:dyDescent="0.3">
      <c r="A16" s="6"/>
      <c r="B16" s="6" t="s">
        <v>27</v>
      </c>
      <c r="C16" s="6" t="s">
        <v>15</v>
      </c>
      <c r="D16" s="6" t="s">
        <v>28</v>
      </c>
      <c r="E16" s="6" t="s">
        <v>29</v>
      </c>
      <c r="F16" s="6" t="s">
        <v>30</v>
      </c>
      <c r="G16" s="6" t="s">
        <v>31</v>
      </c>
      <c r="H16" s="6" t="s">
        <v>32</v>
      </c>
      <c r="I16" s="6" t="s">
        <v>33</v>
      </c>
    </row>
    <row r="17" spans="1:9" x14ac:dyDescent="0.3">
      <c r="A17" t="s">
        <v>21</v>
      </c>
      <c r="B17">
        <v>1.2786950522015667E-3</v>
      </c>
      <c r="C17">
        <v>1.7369754872447692E-3</v>
      </c>
      <c r="D17">
        <v>0.73616182933580854</v>
      </c>
      <c r="E17">
        <v>0.46230360595632458</v>
      </c>
      <c r="F17">
        <v>-2.1418222073195966E-3</v>
      </c>
      <c r="G17">
        <v>4.6992123117227304E-3</v>
      </c>
      <c r="H17">
        <v>-2.1418222073195966E-3</v>
      </c>
      <c r="I17">
        <v>4.6992123117227304E-3</v>
      </c>
    </row>
    <row r="18" spans="1:9" ht="15" thickBot="1" x14ac:dyDescent="0.35">
      <c r="A18" s="5" t="s">
        <v>34</v>
      </c>
      <c r="B18" s="5">
        <v>1.1443895622669558</v>
      </c>
      <c r="C18" s="5">
        <v>7.8656199561879372E-2</v>
      </c>
      <c r="D18" s="5">
        <v>14.549260816582635</v>
      </c>
      <c r="E18" s="5">
        <v>2.1667279672790524E-35</v>
      </c>
      <c r="F18" s="5">
        <v>0.9894968247784639</v>
      </c>
      <c r="G18" s="5">
        <v>1.2992822997554476</v>
      </c>
      <c r="H18" s="5">
        <v>0.9894968247784639</v>
      </c>
      <c r="I18" s="5">
        <v>1.2992822997554476</v>
      </c>
    </row>
    <row r="22" spans="1:9" x14ac:dyDescent="0.3">
      <c r="A22" t="s">
        <v>35</v>
      </c>
    </row>
    <row r="23" spans="1:9" ht="15" thickBot="1" x14ac:dyDescent="0.35"/>
    <row r="24" spans="1:9" x14ac:dyDescent="0.3">
      <c r="A24" s="6" t="s">
        <v>36</v>
      </c>
      <c r="B24" s="6" t="s">
        <v>37</v>
      </c>
      <c r="C24" s="6" t="s">
        <v>19</v>
      </c>
    </row>
    <row r="25" spans="1:9" x14ac:dyDescent="0.3">
      <c r="A25">
        <v>1</v>
      </c>
      <c r="B25">
        <v>-1.3211533158211722E-2</v>
      </c>
      <c r="C25">
        <v>-3.5405161095749038E-2</v>
      </c>
    </row>
    <row r="26" spans="1:9" x14ac:dyDescent="0.3">
      <c r="A26">
        <v>2</v>
      </c>
      <c r="B26">
        <v>5.2394899559649995E-2</v>
      </c>
      <c r="C26">
        <v>1.970366556735919E-2</v>
      </c>
    </row>
    <row r="27" spans="1:9" x14ac:dyDescent="0.3">
      <c r="A27">
        <v>3</v>
      </c>
      <c r="B27">
        <v>1.3490113008134713E-2</v>
      </c>
      <c r="C27">
        <v>-8.7701528704717563E-2</v>
      </c>
    </row>
    <row r="28" spans="1:9" x14ac:dyDescent="0.3">
      <c r="A28">
        <v>4</v>
      </c>
      <c r="B28">
        <v>2.6185078008607553E-2</v>
      </c>
      <c r="C28">
        <v>-2.4464907909237041E-3</v>
      </c>
    </row>
    <row r="29" spans="1:9" x14ac:dyDescent="0.3">
      <c r="A29">
        <v>5</v>
      </c>
      <c r="B29">
        <v>4.5053052643449269E-2</v>
      </c>
      <c r="C29">
        <v>1.2795666348010555E-2</v>
      </c>
    </row>
    <row r="30" spans="1:9" x14ac:dyDescent="0.3">
      <c r="A30">
        <v>6</v>
      </c>
      <c r="B30">
        <v>4.4611453112557205E-3</v>
      </c>
      <c r="C30">
        <v>2.9981721597299747E-2</v>
      </c>
    </row>
    <row r="31" spans="1:9" x14ac:dyDescent="0.3">
      <c r="A31">
        <v>7</v>
      </c>
      <c r="B31">
        <v>-2.5964737208669562E-2</v>
      </c>
      <c r="C31">
        <v>-3.6867906197598922E-2</v>
      </c>
    </row>
    <row r="32" spans="1:9" x14ac:dyDescent="0.3">
      <c r="A32">
        <v>8</v>
      </c>
      <c r="B32">
        <v>-5.8377880504936489E-2</v>
      </c>
      <c r="C32">
        <v>-3.394632776130084E-2</v>
      </c>
    </row>
    <row r="33" spans="1:3" x14ac:dyDescent="0.3">
      <c r="A33">
        <v>9</v>
      </c>
      <c r="B33">
        <v>7.426144584889151E-3</v>
      </c>
      <c r="C33">
        <v>3.8126189153769592E-2</v>
      </c>
    </row>
    <row r="34" spans="1:3" x14ac:dyDescent="0.3">
      <c r="A34">
        <v>10</v>
      </c>
      <c r="B34">
        <v>3.0579024022789326E-2</v>
      </c>
      <c r="C34">
        <v>-9.5198577938605429E-3</v>
      </c>
    </row>
    <row r="35" spans="1:3" x14ac:dyDescent="0.3">
      <c r="A35">
        <v>11</v>
      </c>
      <c r="B35">
        <v>-4.1995970717357403E-2</v>
      </c>
      <c r="C35">
        <v>-6.6973478691203611E-2</v>
      </c>
    </row>
    <row r="36" spans="1:3" x14ac:dyDescent="0.3">
      <c r="A36">
        <v>12</v>
      </c>
      <c r="B36">
        <v>-2.2745096463885072E-2</v>
      </c>
      <c r="C36">
        <v>1.4432509434896556E-2</v>
      </c>
    </row>
    <row r="37" spans="1:3" x14ac:dyDescent="0.3">
      <c r="A37">
        <v>13</v>
      </c>
      <c r="B37">
        <v>-4.6601247876015717E-2</v>
      </c>
      <c r="C37">
        <v>1.1897977133479842E-2</v>
      </c>
    </row>
    <row r="38" spans="1:3" x14ac:dyDescent="0.3">
      <c r="A38">
        <v>14</v>
      </c>
      <c r="B38">
        <v>1.737194207167044E-3</v>
      </c>
      <c r="C38">
        <v>1.6089595726915221E-2</v>
      </c>
    </row>
    <row r="39" spans="1:3" x14ac:dyDescent="0.3">
      <c r="A39">
        <v>15</v>
      </c>
      <c r="B39">
        <v>7.204207738240989E-3</v>
      </c>
      <c r="C39">
        <v>2.9544696241815823E-2</v>
      </c>
    </row>
    <row r="40" spans="1:3" x14ac:dyDescent="0.3">
      <c r="A40">
        <v>16</v>
      </c>
      <c r="B40">
        <v>3.6160419840301004E-3</v>
      </c>
      <c r="C40">
        <v>-2.2011114129840588E-2</v>
      </c>
    </row>
    <row r="41" spans="1:3" x14ac:dyDescent="0.3">
      <c r="A41">
        <v>17</v>
      </c>
      <c r="B41">
        <v>-7.6127673296028783E-3</v>
      </c>
      <c r="C41">
        <v>6.9911082137777927E-2</v>
      </c>
    </row>
    <row r="42" spans="1:3" x14ac:dyDescent="0.3">
      <c r="A42">
        <v>18</v>
      </c>
      <c r="B42">
        <v>3.6236762959439041E-2</v>
      </c>
      <c r="C42">
        <v>-5.6393980472943118E-2</v>
      </c>
    </row>
    <row r="43" spans="1:3" x14ac:dyDescent="0.3">
      <c r="A43">
        <v>19</v>
      </c>
      <c r="B43">
        <v>4.9700559686340889E-3</v>
      </c>
      <c r="C43">
        <v>-6.4485998476481399E-2</v>
      </c>
    </row>
    <row r="44" spans="1:3" x14ac:dyDescent="0.3">
      <c r="A44">
        <v>20</v>
      </c>
      <c r="B44">
        <v>1.0970384011938974E-2</v>
      </c>
      <c r="C44">
        <v>-1.5656727841586251E-2</v>
      </c>
    </row>
    <row r="45" spans="1:3" x14ac:dyDescent="0.3">
      <c r="A45">
        <v>21</v>
      </c>
      <c r="B45">
        <v>-3.0761839599142179E-2</v>
      </c>
      <c r="C45">
        <v>-2.7829491670207609E-2</v>
      </c>
    </row>
    <row r="46" spans="1:3" x14ac:dyDescent="0.3">
      <c r="A46">
        <v>22</v>
      </c>
      <c r="B46">
        <v>3.4537124162106102E-2</v>
      </c>
      <c r="C46">
        <v>2.4226254265609995E-3</v>
      </c>
    </row>
    <row r="47" spans="1:3" x14ac:dyDescent="0.3">
      <c r="A47">
        <v>23</v>
      </c>
      <c r="B47">
        <v>-3.3550840280614801E-2</v>
      </c>
      <c r="C47">
        <v>4.0948964472076597E-2</v>
      </c>
    </row>
    <row r="48" spans="1:3" x14ac:dyDescent="0.3">
      <c r="A48">
        <v>24</v>
      </c>
      <c r="B48">
        <v>-3.2158959849465851E-3</v>
      </c>
      <c r="C48">
        <v>2.3425415080879856E-2</v>
      </c>
    </row>
    <row r="49" spans="1:3" x14ac:dyDescent="0.3">
      <c r="A49">
        <v>25</v>
      </c>
      <c r="B49">
        <v>1.5847926402506436E-2</v>
      </c>
      <c r="C49">
        <v>1.871428557906029E-2</v>
      </c>
    </row>
    <row r="50" spans="1:3" x14ac:dyDescent="0.3">
      <c r="A50">
        <v>26</v>
      </c>
      <c r="B50">
        <v>1.0903270766972582E-2</v>
      </c>
      <c r="C50">
        <v>1.7126733180915434E-2</v>
      </c>
    </row>
    <row r="51" spans="1:3" x14ac:dyDescent="0.3">
      <c r="A51">
        <v>27</v>
      </c>
      <c r="B51">
        <v>1.1902088938562658E-3</v>
      </c>
      <c r="C51">
        <v>1.274877723711201E-4</v>
      </c>
    </row>
    <row r="52" spans="1:3" x14ac:dyDescent="0.3">
      <c r="A52">
        <v>28</v>
      </c>
      <c r="B52">
        <v>-3.3060670018488303E-3</v>
      </c>
      <c r="C52">
        <v>7.6734571553692199E-3</v>
      </c>
    </row>
    <row r="53" spans="1:3" x14ac:dyDescent="0.3">
      <c r="A53">
        <v>29</v>
      </c>
      <c r="B53">
        <v>5.4963481763284965E-2</v>
      </c>
      <c r="C53">
        <v>-4.8033844236632421E-2</v>
      </c>
    </row>
    <row r="54" spans="1:3" x14ac:dyDescent="0.3">
      <c r="A54">
        <v>30</v>
      </c>
      <c r="B54">
        <v>-1.9287327915011487E-2</v>
      </c>
      <c r="C54">
        <v>-9.0765815741182879E-4</v>
      </c>
    </row>
    <row r="55" spans="1:3" x14ac:dyDescent="0.3">
      <c r="A55">
        <v>31</v>
      </c>
      <c r="B55">
        <v>-4.9139506454155034E-3</v>
      </c>
      <c r="C55">
        <v>-1.9158237126722334E-3</v>
      </c>
    </row>
    <row r="56" spans="1:3" x14ac:dyDescent="0.3">
      <c r="A56">
        <v>32</v>
      </c>
      <c r="B56">
        <v>1.3439213891041565E-2</v>
      </c>
      <c r="C56">
        <v>1.4298029052169092E-4</v>
      </c>
    </row>
    <row r="57" spans="1:3" x14ac:dyDescent="0.3">
      <c r="A57">
        <v>33</v>
      </c>
      <c r="B57">
        <v>1.7362556958328008E-2</v>
      </c>
      <c r="C57">
        <v>-2.4212549305797706E-3</v>
      </c>
    </row>
    <row r="58" spans="1:3" x14ac:dyDescent="0.3">
      <c r="A58">
        <v>34</v>
      </c>
      <c r="B58">
        <v>-7.7702639902600722E-3</v>
      </c>
      <c r="C58">
        <v>-3.4547348327559468E-4</v>
      </c>
    </row>
    <row r="59" spans="1:3" x14ac:dyDescent="0.3">
      <c r="A59">
        <v>35</v>
      </c>
      <c r="B59">
        <v>7.6339223347622037E-3</v>
      </c>
      <c r="C59">
        <v>-1.3553157657250929E-2</v>
      </c>
    </row>
    <row r="60" spans="1:3" x14ac:dyDescent="0.3">
      <c r="A60">
        <v>36</v>
      </c>
      <c r="B60">
        <v>2.5386348275361344E-2</v>
      </c>
      <c r="C60">
        <v>2.002272833697475E-3</v>
      </c>
    </row>
    <row r="61" spans="1:3" x14ac:dyDescent="0.3">
      <c r="A61">
        <v>37</v>
      </c>
      <c r="B61">
        <v>2.0482130027126937E-2</v>
      </c>
      <c r="C61">
        <v>-1.8722202229292977E-2</v>
      </c>
    </row>
    <row r="62" spans="1:3" x14ac:dyDescent="0.3">
      <c r="A62">
        <v>38</v>
      </c>
      <c r="B62">
        <v>-1.6842982452419174E-2</v>
      </c>
      <c r="C62">
        <v>-1.5429169169922475E-2</v>
      </c>
    </row>
    <row r="63" spans="1:3" x14ac:dyDescent="0.3">
      <c r="A63">
        <v>39</v>
      </c>
      <c r="B63">
        <v>5.6585123564127813E-3</v>
      </c>
      <c r="C63">
        <v>1.7806223497703676E-2</v>
      </c>
    </row>
    <row r="64" spans="1:3" x14ac:dyDescent="0.3">
      <c r="A64">
        <v>40</v>
      </c>
      <c r="B64">
        <v>6.9395134569123018E-3</v>
      </c>
      <c r="C64">
        <v>-7.7879928924501985E-3</v>
      </c>
    </row>
    <row r="65" spans="1:3" x14ac:dyDescent="0.3">
      <c r="A65">
        <v>41</v>
      </c>
      <c r="B65">
        <v>4.9450406587568788E-2</v>
      </c>
      <c r="C65">
        <v>5.2312060725669268E-3</v>
      </c>
    </row>
    <row r="66" spans="1:3" x14ac:dyDescent="0.3">
      <c r="A66">
        <v>42</v>
      </c>
      <c r="B66">
        <v>-2.5482726317502973E-2</v>
      </c>
      <c r="C66">
        <v>2.3852753190673412E-3</v>
      </c>
    </row>
    <row r="67" spans="1:3" x14ac:dyDescent="0.3">
      <c r="A67">
        <v>43</v>
      </c>
      <c r="B67">
        <v>1.1338060780064052E-2</v>
      </c>
      <c r="C67">
        <v>-7.3654074171666251E-3</v>
      </c>
    </row>
    <row r="68" spans="1:3" x14ac:dyDescent="0.3">
      <c r="A68">
        <v>44</v>
      </c>
      <c r="B68">
        <v>-2.8725310774513679E-2</v>
      </c>
      <c r="C68">
        <v>-1.1214222182263089E-3</v>
      </c>
    </row>
    <row r="69" spans="1:3" x14ac:dyDescent="0.3">
      <c r="A69">
        <v>45</v>
      </c>
      <c r="B69">
        <v>-6.9078991905766928E-3</v>
      </c>
      <c r="C69">
        <v>-7.9700311436249026E-3</v>
      </c>
    </row>
    <row r="70" spans="1:3" x14ac:dyDescent="0.3">
      <c r="A70">
        <v>46</v>
      </c>
      <c r="B70">
        <v>1.1100113793496538E-2</v>
      </c>
      <c r="C70">
        <v>1.6062955315881287E-2</v>
      </c>
    </row>
    <row r="71" spans="1:3" x14ac:dyDescent="0.3">
      <c r="A71">
        <v>47</v>
      </c>
      <c r="B71">
        <v>1.2580931799882192E-2</v>
      </c>
      <c r="C71">
        <v>2.2238401846293318E-2</v>
      </c>
    </row>
    <row r="72" spans="1:3" x14ac:dyDescent="0.3">
      <c r="A72">
        <v>48</v>
      </c>
      <c r="B72">
        <v>3.3068759334805857E-3</v>
      </c>
      <c r="C72">
        <v>1.7776018172892177E-2</v>
      </c>
    </row>
    <row r="73" spans="1:3" x14ac:dyDescent="0.3">
      <c r="A73">
        <v>49</v>
      </c>
      <c r="B73">
        <v>9.5829717456368396E-3</v>
      </c>
      <c r="C73">
        <v>-3.0873536367659118E-2</v>
      </c>
    </row>
    <row r="74" spans="1:3" x14ac:dyDescent="0.3">
      <c r="A74">
        <v>50</v>
      </c>
      <c r="B74">
        <v>1.8548353118005335E-2</v>
      </c>
      <c r="C74">
        <v>8.3068632985213234E-2</v>
      </c>
    </row>
    <row r="75" spans="1:3" x14ac:dyDescent="0.3">
      <c r="A75">
        <v>51</v>
      </c>
      <c r="B75">
        <v>2.6957885073961362E-2</v>
      </c>
      <c r="C75">
        <v>-1.0308725410095986E-2</v>
      </c>
    </row>
    <row r="76" spans="1:3" x14ac:dyDescent="0.3">
      <c r="A76">
        <v>52</v>
      </c>
      <c r="B76">
        <v>-5.7512159236366356E-3</v>
      </c>
      <c r="C76">
        <v>2.9352097596665065E-2</v>
      </c>
    </row>
    <row r="77" spans="1:3" x14ac:dyDescent="0.3">
      <c r="A77">
        <v>53</v>
      </c>
      <c r="B77">
        <v>-5.0426578752363728E-3</v>
      </c>
      <c r="C77">
        <v>-1.0569111811469929E-2</v>
      </c>
    </row>
    <row r="78" spans="1:3" x14ac:dyDescent="0.3">
      <c r="A78">
        <v>54</v>
      </c>
      <c r="B78">
        <v>1.9499976938824617E-2</v>
      </c>
      <c r="C78">
        <v>1.0479310099221803E-2</v>
      </c>
    </row>
    <row r="79" spans="1:3" x14ac:dyDescent="0.3">
      <c r="A79">
        <v>55</v>
      </c>
      <c r="B79">
        <v>3.5148034255347377E-2</v>
      </c>
      <c r="C79">
        <v>3.1541889577433563E-2</v>
      </c>
    </row>
    <row r="80" spans="1:3" x14ac:dyDescent="0.3">
      <c r="A80">
        <v>56</v>
      </c>
      <c r="B80">
        <v>4.8557483268048124E-3</v>
      </c>
      <c r="C80">
        <v>1.3620002250562355E-2</v>
      </c>
    </row>
    <row r="81" spans="1:3" x14ac:dyDescent="0.3">
      <c r="A81">
        <v>57</v>
      </c>
      <c r="B81">
        <v>9.7968967062344661E-3</v>
      </c>
      <c r="C81">
        <v>7.2471890562324989E-3</v>
      </c>
    </row>
    <row r="82" spans="1:3" x14ac:dyDescent="0.3">
      <c r="A82">
        <v>58</v>
      </c>
      <c r="B82">
        <v>-4.0089662753334893E-2</v>
      </c>
      <c r="C82">
        <v>-5.6026184122494327E-3</v>
      </c>
    </row>
    <row r="83" spans="1:3" x14ac:dyDescent="0.3">
      <c r="A83">
        <v>59</v>
      </c>
      <c r="B83">
        <v>1.2806609942703745E-2</v>
      </c>
      <c r="C83">
        <v>2.4020754338328426E-2</v>
      </c>
    </row>
    <row r="84" spans="1:3" x14ac:dyDescent="0.3">
      <c r="A84">
        <v>60</v>
      </c>
      <c r="B84">
        <v>-2.2056236519026523E-2</v>
      </c>
      <c r="C84">
        <v>6.5678234946792979E-3</v>
      </c>
    </row>
    <row r="85" spans="1:3" x14ac:dyDescent="0.3">
      <c r="A85">
        <v>61</v>
      </c>
      <c r="B85">
        <v>4.0777011035383996E-3</v>
      </c>
      <c r="C85">
        <v>-3.4319338145869065E-3</v>
      </c>
    </row>
    <row r="86" spans="1:3" x14ac:dyDescent="0.3">
      <c r="A86">
        <v>62</v>
      </c>
      <c r="B86">
        <v>2.1509172530884496E-2</v>
      </c>
      <c r="C86">
        <v>-3.0929968064729613E-2</v>
      </c>
    </row>
    <row r="87" spans="1:3" x14ac:dyDescent="0.3">
      <c r="A87">
        <v>63</v>
      </c>
      <c r="B87">
        <v>-2.4793876595283313E-4</v>
      </c>
      <c r="C87">
        <v>2.3880297834945025E-2</v>
      </c>
    </row>
    <row r="88" spans="1:3" x14ac:dyDescent="0.3">
      <c r="A88">
        <v>64</v>
      </c>
      <c r="B88">
        <v>1.4996719874059043E-2</v>
      </c>
      <c r="C88">
        <v>-7.9952747927047985E-2</v>
      </c>
    </row>
    <row r="89" spans="1:3" x14ac:dyDescent="0.3">
      <c r="A89">
        <v>65</v>
      </c>
      <c r="B89">
        <v>3.3573459654745487E-3</v>
      </c>
      <c r="C89">
        <v>-2.3001567290368067E-2</v>
      </c>
    </row>
    <row r="90" spans="1:3" x14ac:dyDescent="0.3">
      <c r="A90">
        <v>66</v>
      </c>
      <c r="B90">
        <v>1.4315880332106654E-2</v>
      </c>
      <c r="C90">
        <v>-1.1580051923264532E-2</v>
      </c>
    </row>
    <row r="91" spans="1:3" x14ac:dyDescent="0.3">
      <c r="A91">
        <v>67</v>
      </c>
      <c r="B91">
        <v>8.5646357496799198E-3</v>
      </c>
      <c r="C91">
        <v>-3.0977045484903213E-2</v>
      </c>
    </row>
    <row r="92" spans="1:3" x14ac:dyDescent="0.3">
      <c r="A92">
        <v>68</v>
      </c>
      <c r="B92">
        <v>2.2672772870452794E-2</v>
      </c>
      <c r="C92">
        <v>-1.4856061280156284E-2</v>
      </c>
    </row>
    <row r="93" spans="1:3" x14ac:dyDescent="0.3">
      <c r="A93">
        <v>69</v>
      </c>
      <c r="B93">
        <v>4.0916407740560256E-3</v>
      </c>
      <c r="C93">
        <v>-4.1755056420455662E-2</v>
      </c>
    </row>
    <row r="94" spans="1:3" x14ac:dyDescent="0.3">
      <c r="A94">
        <v>70</v>
      </c>
      <c r="B94">
        <v>2.8379597017058882E-2</v>
      </c>
      <c r="C94">
        <v>9.9133110426969512E-4</v>
      </c>
    </row>
    <row r="95" spans="1:3" x14ac:dyDescent="0.3">
      <c r="A95">
        <v>71</v>
      </c>
      <c r="B95">
        <v>1.4462750677628248E-3</v>
      </c>
      <c r="C95">
        <v>1.4945387980435121E-2</v>
      </c>
    </row>
    <row r="96" spans="1:3" x14ac:dyDescent="0.3">
      <c r="A96">
        <v>72</v>
      </c>
      <c r="B96">
        <v>2.3626201881663526E-2</v>
      </c>
      <c r="C96">
        <v>-3.414673004095585E-3</v>
      </c>
    </row>
    <row r="97" spans="1:3" x14ac:dyDescent="0.3">
      <c r="A97">
        <v>73</v>
      </c>
      <c r="B97">
        <v>-2.1370569555199715E-2</v>
      </c>
      <c r="C97">
        <v>-3.8888575993012722E-2</v>
      </c>
    </row>
    <row r="98" spans="1:3" x14ac:dyDescent="0.3">
      <c r="A98">
        <v>74</v>
      </c>
      <c r="B98">
        <v>1.0102555162586783E-2</v>
      </c>
      <c r="C98">
        <v>-1.574262553410704E-2</v>
      </c>
    </row>
    <row r="99" spans="1:3" x14ac:dyDescent="0.3">
      <c r="A99">
        <v>75</v>
      </c>
      <c r="B99">
        <v>7.8741111604452105E-3</v>
      </c>
      <c r="C99">
        <v>-2.5212800335204989E-2</v>
      </c>
    </row>
    <row r="100" spans="1:3" x14ac:dyDescent="0.3">
      <c r="A100">
        <v>76</v>
      </c>
      <c r="B100">
        <v>3.4710036659558838E-2</v>
      </c>
      <c r="C100">
        <v>-1.4954773774564653E-2</v>
      </c>
    </row>
    <row r="101" spans="1:3" x14ac:dyDescent="0.3">
      <c r="A101">
        <v>77</v>
      </c>
      <c r="B101">
        <v>5.7356963028538811E-3</v>
      </c>
      <c r="C101">
        <v>1.701447604693683E-2</v>
      </c>
    </row>
    <row r="102" spans="1:3" x14ac:dyDescent="0.3">
      <c r="A102">
        <v>78</v>
      </c>
      <c r="B102">
        <v>4.0865384330725837E-3</v>
      </c>
      <c r="C102">
        <v>-1.1194794540907415E-2</v>
      </c>
    </row>
    <row r="103" spans="1:3" x14ac:dyDescent="0.3">
      <c r="A103">
        <v>79</v>
      </c>
      <c r="B103">
        <v>1.3559666567133286E-2</v>
      </c>
      <c r="C103">
        <v>-5.1170392639953467E-3</v>
      </c>
    </row>
    <row r="104" spans="1:3" x14ac:dyDescent="0.3">
      <c r="A104">
        <v>80</v>
      </c>
      <c r="B104">
        <v>4.3631125078109165E-2</v>
      </c>
      <c r="C104">
        <v>-2.2708817825602828E-3</v>
      </c>
    </row>
    <row r="105" spans="1:3" x14ac:dyDescent="0.3">
      <c r="A105">
        <v>81</v>
      </c>
      <c r="B105">
        <v>9.1159631289062862E-3</v>
      </c>
      <c r="C105">
        <v>1.8149018410429034E-2</v>
      </c>
    </row>
    <row r="106" spans="1:3" x14ac:dyDescent="0.3">
      <c r="A106">
        <v>82</v>
      </c>
      <c r="B106">
        <v>5.1220210381854238E-2</v>
      </c>
      <c r="C106">
        <v>1.2783174121953254E-2</v>
      </c>
    </row>
    <row r="107" spans="1:3" x14ac:dyDescent="0.3">
      <c r="A107">
        <v>83</v>
      </c>
      <c r="B107">
        <v>-3.6378088183029865E-2</v>
      </c>
      <c r="C107">
        <v>-1.2483719128995853E-2</v>
      </c>
    </row>
    <row r="108" spans="1:3" x14ac:dyDescent="0.3">
      <c r="A108">
        <v>84</v>
      </c>
      <c r="B108">
        <v>-1.7562014012274654E-2</v>
      </c>
      <c r="C108">
        <v>-1.1462321776963921E-2</v>
      </c>
    </row>
    <row r="109" spans="1:3" x14ac:dyDescent="0.3">
      <c r="A109">
        <v>85</v>
      </c>
      <c r="B109">
        <v>2.5847841516414203E-2</v>
      </c>
      <c r="C109">
        <v>7.3105691865441268E-3</v>
      </c>
    </row>
    <row r="110" spans="1:3" x14ac:dyDescent="0.3">
      <c r="A110">
        <v>86</v>
      </c>
      <c r="B110">
        <v>-9.7694270795056389E-3</v>
      </c>
      <c r="C110">
        <v>3.4469539352743175E-2</v>
      </c>
    </row>
    <row r="111" spans="1:3" x14ac:dyDescent="0.3">
      <c r="A111">
        <v>87</v>
      </c>
      <c r="B111">
        <v>-6.7293889516526458E-3</v>
      </c>
      <c r="C111">
        <v>-1.1885781542432253E-2</v>
      </c>
    </row>
    <row r="112" spans="1:3" x14ac:dyDescent="0.3">
      <c r="A112">
        <v>88</v>
      </c>
      <c r="B112">
        <v>-4.3200364758445048E-2</v>
      </c>
      <c r="C112">
        <v>3.2926588715283783E-2</v>
      </c>
    </row>
    <row r="113" spans="1:3" x14ac:dyDescent="0.3">
      <c r="A113">
        <v>89</v>
      </c>
      <c r="B113">
        <v>1.5151828851615798E-2</v>
      </c>
      <c r="C113">
        <v>-2.5433582998400581E-2</v>
      </c>
    </row>
    <row r="114" spans="1:3" x14ac:dyDescent="0.3">
      <c r="A114">
        <v>90</v>
      </c>
      <c r="B114">
        <v>-1.3070412480160668E-2</v>
      </c>
      <c r="C114">
        <v>-4.1799124725895365E-2</v>
      </c>
    </row>
    <row r="115" spans="1:3" x14ac:dyDescent="0.3">
      <c r="A115">
        <v>91</v>
      </c>
      <c r="B115">
        <v>3.5626254755185237E-2</v>
      </c>
      <c r="C115">
        <v>2.9507844861672884E-2</v>
      </c>
    </row>
    <row r="116" spans="1:3" x14ac:dyDescent="0.3">
      <c r="A116">
        <v>92</v>
      </c>
      <c r="B116">
        <v>2.8367172507137448E-3</v>
      </c>
      <c r="C116">
        <v>1.0843649104859826E-2</v>
      </c>
    </row>
    <row r="117" spans="1:3" x14ac:dyDescent="0.3">
      <c r="A117">
        <v>93</v>
      </c>
      <c r="B117">
        <v>-2.3937757620293727E-2</v>
      </c>
      <c r="C117">
        <v>2.9400843894894675E-3</v>
      </c>
    </row>
    <row r="118" spans="1:3" x14ac:dyDescent="0.3">
      <c r="A118">
        <v>94</v>
      </c>
      <c r="B118">
        <v>-7.1252239526043938E-3</v>
      </c>
      <c r="C118">
        <v>-6.1876730926668573E-2</v>
      </c>
    </row>
    <row r="119" spans="1:3" x14ac:dyDescent="0.3">
      <c r="A119">
        <v>95</v>
      </c>
      <c r="B119">
        <v>-7.6798776251014783E-3</v>
      </c>
      <c r="C119">
        <v>-2.9317271840987253E-3</v>
      </c>
    </row>
    <row r="120" spans="1:3" x14ac:dyDescent="0.3">
      <c r="A120">
        <v>96</v>
      </c>
      <c r="B120">
        <v>1.9196725197273053E-3</v>
      </c>
      <c r="C120">
        <v>-1.5013062400493545E-3</v>
      </c>
    </row>
    <row r="121" spans="1:3" x14ac:dyDescent="0.3">
      <c r="A121">
        <v>97</v>
      </c>
      <c r="B121">
        <v>7.5791253878724129E-3</v>
      </c>
      <c r="C121">
        <v>6.0439861944227092E-3</v>
      </c>
    </row>
    <row r="122" spans="1:3" x14ac:dyDescent="0.3">
      <c r="A122">
        <v>98</v>
      </c>
      <c r="B122">
        <v>2.6817140919832387E-2</v>
      </c>
      <c r="C122">
        <v>-3.3451862630116173E-2</v>
      </c>
    </row>
    <row r="123" spans="1:3" x14ac:dyDescent="0.3">
      <c r="A123">
        <v>99</v>
      </c>
      <c r="B123">
        <v>5.2222270618151548E-3</v>
      </c>
      <c r="C123">
        <v>6.4979796400120079E-3</v>
      </c>
    </row>
    <row r="124" spans="1:3" x14ac:dyDescent="0.3">
      <c r="A124">
        <v>100</v>
      </c>
      <c r="B124">
        <v>5.0786234235169697E-3</v>
      </c>
      <c r="C124">
        <v>8.7480036356242033E-3</v>
      </c>
    </row>
    <row r="125" spans="1:3" x14ac:dyDescent="0.3">
      <c r="A125">
        <v>101</v>
      </c>
      <c r="B125">
        <v>-1.0085457574561425E-2</v>
      </c>
      <c r="C125">
        <v>1.5406628232106097E-2</v>
      </c>
    </row>
    <row r="126" spans="1:3" x14ac:dyDescent="0.3">
      <c r="A126">
        <v>102</v>
      </c>
      <c r="B126">
        <v>3.6434467772910657E-2</v>
      </c>
      <c r="C126">
        <v>-6.2856815552129811E-3</v>
      </c>
    </row>
    <row r="127" spans="1:3" x14ac:dyDescent="0.3">
      <c r="A127">
        <v>103</v>
      </c>
      <c r="B127">
        <v>2.1045823136144202E-2</v>
      </c>
      <c r="C127">
        <v>-1.835373115633496E-2</v>
      </c>
    </row>
    <row r="128" spans="1:3" x14ac:dyDescent="0.3">
      <c r="A128">
        <v>104</v>
      </c>
      <c r="B128">
        <v>2.0504025088358628E-2</v>
      </c>
      <c r="C128">
        <v>2.0481495696321468E-2</v>
      </c>
    </row>
    <row r="129" spans="1:3" x14ac:dyDescent="0.3">
      <c r="A129">
        <v>105</v>
      </c>
      <c r="B129">
        <v>-1.1470819562256526E-2</v>
      </c>
      <c r="C129">
        <v>-2.4229566479323783E-4</v>
      </c>
    </row>
    <row r="130" spans="1:3" x14ac:dyDescent="0.3">
      <c r="A130">
        <v>106</v>
      </c>
      <c r="B130">
        <v>1.9960197631393228E-2</v>
      </c>
      <c r="C130">
        <v>-1.111218552358717E-2</v>
      </c>
    </row>
    <row r="131" spans="1:3" x14ac:dyDescent="0.3">
      <c r="A131">
        <v>107</v>
      </c>
      <c r="B131">
        <v>2.0834551573475076E-2</v>
      </c>
      <c r="C131">
        <v>2.7176673414323785E-2</v>
      </c>
    </row>
    <row r="132" spans="1:3" x14ac:dyDescent="0.3">
      <c r="A132">
        <v>108</v>
      </c>
      <c r="B132">
        <v>-1.9235553621030424E-2</v>
      </c>
      <c r="C132">
        <v>3.6809322769669334E-3</v>
      </c>
    </row>
    <row r="133" spans="1:3" x14ac:dyDescent="0.3">
      <c r="A133">
        <v>109</v>
      </c>
      <c r="B133">
        <v>2.8194043779070045E-3</v>
      </c>
      <c r="C133">
        <v>7.7407704111927588E-3</v>
      </c>
    </row>
    <row r="134" spans="1:3" x14ac:dyDescent="0.3">
      <c r="A134">
        <v>110</v>
      </c>
      <c r="B134">
        <v>-3.2561150900596841E-3</v>
      </c>
      <c r="C134">
        <v>9.8539524655865667E-3</v>
      </c>
    </row>
    <row r="135" spans="1:3" x14ac:dyDescent="0.3">
      <c r="A135">
        <v>111</v>
      </c>
      <c r="B135">
        <v>1.2764351630098477E-2</v>
      </c>
      <c r="C135">
        <v>-7.2975211632680913E-3</v>
      </c>
    </row>
    <row r="136" spans="1:3" x14ac:dyDescent="0.3">
      <c r="A136">
        <v>112</v>
      </c>
      <c r="B136">
        <v>1.658777254477644E-2</v>
      </c>
      <c r="C136">
        <v>-2.4471134779352963E-3</v>
      </c>
    </row>
    <row r="137" spans="1:3" x14ac:dyDescent="0.3">
      <c r="A137">
        <v>113</v>
      </c>
      <c r="B137">
        <v>3.0871479094392178E-2</v>
      </c>
      <c r="C137">
        <v>-9.2983595831283399E-3</v>
      </c>
    </row>
    <row r="138" spans="1:3" x14ac:dyDescent="0.3">
      <c r="A138">
        <v>114</v>
      </c>
      <c r="B138">
        <v>-2.0617615164770136E-3</v>
      </c>
      <c r="C138">
        <v>2.1855388617521832E-2</v>
      </c>
    </row>
    <row r="139" spans="1:3" x14ac:dyDescent="0.3">
      <c r="A139">
        <v>115</v>
      </c>
      <c r="B139">
        <v>1.3533586442573461E-2</v>
      </c>
      <c r="C139">
        <v>2.1391526056587066E-2</v>
      </c>
    </row>
    <row r="140" spans="1:3" x14ac:dyDescent="0.3">
      <c r="A140">
        <v>116</v>
      </c>
      <c r="B140">
        <v>-1.6838494873247276E-2</v>
      </c>
      <c r="C140">
        <v>4.8933323654614211E-2</v>
      </c>
    </row>
    <row r="141" spans="1:3" x14ac:dyDescent="0.3">
      <c r="A141">
        <v>117</v>
      </c>
      <c r="B141">
        <v>-7.5545347857495443E-3</v>
      </c>
      <c r="C141">
        <v>-1.5802042290954922E-2</v>
      </c>
    </row>
    <row r="142" spans="1:3" x14ac:dyDescent="0.3">
      <c r="A142">
        <v>118</v>
      </c>
      <c r="B142">
        <v>-2.0568841238152284E-2</v>
      </c>
      <c r="C142">
        <v>-7.5269608410685161E-3</v>
      </c>
    </row>
    <row r="143" spans="1:3" x14ac:dyDescent="0.3">
      <c r="A143">
        <v>119</v>
      </c>
      <c r="B143">
        <v>3.7769214395097775E-3</v>
      </c>
      <c r="C143">
        <v>1.6633982280108733E-2</v>
      </c>
    </row>
    <row r="144" spans="1:3" x14ac:dyDescent="0.3">
      <c r="A144">
        <v>120</v>
      </c>
      <c r="B144">
        <v>-2.5624217648133208E-2</v>
      </c>
      <c r="C144">
        <v>2.5960036037548307E-2</v>
      </c>
    </row>
    <row r="145" spans="1:3" x14ac:dyDescent="0.3">
      <c r="A145">
        <v>121</v>
      </c>
      <c r="B145">
        <v>3.4910602624876455E-2</v>
      </c>
      <c r="C145">
        <v>1.2725198106899413E-2</v>
      </c>
    </row>
    <row r="146" spans="1:3" x14ac:dyDescent="0.3">
      <c r="A146">
        <v>122</v>
      </c>
      <c r="B146">
        <v>4.8705619779004186E-2</v>
      </c>
      <c r="C146">
        <v>1.5544792082610323E-2</v>
      </c>
    </row>
    <row r="147" spans="1:3" x14ac:dyDescent="0.3">
      <c r="A147">
        <v>123</v>
      </c>
      <c r="B147">
        <v>-2.2946966390907826E-2</v>
      </c>
      <c r="C147">
        <v>3.6918112936086218E-2</v>
      </c>
    </row>
    <row r="148" spans="1:3" x14ac:dyDescent="0.3">
      <c r="A148">
        <v>124</v>
      </c>
      <c r="B148">
        <v>5.3889782120838496E-2</v>
      </c>
      <c r="C148">
        <v>1.3198210100843551E-2</v>
      </c>
    </row>
    <row r="149" spans="1:3" x14ac:dyDescent="0.3">
      <c r="A149">
        <v>125</v>
      </c>
      <c r="B149">
        <v>-1.0964104165873886E-2</v>
      </c>
      <c r="C149">
        <v>-2.4440350699307847E-2</v>
      </c>
    </row>
    <row r="150" spans="1:3" x14ac:dyDescent="0.3">
      <c r="A150">
        <v>126</v>
      </c>
      <c r="B150">
        <v>9.3293218405089834E-3</v>
      </c>
      <c r="C150">
        <v>-2.916998370660355E-2</v>
      </c>
    </row>
    <row r="151" spans="1:3" x14ac:dyDescent="0.3">
      <c r="A151">
        <v>127</v>
      </c>
      <c r="B151">
        <v>-2.0271049743512726E-2</v>
      </c>
      <c r="C151">
        <v>-1.0971992928101425E-2</v>
      </c>
    </row>
    <row r="152" spans="1:3" x14ac:dyDescent="0.3">
      <c r="A152">
        <v>128</v>
      </c>
      <c r="B152">
        <v>-1.8285740697729411E-2</v>
      </c>
      <c r="C152">
        <v>-2.488687877255398E-2</v>
      </c>
    </row>
    <row r="153" spans="1:3" x14ac:dyDescent="0.3">
      <c r="A153">
        <v>129</v>
      </c>
      <c r="B153">
        <v>-3.0459919496279575E-2</v>
      </c>
      <c r="C153">
        <v>-7.6522313130912289E-3</v>
      </c>
    </row>
    <row r="154" spans="1:3" x14ac:dyDescent="0.3">
      <c r="A154">
        <v>130</v>
      </c>
      <c r="B154">
        <v>1.529066580039844E-2</v>
      </c>
      <c r="C154">
        <v>-3.3595614171056762E-2</v>
      </c>
    </row>
    <row r="155" spans="1:3" x14ac:dyDescent="0.3">
      <c r="A155">
        <v>131</v>
      </c>
      <c r="B155">
        <v>2.46793877250466E-2</v>
      </c>
      <c r="C155">
        <v>-2.2327079102155225E-2</v>
      </c>
    </row>
    <row r="156" spans="1:3" x14ac:dyDescent="0.3">
      <c r="A156">
        <v>132</v>
      </c>
      <c r="B156">
        <v>-1.5588711020859875E-3</v>
      </c>
      <c r="C156">
        <v>2.7767575150641009E-2</v>
      </c>
    </row>
    <row r="157" spans="1:3" x14ac:dyDescent="0.3">
      <c r="A157">
        <v>133</v>
      </c>
      <c r="B157">
        <v>7.4029567708352714E-2</v>
      </c>
      <c r="C157">
        <v>-1.4780590502040433E-2</v>
      </c>
    </row>
    <row r="158" spans="1:3" x14ac:dyDescent="0.3">
      <c r="A158">
        <v>134</v>
      </c>
      <c r="B158">
        <v>-2.4994803657580941E-2</v>
      </c>
      <c r="C158">
        <v>-1.585727398238829E-2</v>
      </c>
    </row>
    <row r="159" spans="1:3" x14ac:dyDescent="0.3">
      <c r="A159">
        <v>135</v>
      </c>
      <c r="B159">
        <v>4.5458654256523498E-2</v>
      </c>
      <c r="C159">
        <v>-3.5622820687318688E-2</v>
      </c>
    </row>
    <row r="160" spans="1:3" x14ac:dyDescent="0.3">
      <c r="A160">
        <v>136</v>
      </c>
      <c r="B160">
        <v>-9.1645661983315828E-6</v>
      </c>
      <c r="C160">
        <v>2.7764958654247925E-3</v>
      </c>
    </row>
    <row r="161" spans="1:3" x14ac:dyDescent="0.3">
      <c r="A161">
        <v>137</v>
      </c>
      <c r="B161">
        <v>-2.1523401141900166E-2</v>
      </c>
      <c r="C161">
        <v>4.7788256866569505E-3</v>
      </c>
    </row>
    <row r="162" spans="1:3" x14ac:dyDescent="0.3">
      <c r="A162">
        <v>138</v>
      </c>
      <c r="B162">
        <v>3.3987035995507488E-2</v>
      </c>
      <c r="C162">
        <v>-1.3336177916749382E-2</v>
      </c>
    </row>
    <row r="163" spans="1:3" x14ac:dyDescent="0.3">
      <c r="A163">
        <v>139</v>
      </c>
      <c r="B163">
        <v>-3.4508696973219698E-2</v>
      </c>
      <c r="C163">
        <v>-3.2649533397445786E-2</v>
      </c>
    </row>
    <row r="164" spans="1:3" x14ac:dyDescent="0.3">
      <c r="A164">
        <v>140</v>
      </c>
      <c r="B164">
        <v>-4.0773335051888314E-2</v>
      </c>
      <c r="C164">
        <v>4.3237209327709046E-2</v>
      </c>
    </row>
    <row r="165" spans="1:3" x14ac:dyDescent="0.3">
      <c r="A165">
        <v>141</v>
      </c>
      <c r="B165">
        <v>-2.8666628875441455E-2</v>
      </c>
      <c r="C165">
        <v>1.5134473584106009E-2</v>
      </c>
    </row>
    <row r="166" spans="1:3" x14ac:dyDescent="0.3">
      <c r="A166">
        <v>142</v>
      </c>
      <c r="B166">
        <v>1.2624937406704399E-2</v>
      </c>
      <c r="C166">
        <v>-3.4785780161072422E-2</v>
      </c>
    </row>
    <row r="167" spans="1:3" x14ac:dyDescent="0.3">
      <c r="A167">
        <v>143</v>
      </c>
      <c r="B167">
        <v>-6.2022035488422618E-2</v>
      </c>
      <c r="C167">
        <v>-8.9888249961221287E-3</v>
      </c>
    </row>
    <row r="168" spans="1:3" x14ac:dyDescent="0.3">
      <c r="A168">
        <v>144</v>
      </c>
      <c r="B168">
        <v>-2.1327309224208679E-2</v>
      </c>
      <c r="C168">
        <v>-2.3268506452854727E-3</v>
      </c>
    </row>
    <row r="169" spans="1:3" x14ac:dyDescent="0.3">
      <c r="A169">
        <v>145</v>
      </c>
      <c r="B169">
        <v>2.2078755382666012E-2</v>
      </c>
      <c r="C169">
        <v>1.1523557034532454E-2</v>
      </c>
    </row>
    <row r="170" spans="1:3" x14ac:dyDescent="0.3">
      <c r="A170">
        <v>146</v>
      </c>
      <c r="B170">
        <v>1.6529174221031385E-2</v>
      </c>
      <c r="C170">
        <v>1.0576877190384797E-3</v>
      </c>
    </row>
    <row r="171" spans="1:3" x14ac:dyDescent="0.3">
      <c r="A171">
        <v>147</v>
      </c>
      <c r="B171">
        <v>2.3621722211869239E-2</v>
      </c>
      <c r="C171">
        <v>3.0100754704253847E-2</v>
      </c>
    </row>
    <row r="172" spans="1:3" x14ac:dyDescent="0.3">
      <c r="A172">
        <v>148</v>
      </c>
      <c r="B172">
        <v>2.2306651149521201E-2</v>
      </c>
      <c r="C172">
        <v>-9.42241308542709E-3</v>
      </c>
    </row>
    <row r="173" spans="1:3" x14ac:dyDescent="0.3">
      <c r="A173">
        <v>149</v>
      </c>
      <c r="B173">
        <v>6.4250041197447844E-2</v>
      </c>
      <c r="C173">
        <v>-1.7921429687148632E-2</v>
      </c>
    </row>
    <row r="174" spans="1:3" x14ac:dyDescent="0.3">
      <c r="A174">
        <v>150</v>
      </c>
      <c r="B174">
        <v>-3.1634139010259826E-2</v>
      </c>
      <c r="C174">
        <v>4.6143997382934204E-2</v>
      </c>
    </row>
    <row r="175" spans="1:3" x14ac:dyDescent="0.3">
      <c r="A175">
        <v>151</v>
      </c>
      <c r="B175">
        <v>3.6722489936777972E-2</v>
      </c>
      <c r="C175">
        <v>3.3729353107217128E-2</v>
      </c>
    </row>
    <row r="176" spans="1:3" x14ac:dyDescent="0.3">
      <c r="A176">
        <v>152</v>
      </c>
      <c r="B176">
        <v>-1.8417671433347336E-3</v>
      </c>
      <c r="C176">
        <v>-9.4007929272068511E-3</v>
      </c>
    </row>
    <row r="177" spans="1:3" x14ac:dyDescent="0.3">
      <c r="A177">
        <v>153</v>
      </c>
      <c r="B177">
        <v>4.1526782047007965E-2</v>
      </c>
      <c r="C177">
        <v>2.1593286697621422E-2</v>
      </c>
    </row>
    <row r="178" spans="1:3" x14ac:dyDescent="0.3">
      <c r="A178">
        <v>154</v>
      </c>
      <c r="B178">
        <v>-9.8710342742875157E-2</v>
      </c>
      <c r="C178">
        <v>1.0527423731549579E-2</v>
      </c>
    </row>
    <row r="179" spans="1:3" x14ac:dyDescent="0.3">
      <c r="A179">
        <v>155</v>
      </c>
      <c r="B179">
        <v>-4.2285054498998956E-2</v>
      </c>
      <c r="C179">
        <v>-1.4360557649905778E-2</v>
      </c>
    </row>
    <row r="180" spans="1:3" x14ac:dyDescent="0.3">
      <c r="A180">
        <v>156</v>
      </c>
      <c r="B180">
        <v>3.483336209637343E-2</v>
      </c>
      <c r="C180">
        <v>1.6823764608453043E-2</v>
      </c>
    </row>
    <row r="181" spans="1:3" x14ac:dyDescent="0.3">
      <c r="A181">
        <v>157</v>
      </c>
      <c r="B181">
        <v>4.7353049414786019E-2</v>
      </c>
      <c r="C181">
        <v>-5.2659579738700835E-4</v>
      </c>
    </row>
    <row r="182" spans="1:3" x14ac:dyDescent="0.3">
      <c r="A182">
        <v>158</v>
      </c>
      <c r="B182">
        <v>-7.2501822935010602E-3</v>
      </c>
      <c r="C182">
        <v>-2.9311716359481588E-2</v>
      </c>
    </row>
    <row r="183" spans="1:3" x14ac:dyDescent="0.3">
      <c r="A183">
        <v>159</v>
      </c>
      <c r="B183">
        <v>-5.854768320509926E-2</v>
      </c>
      <c r="C183">
        <v>-3.0762370666517463E-2</v>
      </c>
    </row>
    <row r="184" spans="1:3" x14ac:dyDescent="0.3">
      <c r="A184">
        <v>160</v>
      </c>
      <c r="B184">
        <v>-3.6257282590154642E-2</v>
      </c>
      <c r="C184">
        <v>-5.7151089034406868E-3</v>
      </c>
    </row>
    <row r="185" spans="1:3" x14ac:dyDescent="0.3">
      <c r="A185">
        <v>161</v>
      </c>
      <c r="B185">
        <v>-2.6372146371636446E-2</v>
      </c>
      <c r="C185">
        <v>9.6800032961243017E-3</v>
      </c>
    </row>
    <row r="186" spans="1:3" x14ac:dyDescent="0.3">
      <c r="A186">
        <v>162</v>
      </c>
      <c r="B186">
        <v>1.5574592509146749E-3</v>
      </c>
      <c r="C186">
        <v>5.2758330416242533E-3</v>
      </c>
    </row>
    <row r="187" spans="1:3" x14ac:dyDescent="0.3">
      <c r="A187">
        <v>163</v>
      </c>
      <c r="B187">
        <v>-2.6088739954424678E-2</v>
      </c>
      <c r="C187">
        <v>-1.3693727386120236E-2</v>
      </c>
    </row>
    <row r="188" spans="1:3" x14ac:dyDescent="0.3">
      <c r="A188">
        <v>164</v>
      </c>
      <c r="B188">
        <v>-6.3498782514203106E-3</v>
      </c>
      <c r="C188">
        <v>-7.8109609094189009E-3</v>
      </c>
    </row>
    <row r="189" spans="1:3" x14ac:dyDescent="0.3">
      <c r="A189">
        <v>165</v>
      </c>
      <c r="B189">
        <v>3.873734390020569E-3</v>
      </c>
      <c r="C189">
        <v>-7.755874326347079E-4</v>
      </c>
    </row>
    <row r="190" spans="1:3" x14ac:dyDescent="0.3">
      <c r="A190">
        <v>166</v>
      </c>
      <c r="B190">
        <v>2.9421059193296028E-2</v>
      </c>
      <c r="C190">
        <v>5.4329336752221888E-2</v>
      </c>
    </row>
    <row r="191" spans="1:3" x14ac:dyDescent="0.3">
      <c r="A191">
        <v>167</v>
      </c>
      <c r="B191">
        <v>4.2156275600929306E-2</v>
      </c>
      <c r="C191">
        <v>-2.8933347300011326E-2</v>
      </c>
    </row>
    <row r="192" spans="1:3" x14ac:dyDescent="0.3">
      <c r="A192">
        <v>168</v>
      </c>
      <c r="B192">
        <v>-2.5988969773177845E-2</v>
      </c>
      <c r="C192">
        <v>-2.0408777671273508E-2</v>
      </c>
    </row>
    <row r="193" spans="1:3" x14ac:dyDescent="0.3">
      <c r="A193">
        <v>169</v>
      </c>
      <c r="B193">
        <v>2.1235534038828229E-2</v>
      </c>
      <c r="C193">
        <v>2.100080394510824E-4</v>
      </c>
    </row>
    <row r="194" spans="1:3" x14ac:dyDescent="0.3">
      <c r="A194">
        <v>170</v>
      </c>
      <c r="B194">
        <v>-2.2642329800469894E-2</v>
      </c>
      <c r="C194">
        <v>-1.3689537404446651E-2</v>
      </c>
    </row>
    <row r="195" spans="1:3" x14ac:dyDescent="0.3">
      <c r="A195">
        <v>171</v>
      </c>
      <c r="B195">
        <v>-3.0181295800512903E-2</v>
      </c>
      <c r="C195">
        <v>1.1381414038762944E-2</v>
      </c>
    </row>
    <row r="196" spans="1:3" x14ac:dyDescent="0.3">
      <c r="A196">
        <v>172</v>
      </c>
      <c r="B196">
        <v>8.0876166544546074E-3</v>
      </c>
      <c r="C196">
        <v>-1.1328630207783894E-2</v>
      </c>
    </row>
    <row r="197" spans="1:3" x14ac:dyDescent="0.3">
      <c r="A197">
        <v>173</v>
      </c>
      <c r="B197">
        <v>4.1200645222881964E-2</v>
      </c>
      <c r="C197">
        <v>4.467086744668531E-2</v>
      </c>
    </row>
    <row r="198" spans="1:3" x14ac:dyDescent="0.3">
      <c r="A198">
        <v>174</v>
      </c>
      <c r="B198">
        <v>-3.860247945916602E-2</v>
      </c>
      <c r="C198">
        <v>6.460285862832385E-3</v>
      </c>
    </row>
    <row r="199" spans="1:3" x14ac:dyDescent="0.3">
      <c r="A199">
        <v>175</v>
      </c>
      <c r="B199">
        <v>-4.2025572108058067E-2</v>
      </c>
      <c r="C199">
        <v>-2.587172699941416E-3</v>
      </c>
    </row>
    <row r="200" spans="1:3" x14ac:dyDescent="0.3">
      <c r="A200">
        <v>176</v>
      </c>
      <c r="B200">
        <v>-7.7427807828349014E-3</v>
      </c>
      <c r="C200">
        <v>8.868239851665672E-3</v>
      </c>
    </row>
    <row r="201" spans="1:3" x14ac:dyDescent="0.3">
      <c r="A201">
        <v>177</v>
      </c>
      <c r="B201">
        <v>-1.8521153235571807E-2</v>
      </c>
      <c r="C201">
        <v>-1.6296753116266317E-2</v>
      </c>
    </row>
    <row r="202" spans="1:3" x14ac:dyDescent="0.3">
      <c r="A202">
        <v>178</v>
      </c>
      <c r="B202">
        <v>1.4098558699636669E-2</v>
      </c>
      <c r="C202">
        <v>-3.1749660513879542E-3</v>
      </c>
    </row>
    <row r="203" spans="1:3" x14ac:dyDescent="0.3">
      <c r="A203">
        <v>179</v>
      </c>
      <c r="B203">
        <v>1.5280012728689417E-2</v>
      </c>
      <c r="C203">
        <v>8.0225659322994206E-3</v>
      </c>
    </row>
    <row r="204" spans="1:3" x14ac:dyDescent="0.3">
      <c r="A204">
        <v>180</v>
      </c>
      <c r="B204">
        <v>1.5778209702008953E-3</v>
      </c>
      <c r="C204">
        <v>-1.471037218715068E-2</v>
      </c>
    </row>
    <row r="205" spans="1:3" x14ac:dyDescent="0.3">
      <c r="A205">
        <v>181</v>
      </c>
      <c r="B205">
        <v>2.3868456462443503E-2</v>
      </c>
      <c r="C205">
        <v>4.2080650735964016E-2</v>
      </c>
    </row>
    <row r="206" spans="1:3" x14ac:dyDescent="0.3">
      <c r="A206">
        <v>182</v>
      </c>
      <c r="B206">
        <v>-2.8991962565542293E-2</v>
      </c>
      <c r="C206">
        <v>4.0190452656765935E-2</v>
      </c>
    </row>
    <row r="207" spans="1:3" x14ac:dyDescent="0.3">
      <c r="A207">
        <v>183</v>
      </c>
      <c r="B207">
        <v>5.2947836963912205E-4</v>
      </c>
      <c r="C207">
        <v>2.5285300591315955E-2</v>
      </c>
    </row>
    <row r="208" spans="1:3" x14ac:dyDescent="0.3">
      <c r="A208">
        <v>184</v>
      </c>
      <c r="B208">
        <v>1.4883069740377144E-2</v>
      </c>
      <c r="C208">
        <v>5.2706843446890334E-2</v>
      </c>
    </row>
    <row r="209" spans="1:3" x14ac:dyDescent="0.3">
      <c r="A209">
        <v>185</v>
      </c>
      <c r="B209">
        <v>-6.2502158212059278E-3</v>
      </c>
      <c r="C209">
        <v>-1.2742687186566971E-2</v>
      </c>
    </row>
    <row r="210" spans="1:3" x14ac:dyDescent="0.3">
      <c r="A210">
        <v>186</v>
      </c>
      <c r="B210">
        <v>2.2102889313824401E-2</v>
      </c>
      <c r="C210">
        <v>-3.2669330830576965E-2</v>
      </c>
    </row>
    <row r="211" spans="1:3" x14ac:dyDescent="0.3">
      <c r="A211">
        <v>187</v>
      </c>
      <c r="B211">
        <v>1.3009884073238134E-2</v>
      </c>
      <c r="C211">
        <v>7.67270978341714E-3</v>
      </c>
    </row>
    <row r="212" spans="1:3" x14ac:dyDescent="0.3">
      <c r="A212">
        <v>188</v>
      </c>
      <c r="B212">
        <v>3.003373058054154E-2</v>
      </c>
      <c r="C212">
        <v>9.7107690645968359E-3</v>
      </c>
    </row>
    <row r="213" spans="1:3" x14ac:dyDescent="0.3">
      <c r="A213">
        <v>189</v>
      </c>
      <c r="B213">
        <v>1.1292649937758359E-2</v>
      </c>
      <c r="C213">
        <v>-8.0172298295271283E-3</v>
      </c>
    </row>
    <row r="214" spans="1:3" x14ac:dyDescent="0.3">
      <c r="A214">
        <v>190</v>
      </c>
      <c r="B214">
        <v>2.5778898284733013E-2</v>
      </c>
      <c r="C214">
        <v>-1.3087810889290345E-2</v>
      </c>
    </row>
    <row r="215" spans="1:3" x14ac:dyDescent="0.3">
      <c r="A215">
        <v>191</v>
      </c>
      <c r="B215">
        <v>-3.5103230622231231E-2</v>
      </c>
      <c r="C215">
        <v>-1.2389276711464933E-3</v>
      </c>
    </row>
    <row r="216" spans="1:3" x14ac:dyDescent="0.3">
      <c r="A216">
        <v>192</v>
      </c>
      <c r="B216">
        <v>-5.0574948237085806E-3</v>
      </c>
      <c r="C216">
        <v>-8.1085203994966833E-3</v>
      </c>
    </row>
    <row r="217" spans="1:3" x14ac:dyDescent="0.3">
      <c r="A217">
        <v>193</v>
      </c>
      <c r="B217">
        <v>-3.6953836054991378E-3</v>
      </c>
      <c r="C217">
        <v>-3.0543026990527255E-2</v>
      </c>
    </row>
    <row r="218" spans="1:3" x14ac:dyDescent="0.3">
      <c r="A218">
        <v>194</v>
      </c>
      <c r="B218">
        <v>-9.7365227007377778E-3</v>
      </c>
      <c r="C218">
        <v>1.245914704498375E-2</v>
      </c>
    </row>
    <row r="219" spans="1:3" x14ac:dyDescent="0.3">
      <c r="A219">
        <v>195</v>
      </c>
      <c r="B219">
        <v>1.8418936930002981E-2</v>
      </c>
      <c r="C219">
        <v>2.3005682710384369E-2</v>
      </c>
    </row>
    <row r="220" spans="1:3" x14ac:dyDescent="0.3">
      <c r="A220">
        <v>196</v>
      </c>
      <c r="B220">
        <v>1.7954397512035983E-2</v>
      </c>
      <c r="C220">
        <v>-1.2251239910144211E-2</v>
      </c>
    </row>
    <row r="221" spans="1:3" x14ac:dyDescent="0.3">
      <c r="A221">
        <v>197</v>
      </c>
      <c r="B221">
        <v>-1.2838802725465445E-2</v>
      </c>
      <c r="C221">
        <v>-1.8267674499730137E-3</v>
      </c>
    </row>
    <row r="222" spans="1:3" x14ac:dyDescent="0.3">
      <c r="A222">
        <v>198</v>
      </c>
      <c r="B222">
        <v>9.4770831695910052E-3</v>
      </c>
      <c r="C222">
        <v>4.4195260577574724E-3</v>
      </c>
    </row>
    <row r="223" spans="1:3" x14ac:dyDescent="0.3">
      <c r="A223">
        <v>199</v>
      </c>
      <c r="B223">
        <v>3.8553616384359268E-3</v>
      </c>
      <c r="C223">
        <v>5.8969712037727391E-3</v>
      </c>
    </row>
    <row r="224" spans="1:3" x14ac:dyDescent="0.3">
      <c r="A224">
        <v>200</v>
      </c>
      <c r="B224">
        <v>1.4817534081191581E-2</v>
      </c>
      <c r="C224">
        <v>-2.2683328317583025E-2</v>
      </c>
    </row>
    <row r="225" spans="1:3" x14ac:dyDescent="0.3">
      <c r="A225">
        <v>201</v>
      </c>
      <c r="B225">
        <v>3.2341178907802398E-3</v>
      </c>
      <c r="C225">
        <v>-1.4589151955882427E-2</v>
      </c>
    </row>
    <row r="226" spans="1:3" x14ac:dyDescent="0.3">
      <c r="A226">
        <v>202</v>
      </c>
      <c r="B226">
        <v>1.1663648541698247E-2</v>
      </c>
      <c r="C226">
        <v>2.4932156851367702E-2</v>
      </c>
    </row>
    <row r="227" spans="1:3" x14ac:dyDescent="0.3">
      <c r="A227">
        <v>203</v>
      </c>
      <c r="B227">
        <v>1.5118146822879546E-3</v>
      </c>
      <c r="C227">
        <v>4.1959973318307524E-2</v>
      </c>
    </row>
    <row r="228" spans="1:3" x14ac:dyDescent="0.3">
      <c r="A228">
        <v>204</v>
      </c>
      <c r="B228">
        <v>1.5615450113896073E-2</v>
      </c>
      <c r="C228">
        <v>1.333675576845696E-2</v>
      </c>
    </row>
    <row r="229" spans="1:3" x14ac:dyDescent="0.3">
      <c r="A229">
        <v>205</v>
      </c>
      <c r="B229">
        <v>1.3376231721814982E-2</v>
      </c>
      <c r="C229">
        <v>-1.0477832454250623E-3</v>
      </c>
    </row>
    <row r="230" spans="1:3" x14ac:dyDescent="0.3">
      <c r="A230">
        <v>206</v>
      </c>
      <c r="B230">
        <v>-3.3969325971232069E-3</v>
      </c>
      <c r="C230">
        <v>4.8450007712591947E-2</v>
      </c>
    </row>
    <row r="231" spans="1:3" x14ac:dyDescent="0.3">
      <c r="A231">
        <v>207</v>
      </c>
      <c r="B231">
        <v>1.3923928823938649E-2</v>
      </c>
      <c r="C231">
        <v>6.837030646698182E-3</v>
      </c>
    </row>
    <row r="232" spans="1:3" x14ac:dyDescent="0.3">
      <c r="A232">
        <v>208</v>
      </c>
      <c r="B232">
        <v>-9.0881046688090755E-4</v>
      </c>
      <c r="C232">
        <v>-1.2957421180753544E-2</v>
      </c>
    </row>
    <row r="233" spans="1:3" x14ac:dyDescent="0.3">
      <c r="A233">
        <v>209</v>
      </c>
      <c r="B233">
        <v>1.2769036307147024E-2</v>
      </c>
      <c r="C233">
        <v>-2.8741425744501597E-2</v>
      </c>
    </row>
    <row r="234" spans="1:3" x14ac:dyDescent="0.3">
      <c r="A234">
        <v>210</v>
      </c>
      <c r="B234">
        <v>1.4251689919772433E-2</v>
      </c>
      <c r="C234">
        <v>4.4727581587231703E-3</v>
      </c>
    </row>
    <row r="235" spans="1:3" x14ac:dyDescent="0.3">
      <c r="A235">
        <v>211</v>
      </c>
      <c r="B235">
        <v>-2.2994798930888478E-2</v>
      </c>
      <c r="C235">
        <v>-1.2113682331438985E-2</v>
      </c>
    </row>
    <row r="236" spans="1:3" x14ac:dyDescent="0.3">
      <c r="A236">
        <v>212</v>
      </c>
      <c r="B236">
        <v>-1.3978613968126008E-3</v>
      </c>
      <c r="C236">
        <v>-2.6592936149199702E-2</v>
      </c>
    </row>
    <row r="237" spans="1:3" x14ac:dyDescent="0.3">
      <c r="A237">
        <v>213</v>
      </c>
      <c r="B237">
        <v>2.244792866827721E-2</v>
      </c>
      <c r="C237">
        <v>-1.0811000817229903E-2</v>
      </c>
    </row>
    <row r="238" spans="1:3" x14ac:dyDescent="0.3">
      <c r="A238">
        <v>214</v>
      </c>
      <c r="B238">
        <v>-8.4462645649932694E-3</v>
      </c>
      <c r="C238">
        <v>-1.0579610625265509E-2</v>
      </c>
    </row>
    <row r="239" spans="1:3" x14ac:dyDescent="0.3">
      <c r="A239">
        <v>215</v>
      </c>
      <c r="B239">
        <v>2.1738313626987089E-2</v>
      </c>
      <c r="C239">
        <v>9.9827919006512042E-3</v>
      </c>
    </row>
    <row r="240" spans="1:3" x14ac:dyDescent="0.3">
      <c r="A240">
        <v>216</v>
      </c>
      <c r="B240">
        <v>2.3284708471350928E-2</v>
      </c>
      <c r="C240">
        <v>3.654719633018029E-2</v>
      </c>
    </row>
    <row r="241" spans="1:3" x14ac:dyDescent="0.3">
      <c r="A241">
        <v>217</v>
      </c>
      <c r="B241">
        <v>3.358020219276063E-2</v>
      </c>
      <c r="C241">
        <v>-1.3547946866387647E-2</v>
      </c>
    </row>
    <row r="242" spans="1:3" x14ac:dyDescent="0.3">
      <c r="A242">
        <v>218</v>
      </c>
      <c r="B242">
        <v>-4.5741615819659752E-4</v>
      </c>
      <c r="C242">
        <v>9.6697029832403035E-4</v>
      </c>
    </row>
    <row r="243" spans="1:3" x14ac:dyDescent="0.3">
      <c r="A243">
        <v>219</v>
      </c>
      <c r="B243">
        <v>-5.6585134007207773E-3</v>
      </c>
      <c r="C243">
        <v>-6.091381689501729E-3</v>
      </c>
    </row>
    <row r="244" spans="1:3" x14ac:dyDescent="0.3">
      <c r="A244">
        <v>220</v>
      </c>
      <c r="B244">
        <v>5.3167616684735533E-2</v>
      </c>
      <c r="C244">
        <v>-3.7915401279145902E-2</v>
      </c>
    </row>
    <row r="245" spans="1:3" x14ac:dyDescent="0.3">
      <c r="A245">
        <v>221</v>
      </c>
      <c r="B245">
        <v>-1.6912166207229583E-2</v>
      </c>
      <c r="C245">
        <v>9.8055672224579664E-3</v>
      </c>
    </row>
    <row r="246" spans="1:3" x14ac:dyDescent="0.3">
      <c r="A246">
        <v>222</v>
      </c>
      <c r="B246">
        <v>-2.3465921961892115E-2</v>
      </c>
      <c r="C246">
        <v>-4.3768926522956393E-2</v>
      </c>
    </row>
    <row r="247" spans="1:3" x14ac:dyDescent="0.3">
      <c r="A247">
        <v>223</v>
      </c>
      <c r="B247">
        <v>5.7447869805210875E-4</v>
      </c>
      <c r="C247">
        <v>-4.0719911208277948E-2</v>
      </c>
    </row>
    <row r="248" spans="1:3" x14ac:dyDescent="0.3">
      <c r="A248">
        <v>224</v>
      </c>
      <c r="B248">
        <v>1.4473163187871171E-2</v>
      </c>
      <c r="C248">
        <v>-2.9396308987005623E-2</v>
      </c>
    </row>
    <row r="249" spans="1:3" x14ac:dyDescent="0.3">
      <c r="A249">
        <v>225</v>
      </c>
      <c r="B249">
        <v>2.6768797305696038E-2</v>
      </c>
      <c r="C249">
        <v>-2.4600248737685741E-2</v>
      </c>
    </row>
    <row r="250" spans="1:3" x14ac:dyDescent="0.3">
      <c r="A250">
        <v>226</v>
      </c>
      <c r="B250">
        <v>-1.8231708430038952E-2</v>
      </c>
      <c r="C250">
        <v>1.980450651272302E-2</v>
      </c>
    </row>
    <row r="251" spans="1:3" x14ac:dyDescent="0.3">
      <c r="A251">
        <v>227</v>
      </c>
      <c r="B251">
        <v>1.8624509222838176E-2</v>
      </c>
      <c r="C251">
        <v>4.3164755190680776E-2</v>
      </c>
    </row>
    <row r="252" spans="1:3" x14ac:dyDescent="0.3">
      <c r="A252">
        <v>228</v>
      </c>
      <c r="B252">
        <v>-1.2033593957838408E-3</v>
      </c>
      <c r="C252">
        <v>-1.4143911765440744E-2</v>
      </c>
    </row>
    <row r="253" spans="1:3" x14ac:dyDescent="0.3">
      <c r="A253">
        <v>229</v>
      </c>
      <c r="B253">
        <v>1.5817899569523796E-2</v>
      </c>
      <c r="C253">
        <v>-2.9183165329721605E-2</v>
      </c>
    </row>
    <row r="254" spans="1:3" x14ac:dyDescent="0.3">
      <c r="A254">
        <v>230</v>
      </c>
      <c r="B254">
        <v>1.7660846758026469E-2</v>
      </c>
      <c r="C254">
        <v>-1.2223531238374594E-2</v>
      </c>
    </row>
    <row r="255" spans="1:3" x14ac:dyDescent="0.3">
      <c r="A255">
        <v>231</v>
      </c>
      <c r="B255">
        <v>-4.6915305230129231E-3</v>
      </c>
      <c r="C255">
        <v>3.0099734425840532E-2</v>
      </c>
    </row>
    <row r="256" spans="1:3" x14ac:dyDescent="0.3">
      <c r="A256">
        <v>232</v>
      </c>
      <c r="B256">
        <v>1.8244400566249028E-2</v>
      </c>
      <c r="C256">
        <v>2.609098456101773E-2</v>
      </c>
    </row>
    <row r="257" spans="1:3" x14ac:dyDescent="0.3">
      <c r="A257">
        <v>233</v>
      </c>
      <c r="B257">
        <v>1.7093954045404973E-3</v>
      </c>
      <c r="C257">
        <v>7.0868180716633991E-4</v>
      </c>
    </row>
    <row r="258" spans="1:3" x14ac:dyDescent="0.3">
      <c r="A258">
        <v>234</v>
      </c>
      <c r="B258">
        <v>1.2966466896108093E-2</v>
      </c>
      <c r="C258">
        <v>4.6579429384482056E-2</v>
      </c>
    </row>
    <row r="259" spans="1:3" x14ac:dyDescent="0.3">
      <c r="A259">
        <v>235</v>
      </c>
      <c r="B259">
        <v>1.6544166240467853E-2</v>
      </c>
      <c r="C259">
        <v>-3.8491802981157411E-2</v>
      </c>
    </row>
    <row r="260" spans="1:3" x14ac:dyDescent="0.3">
      <c r="A260">
        <v>236</v>
      </c>
      <c r="B260">
        <v>1.579302092724718E-2</v>
      </c>
      <c r="C260">
        <v>-2.0608568265797343E-2</v>
      </c>
    </row>
    <row r="261" spans="1:3" x14ac:dyDescent="0.3">
      <c r="A261">
        <v>237</v>
      </c>
      <c r="B261">
        <v>9.9371253884292868E-3</v>
      </c>
      <c r="C261">
        <v>-6.6587197288656766E-3</v>
      </c>
    </row>
    <row r="262" spans="1:3" x14ac:dyDescent="0.3">
      <c r="A262">
        <v>238</v>
      </c>
      <c r="B262">
        <v>7.0541349436666553E-2</v>
      </c>
      <c r="C262">
        <v>-3.8395312036844639E-2</v>
      </c>
    </row>
    <row r="263" spans="1:3" x14ac:dyDescent="0.3">
      <c r="A263">
        <v>239</v>
      </c>
      <c r="B263">
        <v>-4.623340877257736E-2</v>
      </c>
      <c r="C263">
        <v>4.2507361930845637E-2</v>
      </c>
    </row>
    <row r="264" spans="1:3" x14ac:dyDescent="0.3">
      <c r="A264">
        <v>240</v>
      </c>
      <c r="B264">
        <v>-8.5279929063867034E-3</v>
      </c>
      <c r="C264">
        <v>-3.2560905434744686E-2</v>
      </c>
    </row>
    <row r="265" spans="1:3" x14ac:dyDescent="0.3">
      <c r="A265">
        <v>241</v>
      </c>
      <c r="B265">
        <v>1.3400459954551389E-2</v>
      </c>
      <c r="C265">
        <v>3.6528085954701944E-2</v>
      </c>
    </row>
    <row r="266" spans="1:3" x14ac:dyDescent="0.3">
      <c r="A266">
        <v>242</v>
      </c>
      <c r="B266">
        <v>2.3629630569383029E-2</v>
      </c>
      <c r="C266">
        <v>-3.9192806512406059E-2</v>
      </c>
    </row>
    <row r="267" spans="1:3" x14ac:dyDescent="0.3">
      <c r="A267">
        <v>243</v>
      </c>
      <c r="B267">
        <v>4.8586338811298993E-2</v>
      </c>
      <c r="C267">
        <v>3.0548303944180774E-2</v>
      </c>
    </row>
    <row r="268" spans="1:3" x14ac:dyDescent="0.3">
      <c r="A268">
        <v>244</v>
      </c>
      <c r="B268">
        <v>-3.6362984735918605E-2</v>
      </c>
      <c r="C268">
        <v>1.7191276964862237E-2</v>
      </c>
    </row>
    <row r="269" spans="1:3" x14ac:dyDescent="0.3">
      <c r="A269">
        <v>245</v>
      </c>
      <c r="B269">
        <v>7.385871343337156E-3</v>
      </c>
      <c r="C269">
        <v>-3.5163649121114832E-2</v>
      </c>
    </row>
    <row r="270" spans="1:3" x14ac:dyDescent="0.3">
      <c r="A270">
        <v>246</v>
      </c>
      <c r="B270">
        <v>-3.7099920248219231E-2</v>
      </c>
      <c r="C270">
        <v>-2.4062159262484173E-2</v>
      </c>
    </row>
    <row r="271" spans="1:3" x14ac:dyDescent="0.3">
      <c r="A271">
        <v>247</v>
      </c>
      <c r="B271">
        <v>-8.4063570180091876E-3</v>
      </c>
      <c r="C271">
        <v>-2.4614835687757124E-2</v>
      </c>
    </row>
    <row r="272" spans="1:3" x14ac:dyDescent="0.3">
      <c r="A272">
        <v>248</v>
      </c>
      <c r="B272">
        <v>3.4756765489718879E-2</v>
      </c>
      <c r="C272">
        <v>2.2197566859647321E-2</v>
      </c>
    </row>
    <row r="273" spans="1:3" x14ac:dyDescent="0.3">
      <c r="A273">
        <v>249</v>
      </c>
      <c r="B273">
        <v>5.3766683055921968E-3</v>
      </c>
      <c r="C273">
        <v>2.301618883726491E-2</v>
      </c>
    </row>
    <row r="274" spans="1:3" x14ac:dyDescent="0.3">
      <c r="A274">
        <v>250</v>
      </c>
      <c r="B274">
        <v>9.5716206443557661E-3</v>
      </c>
      <c r="C274">
        <v>1.9890729972628363E-3</v>
      </c>
    </row>
    <row r="275" spans="1:3" x14ac:dyDescent="0.3">
      <c r="A275">
        <v>251</v>
      </c>
      <c r="B275">
        <v>3.7568121381828169E-2</v>
      </c>
      <c r="C275">
        <v>0.14660300161282416</v>
      </c>
    </row>
    <row r="276" spans="1:3" x14ac:dyDescent="0.3">
      <c r="A276">
        <v>252</v>
      </c>
      <c r="B276">
        <v>5.0135602041456277E-3</v>
      </c>
      <c r="C276">
        <v>3.0997520128264445E-2</v>
      </c>
    </row>
    <row r="277" spans="1:3" x14ac:dyDescent="0.3">
      <c r="A277">
        <v>253</v>
      </c>
      <c r="B277">
        <v>8.4285273699377279E-3</v>
      </c>
      <c r="C277">
        <v>-4.6582635864022795E-2</v>
      </c>
    </row>
    <row r="278" spans="1:3" x14ac:dyDescent="0.3">
      <c r="A278">
        <v>254</v>
      </c>
      <c r="B278">
        <v>2.4340392993286657E-2</v>
      </c>
      <c r="C278">
        <v>-1.6282808120059271E-2</v>
      </c>
    </row>
    <row r="279" spans="1:3" x14ac:dyDescent="0.3">
      <c r="A279">
        <v>255</v>
      </c>
      <c r="B279">
        <v>9.3369267998201777E-3</v>
      </c>
      <c r="C279">
        <v>4.2652223290595759E-2</v>
      </c>
    </row>
    <row r="280" spans="1:3" x14ac:dyDescent="0.3">
      <c r="A280">
        <v>256</v>
      </c>
      <c r="B280">
        <v>1.8442163433284052E-2</v>
      </c>
      <c r="C280">
        <v>-2.047239126996344E-2</v>
      </c>
    </row>
    <row r="281" spans="1:3" x14ac:dyDescent="0.3">
      <c r="A281">
        <v>257</v>
      </c>
      <c r="B281">
        <v>-1.0321907892064677E-2</v>
      </c>
      <c r="C281">
        <v>4.7523592496650405E-2</v>
      </c>
    </row>
    <row r="282" spans="1:3" x14ac:dyDescent="0.3">
      <c r="A282">
        <v>258</v>
      </c>
      <c r="B282">
        <v>4.4445369723635018E-2</v>
      </c>
      <c r="C282">
        <v>2.7186631074321635E-3</v>
      </c>
    </row>
    <row r="283" spans="1:3" ht="15" thickBot="1" x14ac:dyDescent="0.35">
      <c r="A283" s="5">
        <v>259</v>
      </c>
      <c r="B283" s="5">
        <v>-3.9259467185314097E-2</v>
      </c>
      <c r="C283" s="5">
        <v>8.1388919502433932E-2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1CAA-0176-4C4B-B3AE-026455CE36AA}">
  <dimension ref="B1:J1264"/>
  <sheetViews>
    <sheetView workbookViewId="0">
      <selection activeCell="D7" sqref="D7"/>
    </sheetView>
  </sheetViews>
  <sheetFormatPr baseColWidth="10" defaultRowHeight="14.4" x14ac:dyDescent="0.3"/>
  <sheetData>
    <row r="1" spans="2:10" x14ac:dyDescent="0.3">
      <c r="B1" t="s">
        <v>5</v>
      </c>
      <c r="F1" t="s">
        <v>8</v>
      </c>
      <c r="G1" s="12">
        <f>+AVERAGE(G8:G1263)</f>
        <v>6.0538971683503514E-4</v>
      </c>
      <c r="H1" s="12">
        <f>+AVERAGE(H8:H1263)</f>
        <v>9.3751680755225835E-4</v>
      </c>
      <c r="I1" s="14">
        <f>+(1+G1)^252-1</f>
        <v>0.16475649579530827</v>
      </c>
      <c r="J1" s="14">
        <f>+(1+H1)^252-1</f>
        <v>0.26635609331699772</v>
      </c>
    </row>
    <row r="2" spans="2:10" x14ac:dyDescent="0.3">
      <c r="B2" t="s">
        <v>6</v>
      </c>
      <c r="C2">
        <v>1</v>
      </c>
      <c r="F2" t="s">
        <v>9</v>
      </c>
      <c r="G2">
        <f>+_xlfn.STDEV.S(G8:G1263)</f>
        <v>1.1201573328546228E-2</v>
      </c>
      <c r="H2">
        <f>+_xlfn.STDEV.S(H8:H1263)</f>
        <v>1.8904226966093843E-2</v>
      </c>
      <c r="I2" s="11">
        <f>+G2*252^0.5</f>
        <v>0.17781946391992401</v>
      </c>
      <c r="J2" s="11">
        <f>+H2*252^0.5</f>
        <v>0.30009529968123227</v>
      </c>
    </row>
    <row r="3" spans="2:10" x14ac:dyDescent="0.3">
      <c r="C3">
        <f>+COUNT(B8:B1264)</f>
        <v>1257</v>
      </c>
      <c r="F3" t="s">
        <v>38</v>
      </c>
      <c r="H3">
        <f>+_xlfn.COVARIANCE.S(G8:G1263,H8:H1263)</f>
        <v>1.5954128642169891E-4</v>
      </c>
    </row>
    <row r="4" spans="2:10" x14ac:dyDescent="0.3">
      <c r="F4" t="s">
        <v>39</v>
      </c>
      <c r="H4" s="19">
        <f>+H3/G2^2</f>
        <v>1.2714961136553518</v>
      </c>
    </row>
    <row r="5" spans="2:10" x14ac:dyDescent="0.3">
      <c r="F5" t="s">
        <v>41</v>
      </c>
      <c r="H5" s="9">
        <f>+H3/G2/H2</f>
        <v>0.75341652317322627</v>
      </c>
    </row>
    <row r="6" spans="2:10" x14ac:dyDescent="0.3">
      <c r="H6" s="9"/>
    </row>
    <row r="7" spans="2:10" x14ac:dyDescent="0.3">
      <c r="B7" s="8"/>
      <c r="C7" s="8" t="s">
        <v>7</v>
      </c>
      <c r="D7" s="8" t="s">
        <v>4</v>
      </c>
      <c r="E7" s="17"/>
      <c r="G7" s="8" t="s">
        <v>45</v>
      </c>
      <c r="H7" s="8" t="s">
        <v>49</v>
      </c>
    </row>
    <row r="8" spans="2:10" x14ac:dyDescent="0.3">
      <c r="B8" s="2">
        <v>45799</v>
      </c>
      <c r="C8">
        <f>+VLOOKUP(B8,'S&amp;P500'!$B$4:$C$1261,2)</f>
        <v>5842.01</v>
      </c>
      <c r="D8">
        <f>+VLOOKUP(B8,AAPL!$B$4:$C$1261,2)</f>
        <v>201.17</v>
      </c>
      <c r="F8" s="4"/>
      <c r="G8" s="13">
        <f>+C8/C9-1</f>
        <v>-4.4485431876539749E-4</v>
      </c>
      <c r="H8" s="13">
        <f>+D8/D9-1</f>
        <v>-4.5524271364244528E-3</v>
      </c>
    </row>
    <row r="9" spans="2:10" x14ac:dyDescent="0.3">
      <c r="B9" s="2">
        <v>45798</v>
      </c>
      <c r="C9">
        <f>+VLOOKUP(B9,'S&amp;P500'!$B$5:$C$1261,2)</f>
        <v>5844.61</v>
      </c>
      <c r="D9">
        <f>+VLOOKUP(B9,AAPL!$B$4:$C$1261,2)</f>
        <v>202.09</v>
      </c>
      <c r="G9" s="13">
        <f t="shared" ref="G9:H67" si="0">+C9/C10-1</f>
        <v>-1.6135114115741978E-2</v>
      </c>
      <c r="H9" s="13">
        <f t="shared" si="0"/>
        <v>-2.3059073769699401E-2</v>
      </c>
    </row>
    <row r="10" spans="2:10" x14ac:dyDescent="0.3">
      <c r="B10" s="2">
        <v>45797</v>
      </c>
      <c r="C10">
        <f>+VLOOKUP(B10,'S&amp;P500'!$B$5:$C$1261,2)</f>
        <v>5940.46</v>
      </c>
      <c r="D10">
        <f>+VLOOKUP(B10,AAPL!$B$4:$C$1261,2)</f>
        <v>206.86</v>
      </c>
      <c r="G10" s="13">
        <f t="shared" si="0"/>
        <v>-3.8802065866255786E-3</v>
      </c>
      <c r="H10" s="13">
        <f t="shared" si="0"/>
        <v>-9.196283168885877E-3</v>
      </c>
    </row>
    <row r="11" spans="2:10" x14ac:dyDescent="0.3">
      <c r="B11" s="2">
        <v>45796</v>
      </c>
      <c r="C11">
        <f>+VLOOKUP(B11,'S&amp;P500'!$B$5:$C$1261,2)</f>
        <v>5963.6</v>
      </c>
      <c r="D11">
        <f>+VLOOKUP(B11,AAPL!$B$4:$C$1261,2)</f>
        <v>208.78</v>
      </c>
      <c r="G11" s="13">
        <f t="shared" si="0"/>
        <v>8.76077054501323E-4</v>
      </c>
      <c r="H11" s="13">
        <f t="shared" si="0"/>
        <v>-1.1739089273880454E-2</v>
      </c>
    </row>
    <row r="12" spans="2:10" x14ac:dyDescent="0.3">
      <c r="B12" s="2">
        <v>45793</v>
      </c>
      <c r="C12">
        <f>+VLOOKUP(B12,'S&amp;P500'!$B$5:$C$1261,2)</f>
        <v>5958.38</v>
      </c>
      <c r="D12">
        <f>+VLOOKUP(B12,AAPL!$B$4:$C$1261,2)</f>
        <v>211.26</v>
      </c>
      <c r="G12" s="13">
        <f t="shared" si="0"/>
        <v>7.0053220166539365E-3</v>
      </c>
      <c r="H12" s="13">
        <f t="shared" si="0"/>
        <v>-8.9855757862378205E-4</v>
      </c>
    </row>
    <row r="13" spans="2:10" x14ac:dyDescent="0.3">
      <c r="B13" s="2">
        <v>45792</v>
      </c>
      <c r="C13">
        <f>+VLOOKUP(B13,'S&amp;P500'!$B$5:$C$1261,2)</f>
        <v>5916.93</v>
      </c>
      <c r="D13">
        <f>+VLOOKUP(B13,AAPL!$B$4:$C$1261,2)</f>
        <v>211.45</v>
      </c>
      <c r="G13" s="13">
        <f t="shared" si="0"/>
        <v>4.1323155561741043E-3</v>
      </c>
      <c r="H13" s="13">
        <f t="shared" si="0"/>
        <v>-4.1444920642397243E-3</v>
      </c>
    </row>
    <row r="14" spans="2:10" x14ac:dyDescent="0.3">
      <c r="B14" s="2">
        <v>45791</v>
      </c>
      <c r="C14">
        <f>+VLOOKUP(B14,'S&amp;P500'!$B$5:$C$1261,2)</f>
        <v>5892.58</v>
      </c>
      <c r="D14">
        <f>+VLOOKUP(B14,AAPL!$B$4:$C$1261,2)</f>
        <v>212.33</v>
      </c>
      <c r="G14" s="13">
        <f t="shared" si="0"/>
        <v>1.024369112638146E-3</v>
      </c>
      <c r="H14" s="13">
        <f t="shared" si="0"/>
        <v>-2.8178274550321181E-3</v>
      </c>
    </row>
    <row r="15" spans="2:10" x14ac:dyDescent="0.3">
      <c r="B15" s="2">
        <v>45790</v>
      </c>
      <c r="C15">
        <f>+VLOOKUP(B15,'S&amp;P500'!$B$5:$C$1261,2)</f>
        <v>5886.55</v>
      </c>
      <c r="D15">
        <f>+VLOOKUP(B15,AAPL!$B$4:$C$1261,2)</f>
        <v>212.93</v>
      </c>
      <c r="G15" s="13">
        <f t="shared" si="0"/>
        <v>7.2482243048224149E-3</v>
      </c>
      <c r="H15" s="13">
        <f t="shared" si="0"/>
        <v>1.0152284263959421E-2</v>
      </c>
    </row>
    <row r="16" spans="2:10" x14ac:dyDescent="0.3">
      <c r="B16" s="2">
        <v>45789</v>
      </c>
      <c r="C16">
        <f>+VLOOKUP(B16,'S&amp;P500'!$B$5:$C$1261,2)</f>
        <v>5844.19</v>
      </c>
      <c r="D16">
        <f>+VLOOKUP(B16,AAPL!$B$4:$C$1261,2)</f>
        <v>210.79</v>
      </c>
      <c r="G16" s="13">
        <f t="shared" si="0"/>
        <v>3.2558821606703869E-2</v>
      </c>
      <c r="H16" s="13">
        <f t="shared" si="0"/>
        <v>6.3146214757653585E-2</v>
      </c>
    </row>
    <row r="17" spans="2:8" x14ac:dyDescent="0.3">
      <c r="B17" s="2">
        <v>45786</v>
      </c>
      <c r="C17">
        <f>+VLOOKUP(B17,'S&amp;P500'!$B$5:$C$1261,2)</f>
        <v>5659.91</v>
      </c>
      <c r="D17">
        <f>+VLOOKUP(B17,AAPL!$B$4:$C$1261,2)</f>
        <v>198.27</v>
      </c>
      <c r="G17" s="13">
        <f t="shared" si="0"/>
        <v>-7.1151883671083382E-4</v>
      </c>
      <c r="H17" s="13">
        <f t="shared" si="0"/>
        <v>5.2730314860822691E-3</v>
      </c>
    </row>
    <row r="18" spans="2:8" x14ac:dyDescent="0.3">
      <c r="B18" s="2">
        <v>45785</v>
      </c>
      <c r="C18">
        <f>+VLOOKUP(B18,'S&amp;P500'!$B$5:$C$1261,2)</f>
        <v>5663.94</v>
      </c>
      <c r="D18">
        <f>+VLOOKUP(B18,AAPL!$B$4:$C$1261,2)</f>
        <v>197.23</v>
      </c>
      <c r="G18" s="13">
        <f t="shared" si="0"/>
        <v>5.7997471267632328E-3</v>
      </c>
      <c r="H18" s="13">
        <f t="shared" si="0"/>
        <v>6.3268534108882335E-3</v>
      </c>
    </row>
    <row r="19" spans="2:8" x14ac:dyDescent="0.3">
      <c r="B19" s="2">
        <v>45784</v>
      </c>
      <c r="C19">
        <f>+VLOOKUP(B19,'S&amp;P500'!$B$5:$C$1261,2)</f>
        <v>5631.28</v>
      </c>
      <c r="D19">
        <f>+VLOOKUP(B19,AAPL!$B$4:$C$1261,2)</f>
        <v>195.99</v>
      </c>
      <c r="G19" s="13">
        <f t="shared" si="0"/>
        <v>4.3464225393308187E-3</v>
      </c>
      <c r="H19" s="13">
        <f t="shared" si="0"/>
        <v>-1.1399747793190418E-2</v>
      </c>
    </row>
    <row r="20" spans="2:8" x14ac:dyDescent="0.3">
      <c r="B20" s="2">
        <v>45783</v>
      </c>
      <c r="C20">
        <f>+VLOOKUP(B20,'S&amp;P500'!$B$5:$C$1261,2)</f>
        <v>5606.91</v>
      </c>
      <c r="D20">
        <f>+VLOOKUP(B20,AAPL!$B$4:$C$1261,2)</f>
        <v>198.25</v>
      </c>
      <c r="G20" s="13">
        <f t="shared" si="0"/>
        <v>-7.6932878850626274E-3</v>
      </c>
      <c r="H20" s="13">
        <f t="shared" si="0"/>
        <v>-1.9131047676584911E-3</v>
      </c>
    </row>
    <row r="21" spans="2:8" x14ac:dyDescent="0.3">
      <c r="B21" s="2">
        <v>45782</v>
      </c>
      <c r="C21">
        <f>+VLOOKUP(B21,'S&amp;P500'!$B$5:$C$1261,2)</f>
        <v>5650.38</v>
      </c>
      <c r="D21">
        <f>+VLOOKUP(B21,AAPL!$B$4:$C$1261,2)</f>
        <v>198.63</v>
      </c>
      <c r="G21" s="13">
        <f t="shared" si="0"/>
        <v>-6.3815906321273985E-3</v>
      </c>
      <c r="H21" s="13">
        <f t="shared" si="0"/>
        <v>-3.1451141018139395E-2</v>
      </c>
    </row>
    <row r="22" spans="2:8" x14ac:dyDescent="0.3">
      <c r="B22" s="2">
        <v>45779</v>
      </c>
      <c r="C22">
        <f>+VLOOKUP(B22,'S&amp;P500'!$B$5:$C$1261,2)</f>
        <v>5686.67</v>
      </c>
      <c r="D22">
        <f>+VLOOKUP(B22,AAPL!$B$4:$C$1261,2)</f>
        <v>205.08</v>
      </c>
      <c r="G22" s="13">
        <f t="shared" si="0"/>
        <v>1.4726612825518126E-2</v>
      </c>
      <c r="H22" s="13">
        <f t="shared" si="0"/>
        <v>-3.7363875328576657E-2</v>
      </c>
    </row>
    <row r="23" spans="2:8" x14ac:dyDescent="0.3">
      <c r="B23" s="2">
        <v>45778</v>
      </c>
      <c r="C23">
        <f>+VLOOKUP(B23,'S&amp;P500'!$B$5:$C$1261,2)</f>
        <v>5604.14</v>
      </c>
      <c r="D23">
        <f>+VLOOKUP(B23,AAPL!$B$4:$C$1261,2)</f>
        <v>213.04</v>
      </c>
      <c r="G23" s="13">
        <f t="shared" si="0"/>
        <v>6.2990881764606321E-3</v>
      </c>
      <c r="H23" s="13">
        <f t="shared" si="0"/>
        <v>3.8639148053905004E-3</v>
      </c>
    </row>
    <row r="24" spans="2:8" x14ac:dyDescent="0.3">
      <c r="B24" s="2">
        <v>45777</v>
      </c>
      <c r="C24">
        <f>+VLOOKUP(B24,'S&amp;P500'!$B$5:$C$1261,2)</f>
        <v>5569.06</v>
      </c>
      <c r="D24">
        <f>+VLOOKUP(B24,AAPL!$B$4:$C$1261,2)</f>
        <v>212.22</v>
      </c>
      <c r="G24" s="13">
        <f t="shared" si="0"/>
        <v>1.4799948928487794E-3</v>
      </c>
      <c r="H24" s="13">
        <f t="shared" si="0"/>
        <v>6.1157730052623371E-3</v>
      </c>
    </row>
    <row r="25" spans="2:8" x14ac:dyDescent="0.3">
      <c r="B25" s="2">
        <v>45776</v>
      </c>
      <c r="C25">
        <f>+VLOOKUP(B25,'S&amp;P500'!$B$5:$C$1261,2)</f>
        <v>5560.83</v>
      </c>
      <c r="D25">
        <f>+VLOOKUP(B25,AAPL!$B$4:$C$1261,2)</f>
        <v>210.93</v>
      </c>
      <c r="G25" s="13">
        <f t="shared" si="0"/>
        <v>5.8023965634184105E-3</v>
      </c>
      <c r="H25" s="13">
        <f t="shared" si="0"/>
        <v>5.0986371866958979E-3</v>
      </c>
    </row>
    <row r="26" spans="2:8" x14ac:dyDescent="0.3">
      <c r="B26" s="2">
        <v>45775</v>
      </c>
      <c r="C26">
        <f>+VLOOKUP(B26,'S&amp;P500'!$B$5:$C$1261,2)</f>
        <v>5528.75</v>
      </c>
      <c r="D26">
        <f>+VLOOKUP(B26,AAPL!$B$4:$C$1261,2)</f>
        <v>209.86</v>
      </c>
      <c r="G26" s="13">
        <f t="shared" si="0"/>
        <v>6.4069962951629478E-4</v>
      </c>
      <c r="H26" s="13">
        <f t="shared" si="0"/>
        <v>4.0667910626286385E-3</v>
      </c>
    </row>
    <row r="27" spans="2:8" x14ac:dyDescent="0.3">
      <c r="B27" s="2">
        <v>45772</v>
      </c>
      <c r="C27">
        <f>+VLOOKUP(B27,'S&amp;P500'!$B$5:$C$1261,2)</f>
        <v>5525.21</v>
      </c>
      <c r="D27">
        <f>+VLOOKUP(B27,AAPL!$B$4:$C$1261,2)</f>
        <v>209.01</v>
      </c>
      <c r="G27" s="13">
        <f t="shared" si="0"/>
        <v>7.3731441792452834E-3</v>
      </c>
      <c r="H27" s="13">
        <f t="shared" si="0"/>
        <v>4.3728976453627499E-3</v>
      </c>
    </row>
    <row r="28" spans="2:8" x14ac:dyDescent="0.3">
      <c r="B28" s="2">
        <v>45771</v>
      </c>
      <c r="C28">
        <f>+VLOOKUP(B28,'S&amp;P500'!$B$5:$C$1261,2)</f>
        <v>5484.77</v>
      </c>
      <c r="D28">
        <f>+VLOOKUP(B28,AAPL!$B$4:$C$1261,2)</f>
        <v>208.1</v>
      </c>
      <c r="G28" s="13">
        <f t="shared" si="0"/>
        <v>2.025908412793509E-2</v>
      </c>
      <c r="H28" s="13">
        <f t="shared" si="0"/>
        <v>1.8450545685900099E-2</v>
      </c>
    </row>
    <row r="29" spans="2:8" x14ac:dyDescent="0.3">
      <c r="B29" s="2">
        <v>45770</v>
      </c>
      <c r="C29">
        <f>+VLOOKUP(B29,'S&amp;P500'!$B$5:$C$1261,2)</f>
        <v>5375.86</v>
      </c>
      <c r="D29">
        <f>+VLOOKUP(B29,AAPL!$B$4:$C$1261,2)</f>
        <v>204.33</v>
      </c>
      <c r="G29" s="13">
        <f t="shared" si="0"/>
        <v>1.6661119264111734E-2</v>
      </c>
      <c r="H29" s="13">
        <f t="shared" si="0"/>
        <v>2.4313214357329249E-2</v>
      </c>
    </row>
    <row r="30" spans="2:8" x14ac:dyDescent="0.3">
      <c r="B30" s="2">
        <v>45769</v>
      </c>
      <c r="C30">
        <f>+VLOOKUP(B30,'S&amp;P500'!$B$5:$C$1261,2)</f>
        <v>5287.76</v>
      </c>
      <c r="D30">
        <f>+VLOOKUP(B30,AAPL!$B$4:$C$1261,2)</f>
        <v>199.48</v>
      </c>
      <c r="G30" s="13">
        <f t="shared" si="0"/>
        <v>2.511728897677501E-2</v>
      </c>
      <c r="H30" s="13">
        <f t="shared" si="0"/>
        <v>3.4057332434814125E-2</v>
      </c>
    </row>
    <row r="31" spans="2:8" x14ac:dyDescent="0.3">
      <c r="B31" s="2">
        <v>45768</v>
      </c>
      <c r="C31">
        <f>+VLOOKUP(B31,'S&amp;P500'!$B$5:$C$1261,2)</f>
        <v>5158.2</v>
      </c>
      <c r="D31">
        <f>+VLOOKUP(B31,AAPL!$B$4:$C$1261,2)</f>
        <v>192.91</v>
      </c>
      <c r="G31" s="13">
        <f t="shared" si="0"/>
        <v>-2.3567493895167213E-2</v>
      </c>
      <c r="H31" s="13">
        <f t="shared" si="0"/>
        <v>-1.936762911752743E-2</v>
      </c>
    </row>
    <row r="32" spans="2:8" x14ac:dyDescent="0.3">
      <c r="B32" s="2">
        <v>45764</v>
      </c>
      <c r="C32">
        <f>+VLOOKUP(B32,'S&amp;P500'!$B$5:$C$1261,2)</f>
        <v>5282.7</v>
      </c>
      <c r="D32">
        <f>+VLOOKUP(B32,AAPL!$B$4:$C$1261,2)</f>
        <v>196.72</v>
      </c>
      <c r="G32" s="13">
        <f t="shared" si="0"/>
        <v>1.3268381447011368E-3</v>
      </c>
      <c r="H32" s="13">
        <f t="shared" si="0"/>
        <v>1.3916091124626329E-2</v>
      </c>
    </row>
    <row r="33" spans="2:8" x14ac:dyDescent="0.3">
      <c r="B33" s="2">
        <v>45763</v>
      </c>
      <c r="C33">
        <f>+VLOOKUP(B33,'S&amp;P500'!$B$5:$C$1261,2)</f>
        <v>5275.7</v>
      </c>
      <c r="D33">
        <f>+VLOOKUP(B33,AAPL!$B$4:$C$1261,2)</f>
        <v>194.02</v>
      </c>
      <c r="G33" s="13">
        <f t="shared" si="0"/>
        <v>-2.2408428964001637E-2</v>
      </c>
      <c r="H33" s="13">
        <f t="shared" si="0"/>
        <v>-3.8934020210025677E-2</v>
      </c>
    </row>
    <row r="34" spans="2:8" x14ac:dyDescent="0.3">
      <c r="B34" s="2">
        <v>45762</v>
      </c>
      <c r="C34">
        <f>+VLOOKUP(B34,'S&amp;P500'!$B$5:$C$1261,2)</f>
        <v>5396.63</v>
      </c>
      <c r="D34">
        <f>+VLOOKUP(B34,AAPL!$B$4:$C$1261,2)</f>
        <v>201.88</v>
      </c>
      <c r="G34" s="13">
        <f t="shared" si="0"/>
        <v>-1.7277195396940837E-3</v>
      </c>
      <c r="H34" s="13">
        <f t="shared" si="0"/>
        <v>-1.8294190358467688E-3</v>
      </c>
    </row>
    <row r="35" spans="2:8" x14ac:dyDescent="0.3">
      <c r="B35" s="2">
        <v>45761</v>
      </c>
      <c r="C35">
        <f>+VLOOKUP(B35,'S&amp;P500'!$B$5:$C$1261,2)</f>
        <v>5405.97</v>
      </c>
      <c r="D35">
        <f>+VLOOKUP(B35,AAPL!$B$4:$C$1261,2)</f>
        <v>202.25</v>
      </c>
      <c r="G35" s="13">
        <f t="shared" si="0"/>
        <v>7.9446466394201831E-3</v>
      </c>
      <c r="H35" s="13">
        <f t="shared" si="0"/>
        <v>2.2032442265905283E-2</v>
      </c>
    </row>
    <row r="36" spans="2:8" x14ac:dyDescent="0.3">
      <c r="B36" s="2">
        <v>45758</v>
      </c>
      <c r="C36">
        <f>+VLOOKUP(B36,'S&amp;P500'!$B$5:$C$1261,2)</f>
        <v>5363.36</v>
      </c>
      <c r="D36">
        <f>+VLOOKUP(B36,AAPL!$B$4:$C$1261,2)</f>
        <v>197.89</v>
      </c>
      <c r="G36" s="13">
        <f t="shared" si="0"/>
        <v>1.8092083408471682E-2</v>
      </c>
      <c r="H36" s="13">
        <f t="shared" si="0"/>
        <v>4.059525687542731E-2</v>
      </c>
    </row>
    <row r="37" spans="2:8" x14ac:dyDescent="0.3">
      <c r="B37" s="2">
        <v>45757</v>
      </c>
      <c r="C37">
        <f>+VLOOKUP(B37,'S&amp;P500'!$B$5:$C$1261,2)</f>
        <v>5268.05</v>
      </c>
      <c r="D37">
        <f>+VLOOKUP(B37,AAPL!$B$4:$C$1261,2)</f>
        <v>190.17</v>
      </c>
      <c r="G37" s="13">
        <f t="shared" si="0"/>
        <v>-3.4607561069471604E-2</v>
      </c>
      <c r="H37" s="13">
        <f t="shared" si="0"/>
        <v>-4.2398912331940264E-2</v>
      </c>
    </row>
    <row r="38" spans="2:8" x14ac:dyDescent="0.3">
      <c r="B38" s="2">
        <v>45756</v>
      </c>
      <c r="C38">
        <f>+VLOOKUP(B38,'S&amp;P500'!$B$5:$C$1261,2)</f>
        <v>5456.9</v>
      </c>
      <c r="D38">
        <f>+VLOOKUP(B38,AAPL!$B$4:$C$1261,2)</f>
        <v>198.59</v>
      </c>
      <c r="G38" s="13">
        <f t="shared" si="0"/>
        <v>9.5153900340573472E-2</v>
      </c>
      <c r="H38" s="13">
        <f t="shared" si="0"/>
        <v>0.153319008072478</v>
      </c>
    </row>
    <row r="39" spans="2:8" x14ac:dyDescent="0.3">
      <c r="B39" s="2">
        <v>45755</v>
      </c>
      <c r="C39">
        <f>+VLOOKUP(B39,'S&amp;P500'!$B$5:$C$1261,2)</f>
        <v>4982.7700000000004</v>
      </c>
      <c r="D39">
        <f>+VLOOKUP(B39,AAPL!$B$4:$C$1261,2)</f>
        <v>172.19</v>
      </c>
      <c r="G39" s="13">
        <f t="shared" si="0"/>
        <v>-1.5700528421156545E-2</v>
      </c>
      <c r="H39" s="13">
        <f t="shared" si="0"/>
        <v>-4.9828937203399204E-2</v>
      </c>
    </row>
    <row r="40" spans="2:8" x14ac:dyDescent="0.3">
      <c r="B40" s="2">
        <v>45754</v>
      </c>
      <c r="C40">
        <f>+VLOOKUP(B40,'S&amp;P500'!$B$5:$C$1261,2)</f>
        <v>5062.25</v>
      </c>
      <c r="D40">
        <f>+VLOOKUP(B40,AAPL!$B$4:$C$1261,2)</f>
        <v>181.22</v>
      </c>
      <c r="G40" s="13">
        <f t="shared" si="0"/>
        <v>-2.3314571311449095E-3</v>
      </c>
      <c r="H40" s="13">
        <f t="shared" si="0"/>
        <v>-3.6729920799447147E-2</v>
      </c>
    </row>
    <row r="41" spans="2:8" x14ac:dyDescent="0.3">
      <c r="B41" s="2">
        <v>45751</v>
      </c>
      <c r="C41">
        <f>+VLOOKUP(B41,'S&amp;P500'!$B$5:$C$1261,2)</f>
        <v>5074.08</v>
      </c>
      <c r="D41">
        <f>+VLOOKUP(B41,AAPL!$B$4:$C$1261,2)</f>
        <v>188.13</v>
      </c>
      <c r="G41" s="13">
        <f t="shared" si="0"/>
        <v>-5.9749616419470408E-2</v>
      </c>
      <c r="H41" s="13">
        <f t="shared" si="0"/>
        <v>-7.2885866351271367E-2</v>
      </c>
    </row>
    <row r="42" spans="2:8" x14ac:dyDescent="0.3">
      <c r="B42" s="2">
        <v>45750</v>
      </c>
      <c r="C42">
        <f>+VLOOKUP(B42,'S&amp;P500'!$B$5:$C$1261,2)</f>
        <v>5396.52</v>
      </c>
      <c r="D42">
        <f>+VLOOKUP(B42,AAPL!$B$4:$C$1261,2)</f>
        <v>202.92</v>
      </c>
      <c r="G42" s="13">
        <f t="shared" si="0"/>
        <v>-4.839560075260485E-2</v>
      </c>
      <c r="H42" s="13">
        <f t="shared" si="0"/>
        <v>-9.248658318425762E-2</v>
      </c>
    </row>
    <row r="43" spans="2:8" x14ac:dyDescent="0.3">
      <c r="B43" s="2">
        <v>45749</v>
      </c>
      <c r="C43">
        <f>+VLOOKUP(B43,'S&amp;P500'!$B$5:$C$1261,2)</f>
        <v>5670.97</v>
      </c>
      <c r="D43">
        <f>+VLOOKUP(B43,AAPL!$B$4:$C$1261,2)</f>
        <v>223.6</v>
      </c>
      <c r="G43" s="13">
        <f t="shared" si="0"/>
        <v>6.7281251608803938E-3</v>
      </c>
      <c r="H43" s="13">
        <f t="shared" si="0"/>
        <v>3.140421713772934E-3</v>
      </c>
    </row>
    <row r="44" spans="2:8" x14ac:dyDescent="0.3">
      <c r="B44" s="2">
        <v>45748</v>
      </c>
      <c r="C44">
        <f>+VLOOKUP(B44,'S&amp;P500'!$B$5:$C$1261,2)</f>
        <v>5633.07</v>
      </c>
      <c r="D44">
        <f>+VLOOKUP(B44,AAPL!$B$4:$C$1261,2)</f>
        <v>222.9</v>
      </c>
      <c r="G44" s="13">
        <f t="shared" si="0"/>
        <v>3.7812842467277452E-3</v>
      </c>
      <c r="H44" s="13">
        <f t="shared" si="0"/>
        <v>4.7782185358817841E-3</v>
      </c>
    </row>
    <row r="45" spans="2:8" x14ac:dyDescent="0.3">
      <c r="B45" s="2">
        <v>45747</v>
      </c>
      <c r="C45">
        <f>+VLOOKUP(B45,'S&amp;P500'!$B$5:$C$1261,2)</f>
        <v>5611.85</v>
      </c>
      <c r="D45">
        <f>+VLOOKUP(B45,AAPL!$B$4:$C$1261,2)</f>
        <v>221.84</v>
      </c>
      <c r="G45" s="13">
        <f t="shared" si="0"/>
        <v>5.5384935154294546E-3</v>
      </c>
      <c r="H45" s="13">
        <f t="shared" si="0"/>
        <v>1.9438444924406051E-2</v>
      </c>
    </row>
    <row r="46" spans="2:8" x14ac:dyDescent="0.3">
      <c r="B46" s="2">
        <v>45744</v>
      </c>
      <c r="C46">
        <f>+VLOOKUP(B46,'S&amp;P500'!$B$5:$C$1261,2)</f>
        <v>5580.94</v>
      </c>
      <c r="D46">
        <f>+VLOOKUP(B46,AAPL!$B$4:$C$1261,2)</f>
        <v>217.61</v>
      </c>
      <c r="G46" s="13">
        <f t="shared" si="0"/>
        <v>-1.9737200328104554E-2</v>
      </c>
      <c r="H46" s="13">
        <f t="shared" si="0"/>
        <v>-2.6614779030237901E-2</v>
      </c>
    </row>
    <row r="47" spans="2:8" x14ac:dyDescent="0.3">
      <c r="B47" s="2">
        <v>45743</v>
      </c>
      <c r="C47">
        <f>+VLOOKUP(B47,'S&amp;P500'!$B$5:$C$1261,2)</f>
        <v>5693.31</v>
      </c>
      <c r="D47">
        <f>+VLOOKUP(B47,AAPL!$B$4:$C$1261,2)</f>
        <v>223.56</v>
      </c>
      <c r="G47" s="13">
        <f t="shared" si="0"/>
        <v>-3.3069570393192693E-3</v>
      </c>
      <c r="H47" s="13">
        <f t="shared" si="0"/>
        <v>1.0486349665521644E-2</v>
      </c>
    </row>
    <row r="48" spans="2:8" x14ac:dyDescent="0.3">
      <c r="B48" s="2">
        <v>45742</v>
      </c>
      <c r="C48">
        <f>+VLOOKUP(B48,'S&amp;P500'!$B$5:$C$1261,2)</f>
        <v>5712.2</v>
      </c>
      <c r="D48">
        <f>+VLOOKUP(B48,AAPL!$B$4:$C$1261,2)</f>
        <v>221.24</v>
      </c>
      <c r="G48" s="13">
        <f t="shared" si="0"/>
        <v>-1.115698545004451E-2</v>
      </c>
      <c r="H48" s="13">
        <f t="shared" si="0"/>
        <v>-9.934663921954745E-3</v>
      </c>
    </row>
    <row r="49" spans="2:8" x14ac:dyDescent="0.3">
      <c r="B49" s="2">
        <v>45741</v>
      </c>
      <c r="C49">
        <f>+VLOOKUP(B49,'S&amp;P500'!$B$5:$C$1261,2)</f>
        <v>5776.65</v>
      </c>
      <c r="D49">
        <f>+VLOOKUP(B49,AAPL!$B$4:$C$1261,2)</f>
        <v>223.46</v>
      </c>
      <c r="G49" s="13">
        <f t="shared" si="0"/>
        <v>1.5743198608773046E-3</v>
      </c>
      <c r="H49" s="13">
        <f t="shared" si="0"/>
        <v>1.3699872981310257E-2</v>
      </c>
    </row>
    <row r="50" spans="2:8" x14ac:dyDescent="0.3">
      <c r="B50" s="2">
        <v>45740</v>
      </c>
      <c r="C50">
        <f>+VLOOKUP(B50,'S&amp;P500'!$B$5:$C$1261,2)</f>
        <v>5767.57</v>
      </c>
      <c r="D50">
        <f>+VLOOKUP(B50,AAPL!$B$4:$C$1261,2)</f>
        <v>220.44</v>
      </c>
      <c r="G50" s="13">
        <f t="shared" si="0"/>
        <v>1.7646041682840563E-2</v>
      </c>
      <c r="H50" s="13">
        <f t="shared" si="0"/>
        <v>1.1285439031103905E-2</v>
      </c>
    </row>
    <row r="51" spans="2:8" x14ac:dyDescent="0.3">
      <c r="B51" s="2">
        <v>45737</v>
      </c>
      <c r="C51">
        <f>+VLOOKUP(B51,'S&amp;P500'!$B$5:$C$1261,2)</f>
        <v>5667.56</v>
      </c>
      <c r="D51">
        <f>+VLOOKUP(B51,AAPL!$B$4:$C$1261,2)</f>
        <v>217.98</v>
      </c>
      <c r="G51" s="13">
        <f t="shared" si="0"/>
        <v>8.2466726353502828E-4</v>
      </c>
      <c r="H51" s="13">
        <f t="shared" si="0"/>
        <v>1.9455616874006099E-2</v>
      </c>
    </row>
    <row r="52" spans="2:8" x14ac:dyDescent="0.3">
      <c r="B52" s="2">
        <v>45736</v>
      </c>
      <c r="C52">
        <f>+VLOOKUP(B52,'S&amp;P500'!$B$5:$C$1261,2)</f>
        <v>5662.89</v>
      </c>
      <c r="D52">
        <f>+VLOOKUP(B52,AAPL!$B$4:$C$1261,2)</f>
        <v>213.82</v>
      </c>
      <c r="G52" s="13">
        <f t="shared" si="0"/>
        <v>-2.1849103746239829E-3</v>
      </c>
      <c r="H52" s="13">
        <f t="shared" si="0"/>
        <v>-5.3033122441384917E-3</v>
      </c>
    </row>
    <row r="53" spans="2:8" x14ac:dyDescent="0.3">
      <c r="B53" s="2">
        <v>45735</v>
      </c>
      <c r="C53">
        <f>+VLOOKUP(B53,'S&amp;P500'!$B$5:$C$1261,2)</f>
        <v>5675.29</v>
      </c>
      <c r="D53">
        <f>+VLOOKUP(B53,AAPL!$B$4:$C$1261,2)</f>
        <v>214.96</v>
      </c>
      <c r="G53" s="13">
        <f t="shared" si="0"/>
        <v>1.0798516740105457E-2</v>
      </c>
      <c r="H53" s="13">
        <f t="shared" si="0"/>
        <v>1.2005084506379271E-2</v>
      </c>
    </row>
    <row r="54" spans="2:8" x14ac:dyDescent="0.3">
      <c r="B54" s="2">
        <v>45734</v>
      </c>
      <c r="C54">
        <f>+VLOOKUP(B54,'S&amp;P500'!$B$5:$C$1261,2)</f>
        <v>5614.66</v>
      </c>
      <c r="D54">
        <f>+VLOOKUP(B54,AAPL!$B$4:$C$1261,2)</f>
        <v>212.41</v>
      </c>
      <c r="G54" s="13">
        <f t="shared" si="0"/>
        <v>-1.0653519220738983E-2</v>
      </c>
      <c r="H54" s="13">
        <f t="shared" si="0"/>
        <v>-6.1295152536028352E-3</v>
      </c>
    </row>
    <row r="55" spans="2:8" x14ac:dyDescent="0.3">
      <c r="B55" s="2">
        <v>45733</v>
      </c>
      <c r="C55">
        <f>+VLOOKUP(B55,'S&amp;P500'!$B$5:$C$1261,2)</f>
        <v>5675.12</v>
      </c>
      <c r="D55">
        <f>+VLOOKUP(B55,AAPL!$B$4:$C$1261,2)</f>
        <v>213.72</v>
      </c>
      <c r="G55" s="13">
        <f t="shared" si="0"/>
        <v>6.4160994796895743E-3</v>
      </c>
      <c r="H55" s="13">
        <f t="shared" si="0"/>
        <v>2.3920078795554023E-3</v>
      </c>
    </row>
    <row r="56" spans="2:8" x14ac:dyDescent="0.3">
      <c r="B56" s="2">
        <v>45730</v>
      </c>
      <c r="C56">
        <f>+VLOOKUP(B56,'S&amp;P500'!$B$5:$C$1261,2)</f>
        <v>5638.94</v>
      </c>
      <c r="D56">
        <f>+VLOOKUP(B56,AAPL!$B$4:$C$1261,2)</f>
        <v>213.21</v>
      </c>
      <c r="G56" s="13">
        <f t="shared" si="0"/>
        <v>2.1265883307494793E-2</v>
      </c>
      <c r="H56" s="13">
        <f t="shared" si="0"/>
        <v>1.8146220333317364E-2</v>
      </c>
    </row>
    <row r="57" spans="2:8" x14ac:dyDescent="0.3">
      <c r="B57" s="2">
        <v>45729</v>
      </c>
      <c r="C57">
        <f>+VLOOKUP(B57,'S&amp;P500'!$B$5:$C$1261,2)</f>
        <v>5521.52</v>
      </c>
      <c r="D57">
        <f>+VLOOKUP(B57,AAPL!$B$4:$C$1261,2)</f>
        <v>209.41</v>
      </c>
      <c r="G57" s="13">
        <f t="shared" si="0"/>
        <v>-1.3891022092047178E-2</v>
      </c>
      <c r="H57" s="13">
        <f t="shared" si="0"/>
        <v>-3.3640978311029079E-2</v>
      </c>
    </row>
    <row r="58" spans="2:8" x14ac:dyDescent="0.3">
      <c r="B58" s="2">
        <v>45728</v>
      </c>
      <c r="C58">
        <f>+VLOOKUP(B58,'S&amp;P500'!$B$5:$C$1261,2)</f>
        <v>5599.3</v>
      </c>
      <c r="D58">
        <f>+VLOOKUP(B58,AAPL!$B$4:$C$1261,2)</f>
        <v>216.7</v>
      </c>
      <c r="G58" s="13">
        <f t="shared" si="0"/>
        <v>4.8868732804865367E-3</v>
      </c>
      <c r="H58" s="13">
        <f t="shared" si="0"/>
        <v>-1.7456359102244523E-2</v>
      </c>
    </row>
    <row r="59" spans="2:8" x14ac:dyDescent="0.3">
      <c r="B59" s="2">
        <v>45727</v>
      </c>
      <c r="C59">
        <f>+VLOOKUP(B59,'S&amp;P500'!$B$5:$C$1261,2)</f>
        <v>5572.07</v>
      </c>
      <c r="D59">
        <f>+VLOOKUP(B59,AAPL!$B$4:$C$1261,2)</f>
        <v>220.55</v>
      </c>
      <c r="G59" s="13">
        <f t="shared" si="0"/>
        <v>-7.5678236584880709E-3</v>
      </c>
      <c r="H59" s="13">
        <f t="shared" si="0"/>
        <v>-2.9183907034069922E-2</v>
      </c>
    </row>
    <row r="60" spans="2:8" x14ac:dyDescent="0.3">
      <c r="B60" s="2">
        <v>45726</v>
      </c>
      <c r="C60">
        <f>+VLOOKUP(B60,'S&amp;P500'!$B$5:$C$1261,2)</f>
        <v>5614.56</v>
      </c>
      <c r="D60">
        <f>+VLOOKUP(B60,AAPL!$B$4:$C$1261,2)</f>
        <v>227.18</v>
      </c>
      <c r="G60" s="13">
        <f t="shared" si="0"/>
        <v>-2.6973068524487775E-2</v>
      </c>
      <c r="H60" s="13">
        <f t="shared" si="0"/>
        <v>-4.8500586362874798E-2</v>
      </c>
    </row>
    <row r="61" spans="2:8" x14ac:dyDescent="0.3">
      <c r="B61" s="2">
        <v>45723</v>
      </c>
      <c r="C61">
        <f>+VLOOKUP(B61,'S&amp;P500'!$B$5:$C$1261,2)</f>
        <v>5770.2</v>
      </c>
      <c r="D61">
        <f>+VLOOKUP(B61,AAPL!$B$4:$C$1261,2)</f>
        <v>238.76</v>
      </c>
      <c r="G61" s="13">
        <f t="shared" si="0"/>
        <v>5.5205871897281433E-3</v>
      </c>
      <c r="H61" s="13">
        <f t="shared" si="0"/>
        <v>1.591353927325323E-2</v>
      </c>
    </row>
    <row r="62" spans="2:8" x14ac:dyDescent="0.3">
      <c r="B62" s="2">
        <v>45722</v>
      </c>
      <c r="C62">
        <f>+VLOOKUP(B62,'S&amp;P500'!$B$5:$C$1261,2)</f>
        <v>5738.52</v>
      </c>
      <c r="D62">
        <f>+VLOOKUP(B62,AAPL!$B$4:$C$1261,2)</f>
        <v>235.02</v>
      </c>
      <c r="G62" s="13">
        <f t="shared" si="0"/>
        <v>-1.7819030128555013E-2</v>
      </c>
      <c r="H62" s="13">
        <f t="shared" si="0"/>
        <v>-1.7414942870491723E-3</v>
      </c>
    </row>
    <row r="63" spans="2:8" x14ac:dyDescent="0.3">
      <c r="B63" s="2">
        <v>45721</v>
      </c>
      <c r="C63">
        <f>+VLOOKUP(B63,'S&amp;P500'!$B$5:$C$1261,2)</f>
        <v>5842.63</v>
      </c>
      <c r="D63">
        <f>+VLOOKUP(B63,AAPL!$B$4:$C$1261,2)</f>
        <v>235.43</v>
      </c>
      <c r="G63" s="13">
        <f t="shared" si="0"/>
        <v>1.1159281084776262E-2</v>
      </c>
      <c r="H63" s="13">
        <f t="shared" si="0"/>
        <v>-8.0638315932435312E-4</v>
      </c>
    </row>
    <row r="64" spans="2:8" x14ac:dyDescent="0.3">
      <c r="B64" s="2">
        <v>45720</v>
      </c>
      <c r="C64">
        <f>+VLOOKUP(B64,'S&amp;P500'!$B$5:$C$1261,2)</f>
        <v>5778.15</v>
      </c>
      <c r="D64">
        <f>+VLOOKUP(B64,AAPL!$B$4:$C$1261,2)</f>
        <v>235.62</v>
      </c>
      <c r="G64" s="13">
        <f t="shared" si="0"/>
        <v>-1.2234773630190987E-2</v>
      </c>
      <c r="H64" s="13">
        <f t="shared" si="0"/>
        <v>-8.8339222614840507E-3</v>
      </c>
    </row>
    <row r="65" spans="2:8" x14ac:dyDescent="0.3">
      <c r="B65" s="2">
        <v>45719</v>
      </c>
      <c r="C65">
        <f>+VLOOKUP(B65,'S&amp;P500'!$B$5:$C$1261,2)</f>
        <v>5849.72</v>
      </c>
      <c r="D65">
        <f>+VLOOKUP(B65,AAPL!$B$4:$C$1261,2)</f>
        <v>237.72</v>
      </c>
      <c r="G65" s="13">
        <f t="shared" si="0"/>
        <v>-1.7596775547904953E-2</v>
      </c>
      <c r="H65" s="13">
        <f t="shared" si="0"/>
        <v>-1.5733686651209111E-2</v>
      </c>
    </row>
    <row r="66" spans="2:8" x14ac:dyDescent="0.3">
      <c r="B66" s="2">
        <v>45716</v>
      </c>
      <c r="C66">
        <f>+VLOOKUP(B66,'S&amp;P500'!$B$5:$C$1261,2)</f>
        <v>5954.5</v>
      </c>
      <c r="D66">
        <f>+VLOOKUP(B66,AAPL!$B$4:$C$1261,2)</f>
        <v>241.52</v>
      </c>
      <c r="G66" s="13">
        <f t="shared" si="0"/>
        <v>1.5854114170776867E-2</v>
      </c>
      <c r="H66" s="13">
        <f t="shared" si="0"/>
        <v>1.9114730579349315E-2</v>
      </c>
    </row>
    <row r="67" spans="2:8" x14ac:dyDescent="0.3">
      <c r="B67" s="2">
        <v>45715</v>
      </c>
      <c r="C67">
        <f>+VLOOKUP(B67,'S&amp;P500'!$B$5:$C$1261,2)</f>
        <v>5861.57</v>
      </c>
      <c r="D67">
        <f>+VLOOKUP(B67,AAPL!$B$4:$C$1261,2)</f>
        <v>236.99</v>
      </c>
      <c r="G67" s="13">
        <f t="shared" si="0"/>
        <v>-1.586451446090209E-2</v>
      </c>
      <c r="H67" s="13">
        <f t="shared" si="0"/>
        <v>-1.2747344303270181E-2</v>
      </c>
    </row>
    <row r="68" spans="2:8" x14ac:dyDescent="0.3">
      <c r="B68" s="2">
        <v>45714</v>
      </c>
      <c r="C68">
        <f>+VLOOKUP(B68,'S&amp;P500'!$B$5:$C$1261,2)</f>
        <v>5956.06</v>
      </c>
      <c r="D68">
        <f>+VLOOKUP(B68,AAPL!$B$4:$C$1261,2)</f>
        <v>240.05</v>
      </c>
      <c r="G68" s="13">
        <f t="shared" ref="G68:H131" si="1">+C68/C69-1</f>
        <v>1.3601444103938931E-4</v>
      </c>
      <c r="H68" s="13">
        <f t="shared" si="1"/>
        <v>-2.7034695201037517E-2</v>
      </c>
    </row>
    <row r="69" spans="2:8" x14ac:dyDescent="0.3">
      <c r="B69" s="2">
        <v>45713</v>
      </c>
      <c r="C69">
        <f>+VLOOKUP(B69,'S&amp;P500'!$B$5:$C$1261,2)</f>
        <v>5955.25</v>
      </c>
      <c r="D69">
        <f>+VLOOKUP(B69,AAPL!$B$4:$C$1261,2)</f>
        <v>246.72</v>
      </c>
      <c r="G69" s="13">
        <f t="shared" si="1"/>
        <v>-4.6797309154723576E-3</v>
      </c>
      <c r="H69" s="13">
        <f t="shared" si="1"/>
        <v>-2.4313153416000155E-4</v>
      </c>
    </row>
    <row r="70" spans="2:8" x14ac:dyDescent="0.3">
      <c r="B70" s="2">
        <v>45712</v>
      </c>
      <c r="C70">
        <f>+VLOOKUP(B70,'S&amp;P500'!$B$5:$C$1261,2)</f>
        <v>5983.25</v>
      </c>
      <c r="D70">
        <f>+VLOOKUP(B70,AAPL!$B$4:$C$1261,2)</f>
        <v>246.78</v>
      </c>
      <c r="G70" s="13">
        <f t="shared" si="1"/>
        <v>-4.9691258961639395E-3</v>
      </c>
      <c r="H70" s="13">
        <f t="shared" si="1"/>
        <v>6.3205969905804071E-3</v>
      </c>
    </row>
    <row r="71" spans="2:8" x14ac:dyDescent="0.3">
      <c r="B71" s="2">
        <v>45709</v>
      </c>
      <c r="C71">
        <f>+VLOOKUP(B71,'S&amp;P500'!$B$5:$C$1261,2)</f>
        <v>6013.13</v>
      </c>
      <c r="D71">
        <f>+VLOOKUP(B71,AAPL!$B$4:$C$1261,2)</f>
        <v>245.23</v>
      </c>
      <c r="G71" s="13">
        <f t="shared" si="1"/>
        <v>-1.70641044083224E-2</v>
      </c>
      <c r="H71" s="13">
        <f t="shared" si="1"/>
        <v>-1.1404830760457507E-3</v>
      </c>
    </row>
    <row r="72" spans="2:8" x14ac:dyDescent="0.3">
      <c r="B72" s="2">
        <v>45708</v>
      </c>
      <c r="C72">
        <f>+VLOOKUP(B72,'S&amp;P500'!$B$5:$C$1261,2)</f>
        <v>6117.52</v>
      </c>
      <c r="D72">
        <f>+VLOOKUP(B72,AAPL!$B$4:$C$1261,2)</f>
        <v>245.51</v>
      </c>
      <c r="G72" s="13">
        <f t="shared" si="1"/>
        <v>-4.3342040803039383E-3</v>
      </c>
      <c r="H72" s="13">
        <f t="shared" si="1"/>
        <v>3.925577591494589E-3</v>
      </c>
    </row>
    <row r="73" spans="2:8" x14ac:dyDescent="0.3">
      <c r="B73" s="2">
        <v>45707</v>
      </c>
      <c r="C73">
        <f>+VLOOKUP(B73,'S&amp;P500'!$B$5:$C$1261,2)</f>
        <v>6144.15</v>
      </c>
      <c r="D73">
        <f>+VLOOKUP(B73,AAPL!$B$4:$C$1261,2)</f>
        <v>244.55</v>
      </c>
      <c r="G73" s="13">
        <f t="shared" si="1"/>
        <v>2.3769980977488281E-3</v>
      </c>
      <c r="H73" s="13">
        <f t="shared" si="1"/>
        <v>1.6383370878558789E-3</v>
      </c>
    </row>
    <row r="74" spans="2:8" x14ac:dyDescent="0.3">
      <c r="B74" s="2">
        <v>45706</v>
      </c>
      <c r="C74">
        <f>+VLOOKUP(B74,'S&amp;P500'!$B$5:$C$1261,2)</f>
        <v>6129.58</v>
      </c>
      <c r="D74">
        <f>+VLOOKUP(B74,AAPL!$B$4:$C$1261,2)</f>
        <v>244.15</v>
      </c>
      <c r="G74" s="13">
        <f t="shared" si="1"/>
        <v>2.4449557863681637E-3</v>
      </c>
      <c r="H74" s="13">
        <f t="shared" si="1"/>
        <v>-5.3217619125589533E-4</v>
      </c>
    </row>
    <row r="75" spans="2:8" x14ac:dyDescent="0.3">
      <c r="B75" s="2">
        <v>45702</v>
      </c>
      <c r="C75">
        <f>+VLOOKUP(B75,'S&amp;P500'!$B$5:$C$1261,2)</f>
        <v>6114.63</v>
      </c>
      <c r="D75">
        <f>+VLOOKUP(B75,AAPL!$B$4:$C$1261,2)</f>
        <v>244.28</v>
      </c>
      <c r="G75" s="13">
        <f t="shared" si="1"/>
        <v>-7.195338728738232E-5</v>
      </c>
      <c r="H75" s="13">
        <f t="shared" si="1"/>
        <v>1.2727498859914643E-2</v>
      </c>
    </row>
    <row r="76" spans="2:8" x14ac:dyDescent="0.3">
      <c r="B76" s="2">
        <v>45701</v>
      </c>
      <c r="C76">
        <f>+VLOOKUP(B76,'S&amp;P500'!$B$5:$C$1261,2)</f>
        <v>6115.07</v>
      </c>
      <c r="D76">
        <f>+VLOOKUP(B76,AAPL!$B$4:$C$1261,2)</f>
        <v>241.21</v>
      </c>
      <c r="G76" s="13">
        <f t="shared" si="1"/>
        <v>1.0426357037460532E-2</v>
      </c>
      <c r="H76" s="13">
        <f t="shared" si="1"/>
        <v>1.9656746702739314E-2</v>
      </c>
    </row>
    <row r="77" spans="2:8" x14ac:dyDescent="0.3">
      <c r="B77" s="2">
        <v>45700</v>
      </c>
      <c r="C77">
        <f>+VLOOKUP(B77,'S&amp;P500'!$B$5:$C$1261,2)</f>
        <v>6051.97</v>
      </c>
      <c r="D77">
        <f>+VLOOKUP(B77,AAPL!$B$4:$C$1261,2)</f>
        <v>236.56</v>
      </c>
      <c r="G77" s="13">
        <f t="shared" si="1"/>
        <v>-2.7239021174919609E-3</v>
      </c>
      <c r="H77" s="13">
        <f t="shared" si="1"/>
        <v>1.8250688705234275E-2</v>
      </c>
    </row>
    <row r="78" spans="2:8" x14ac:dyDescent="0.3">
      <c r="B78" s="2">
        <v>45699</v>
      </c>
      <c r="C78">
        <f>+VLOOKUP(B78,'S&amp;P500'!$B$5:$C$1261,2)</f>
        <v>6068.5</v>
      </c>
      <c r="D78">
        <f>+VLOOKUP(B78,AAPL!$B$4:$C$1261,2)</f>
        <v>232.32</v>
      </c>
      <c r="G78" s="13">
        <f t="shared" si="1"/>
        <v>3.3957312690802155E-4</v>
      </c>
      <c r="H78" s="13">
        <f t="shared" si="1"/>
        <v>2.1860567407081533E-2</v>
      </c>
    </row>
    <row r="79" spans="2:8" x14ac:dyDescent="0.3">
      <c r="B79" s="2">
        <v>45698</v>
      </c>
      <c r="C79">
        <f>+VLOOKUP(B79,'S&amp;P500'!$B$5:$C$1261,2)</f>
        <v>6066.44</v>
      </c>
      <c r="D79">
        <f>+VLOOKUP(B79,AAPL!$B$4:$C$1261,2)</f>
        <v>227.35</v>
      </c>
      <c r="G79" s="13">
        <f t="shared" si="1"/>
        <v>6.712589964470439E-3</v>
      </c>
      <c r="H79" s="13">
        <f t="shared" si="1"/>
        <v>1.1890082790204648E-3</v>
      </c>
    </row>
    <row r="80" spans="2:8" x14ac:dyDescent="0.3">
      <c r="B80" s="2">
        <v>45695</v>
      </c>
      <c r="C80">
        <f>+VLOOKUP(B80,'S&amp;P500'!$B$5:$C$1261,2)</f>
        <v>6025.99</v>
      </c>
      <c r="D80">
        <f>+VLOOKUP(B80,AAPL!$B$4:$C$1261,2)</f>
        <v>227.08</v>
      </c>
      <c r="G80" s="13">
        <f t="shared" si="1"/>
        <v>-9.464837258386094E-3</v>
      </c>
      <c r="H80" s="13">
        <f t="shared" si="1"/>
        <v>-2.3983495229089602E-2</v>
      </c>
    </row>
    <row r="81" spans="2:8" x14ac:dyDescent="0.3">
      <c r="B81" s="2">
        <v>45694</v>
      </c>
      <c r="C81">
        <f>+VLOOKUP(B81,'S&amp;P500'!$B$5:$C$1261,2)</f>
        <v>6083.57</v>
      </c>
      <c r="D81">
        <f>+VLOOKUP(B81,AAPL!$B$4:$C$1261,2)</f>
        <v>232.66</v>
      </c>
      <c r="G81" s="13">
        <f t="shared" si="1"/>
        <v>3.64432448840879E-3</v>
      </c>
      <c r="H81" s="13">
        <f t="shared" si="1"/>
        <v>3.2340131947738993E-3</v>
      </c>
    </row>
    <row r="82" spans="2:8" x14ac:dyDescent="0.3">
      <c r="B82" s="2">
        <v>45693</v>
      </c>
      <c r="C82">
        <f>+VLOOKUP(B82,'S&amp;P500'!$B$5:$C$1261,2)</f>
        <v>6061.48</v>
      </c>
      <c r="D82">
        <f>+VLOOKUP(B82,AAPL!$B$4:$C$1261,2)</f>
        <v>231.91</v>
      </c>
      <c r="G82" s="13">
        <f t="shared" si="1"/>
        <v>3.9086566808217427E-3</v>
      </c>
      <c r="H82" s="13">
        <f t="shared" si="1"/>
        <v>-1.4209438511885164E-3</v>
      </c>
    </row>
    <row r="83" spans="2:8" x14ac:dyDescent="0.3">
      <c r="B83" s="2">
        <v>45692</v>
      </c>
      <c r="C83">
        <f>+VLOOKUP(B83,'S&amp;P500'!$B$5:$C$1261,2)</f>
        <v>6037.88</v>
      </c>
      <c r="D83">
        <f>+VLOOKUP(B83,AAPL!$B$4:$C$1261,2)</f>
        <v>232.24</v>
      </c>
      <c r="G83" s="13">
        <f t="shared" si="1"/>
        <v>7.2248718423506553E-3</v>
      </c>
      <c r="H83" s="13">
        <f t="shared" si="1"/>
        <v>2.1014683900466125E-2</v>
      </c>
    </row>
    <row r="84" spans="2:8" x14ac:dyDescent="0.3">
      <c r="B84" s="2">
        <v>45691</v>
      </c>
      <c r="C84">
        <f>+VLOOKUP(B84,'S&amp;P500'!$B$5:$C$1261,2)</f>
        <v>5994.57</v>
      </c>
      <c r="D84">
        <f>+VLOOKUP(B84,AAPL!$B$4:$C$1261,2)</f>
        <v>227.46</v>
      </c>
      <c r="G84" s="13">
        <f t="shared" si="1"/>
        <v>-7.6086038807853251E-3</v>
      </c>
      <c r="H84" s="13">
        <f t="shared" si="1"/>
        <v>-3.3852949921420405E-2</v>
      </c>
    </row>
    <row r="85" spans="2:8" x14ac:dyDescent="0.3">
      <c r="B85" s="2">
        <v>45688</v>
      </c>
      <c r="C85">
        <f>+VLOOKUP(B85,'S&amp;P500'!$B$5:$C$1261,2)</f>
        <v>6040.53</v>
      </c>
      <c r="D85">
        <f>+VLOOKUP(B85,AAPL!$B$4:$C$1261,2)</f>
        <v>235.43</v>
      </c>
      <c r="G85" s="13">
        <f t="shared" si="1"/>
        <v>-5.0468031697350479E-3</v>
      </c>
      <c r="H85" s="13">
        <f t="shared" si="1"/>
        <v>-6.7082946586786152E-3</v>
      </c>
    </row>
    <row r="86" spans="2:8" x14ac:dyDescent="0.3">
      <c r="B86" s="2">
        <v>45687</v>
      </c>
      <c r="C86">
        <f>+VLOOKUP(B86,'S&amp;P500'!$B$5:$C$1261,2)</f>
        <v>6071.17</v>
      </c>
      <c r="D86">
        <f>+VLOOKUP(B86,AAPL!$B$4:$C$1261,2)</f>
        <v>237.02</v>
      </c>
      <c r="G86" s="13">
        <f t="shared" si="1"/>
        <v>5.2754370946348494E-3</v>
      </c>
      <c r="H86" s="13">
        <f t="shared" si="1"/>
        <v>-7.3708015746711819E-3</v>
      </c>
    </row>
    <row r="87" spans="2:8" x14ac:dyDescent="0.3">
      <c r="B87" s="2">
        <v>45686</v>
      </c>
      <c r="C87">
        <f>+VLOOKUP(B87,'S&amp;P500'!$B$5:$C$1261,2)</f>
        <v>6039.31</v>
      </c>
      <c r="D87">
        <f>+VLOOKUP(B87,AAPL!$B$4:$C$1261,2)</f>
        <v>238.78</v>
      </c>
      <c r="G87" s="13">
        <f t="shared" si="1"/>
        <v>-4.6788733787100911E-3</v>
      </c>
      <c r="H87" s="13">
        <f t="shared" si="1"/>
        <v>4.585805040178359E-3</v>
      </c>
    </row>
    <row r="88" spans="2:8" x14ac:dyDescent="0.3">
      <c r="B88" s="2">
        <v>45685</v>
      </c>
      <c r="C88">
        <f>+VLOOKUP(B88,'S&amp;P500'!$B$5:$C$1261,2)</f>
        <v>6067.7</v>
      </c>
      <c r="D88">
        <f>+VLOOKUP(B88,AAPL!$B$4:$C$1261,2)</f>
        <v>237.69</v>
      </c>
      <c r="G88" s="13">
        <f t="shared" si="1"/>
        <v>9.2178009008230255E-3</v>
      </c>
      <c r="H88" s="13">
        <f t="shared" si="1"/>
        <v>3.6544415856264445E-2</v>
      </c>
    </row>
    <row r="89" spans="2:8" x14ac:dyDescent="0.3">
      <c r="B89" s="2">
        <v>45684</v>
      </c>
      <c r="C89">
        <f>+VLOOKUP(B89,'S&amp;P500'!$B$5:$C$1261,2)</f>
        <v>6012.28</v>
      </c>
      <c r="D89">
        <f>+VLOOKUP(B89,AAPL!$B$4:$C$1261,2)</f>
        <v>229.31</v>
      </c>
      <c r="G89" s="13">
        <f t="shared" si="1"/>
        <v>-1.45806426234667E-2</v>
      </c>
      <c r="H89" s="13">
        <f t="shared" si="1"/>
        <v>3.1812455003599638E-2</v>
      </c>
    </row>
    <row r="90" spans="2:8" x14ac:dyDescent="0.3">
      <c r="B90" s="2">
        <v>45681</v>
      </c>
      <c r="C90">
        <f>+VLOOKUP(B90,'S&amp;P500'!$B$5:$C$1261,2)</f>
        <v>6101.24</v>
      </c>
      <c r="D90">
        <f>+VLOOKUP(B90,AAPL!$B$4:$C$1261,2)</f>
        <v>222.24</v>
      </c>
      <c r="G90" s="13">
        <f t="shared" si="1"/>
        <v>-2.8551769899211044E-3</v>
      </c>
      <c r="H90" s="13">
        <f t="shared" si="1"/>
        <v>-3.9440659734671923E-3</v>
      </c>
    </row>
    <row r="91" spans="2:8" x14ac:dyDescent="0.3">
      <c r="B91" s="2">
        <v>45680</v>
      </c>
      <c r="C91">
        <f>+VLOOKUP(B91,'S&amp;P500'!$B$5:$C$1261,2)</f>
        <v>6118.71</v>
      </c>
      <c r="D91">
        <f>+VLOOKUP(B91,AAPL!$B$4:$C$1261,2)</f>
        <v>223.12</v>
      </c>
      <c r="G91" s="13">
        <f t="shared" si="1"/>
        <v>5.31351199483443E-3</v>
      </c>
      <c r="H91" s="13">
        <f t="shared" si="1"/>
        <v>-7.6134175287734251E-4</v>
      </c>
    </row>
    <row r="92" spans="2:8" x14ac:dyDescent="0.3">
      <c r="B92" s="2">
        <v>45679</v>
      </c>
      <c r="C92">
        <f>+VLOOKUP(B92,'S&amp;P500'!$B$5:$C$1261,2)</f>
        <v>6086.37</v>
      </c>
      <c r="D92">
        <f>+VLOOKUP(B92,AAPL!$B$4:$C$1261,2)</f>
        <v>223.29</v>
      </c>
      <c r="G92" s="13">
        <f t="shared" si="1"/>
        <v>6.1379611323075789E-3</v>
      </c>
      <c r="H92" s="13">
        <f t="shared" si="1"/>
        <v>5.3579468707789513E-3</v>
      </c>
    </row>
    <row r="93" spans="2:8" x14ac:dyDescent="0.3">
      <c r="B93" s="2">
        <v>45678</v>
      </c>
      <c r="C93">
        <f>+VLOOKUP(B93,'S&amp;P500'!$B$5:$C$1261,2)</f>
        <v>6049.24</v>
      </c>
      <c r="D93">
        <f>+VLOOKUP(B93,AAPL!$B$4:$C$1261,2)</f>
        <v>222.1</v>
      </c>
      <c r="G93" s="13">
        <f t="shared" si="1"/>
        <v>8.7682143059637507E-3</v>
      </c>
      <c r="H93" s="13">
        <f t="shared" si="1"/>
        <v>-3.1948742535849783E-2</v>
      </c>
    </row>
    <row r="94" spans="2:8" x14ac:dyDescent="0.3">
      <c r="B94" s="2">
        <v>45674</v>
      </c>
      <c r="C94">
        <f>+VLOOKUP(B94,'S&amp;P500'!$B$5:$C$1261,2)</f>
        <v>5996.66</v>
      </c>
      <c r="D94">
        <f>+VLOOKUP(B94,AAPL!$B$4:$C$1261,2)</f>
        <v>229.43</v>
      </c>
      <c r="G94" s="13">
        <f t="shared" si="1"/>
        <v>9.9910060734267336E-3</v>
      </c>
      <c r="H94" s="13">
        <f t="shared" si="1"/>
        <v>7.5534671292434297E-3</v>
      </c>
    </row>
    <row r="95" spans="2:8" x14ac:dyDescent="0.3">
      <c r="B95" s="2">
        <v>45673</v>
      </c>
      <c r="C95">
        <f>+VLOOKUP(B95,'S&amp;P500'!$B$5:$C$1261,2)</f>
        <v>5937.34</v>
      </c>
      <c r="D95">
        <f>+VLOOKUP(B95,AAPL!$B$4:$C$1261,2)</f>
        <v>227.71</v>
      </c>
      <c r="G95" s="13">
        <f t="shared" si="1"/>
        <v>-2.112636997870454E-3</v>
      </c>
      <c r="H95" s="13">
        <f t="shared" si="1"/>
        <v>-4.0412979351032496E-2</v>
      </c>
    </row>
    <row r="96" spans="2:8" x14ac:dyDescent="0.3">
      <c r="B96" s="2">
        <v>45672</v>
      </c>
      <c r="C96">
        <f>+VLOOKUP(B96,'S&amp;P500'!$B$5:$C$1261,2)</f>
        <v>5949.91</v>
      </c>
      <c r="D96">
        <f>+VLOOKUP(B96,AAPL!$B$4:$C$1261,2)</f>
        <v>237.3</v>
      </c>
      <c r="G96" s="13">
        <f t="shared" si="1"/>
        <v>1.8312792769356268E-2</v>
      </c>
      <c r="H96" s="13">
        <f t="shared" si="1"/>
        <v>1.9680302509453407E-2</v>
      </c>
    </row>
    <row r="97" spans="2:8" x14ac:dyDescent="0.3">
      <c r="B97" s="2">
        <v>45671</v>
      </c>
      <c r="C97">
        <f>+VLOOKUP(B97,'S&amp;P500'!$B$5:$C$1261,2)</f>
        <v>5842.91</v>
      </c>
      <c r="D97">
        <f>+VLOOKUP(B97,AAPL!$B$4:$C$1261,2)</f>
        <v>232.72</v>
      </c>
      <c r="G97" s="13">
        <f t="shared" si="1"/>
        <v>1.146289893115604E-3</v>
      </c>
      <c r="H97" s="13">
        <f t="shared" si="1"/>
        <v>-4.7895997263086576E-3</v>
      </c>
    </row>
    <row r="98" spans="2:8" x14ac:dyDescent="0.3">
      <c r="B98" s="2">
        <v>45670</v>
      </c>
      <c r="C98">
        <f>+VLOOKUP(B98,'S&amp;P500'!$B$5:$C$1261,2)</f>
        <v>5836.22</v>
      </c>
      <c r="D98">
        <f>+VLOOKUP(B98,AAPL!$B$4:$C$1261,2)</f>
        <v>233.84</v>
      </c>
      <c r="G98" s="13">
        <f t="shared" si="1"/>
        <v>1.5754139322881056E-3</v>
      </c>
      <c r="H98" s="13">
        <f t="shared" si="1"/>
        <v>-1.0326730997122002E-2</v>
      </c>
    </row>
    <row r="99" spans="2:8" x14ac:dyDescent="0.3">
      <c r="B99" s="2">
        <v>45667</v>
      </c>
      <c r="C99">
        <f>+VLOOKUP(B99,'S&amp;P500'!$B$5:$C$1261,2)</f>
        <v>5827.04</v>
      </c>
      <c r="D99">
        <f>+VLOOKUP(B99,AAPL!$B$4:$C$1261,2)</f>
        <v>236.28</v>
      </c>
      <c r="G99" s="13">
        <f t="shared" si="1"/>
        <v>-1.5411650403413191E-2</v>
      </c>
      <c r="H99" s="13">
        <f t="shared" si="1"/>
        <v>-2.4120270940029775E-2</v>
      </c>
    </row>
    <row r="100" spans="2:8" x14ac:dyDescent="0.3">
      <c r="B100" s="2">
        <v>45665</v>
      </c>
      <c r="C100">
        <f>+VLOOKUP(B100,'S&amp;P500'!$B$5:$C$1261,2)</f>
        <v>5918.25</v>
      </c>
      <c r="D100">
        <f>+VLOOKUP(B100,AAPL!$B$4:$C$1261,2)</f>
        <v>242.12</v>
      </c>
      <c r="G100" s="13">
        <f t="shared" si="1"/>
        <v>1.5603237756451893E-3</v>
      </c>
      <c r="H100" s="13">
        <f t="shared" si="1"/>
        <v>2.0278938873483643E-3</v>
      </c>
    </row>
    <row r="101" spans="2:8" x14ac:dyDescent="0.3">
      <c r="B101" s="2">
        <v>45664</v>
      </c>
      <c r="C101">
        <f>+VLOOKUP(B101,'S&amp;P500'!$B$5:$C$1261,2)</f>
        <v>5909.03</v>
      </c>
      <c r="D101">
        <f>+VLOOKUP(B101,AAPL!$B$4:$C$1261,2)</f>
        <v>241.63</v>
      </c>
      <c r="G101" s="13">
        <f t="shared" si="1"/>
        <v>-1.1103896321238205E-2</v>
      </c>
      <c r="H101" s="13">
        <f t="shared" si="1"/>
        <v>-1.1374330019229939E-2</v>
      </c>
    </row>
    <row r="102" spans="2:8" x14ac:dyDescent="0.3">
      <c r="B102" s="2">
        <v>45663</v>
      </c>
      <c r="C102">
        <f>+VLOOKUP(B102,'S&amp;P500'!$B$5:$C$1261,2)</f>
        <v>5975.38</v>
      </c>
      <c r="D102">
        <f>+VLOOKUP(B102,AAPL!$B$4:$C$1261,2)</f>
        <v>244.41</v>
      </c>
      <c r="G102" s="13">
        <f t="shared" si="1"/>
        <v>5.5381011599553442E-3</v>
      </c>
      <c r="H102" s="13">
        <f t="shared" si="1"/>
        <v>6.7553651604399523E-3</v>
      </c>
    </row>
    <row r="103" spans="2:8" x14ac:dyDescent="0.3">
      <c r="B103" s="2">
        <v>45660</v>
      </c>
      <c r="C103">
        <f>+VLOOKUP(B103,'S&amp;P500'!$B$5:$C$1261,2)</f>
        <v>5942.47</v>
      </c>
      <c r="D103">
        <f>+VLOOKUP(B103,AAPL!$B$4:$C$1261,2)</f>
        <v>242.77</v>
      </c>
      <c r="G103" s="13">
        <f t="shared" si="1"/>
        <v>1.2595956411720177E-2</v>
      </c>
      <c r="H103" s="13">
        <f t="shared" si="1"/>
        <v>-2.0143056811641191E-3</v>
      </c>
    </row>
    <row r="104" spans="2:8" x14ac:dyDescent="0.3">
      <c r="B104" s="2">
        <v>45659</v>
      </c>
      <c r="C104">
        <f>+VLOOKUP(B104,'S&amp;P500'!$B$5:$C$1261,2)</f>
        <v>5868.55</v>
      </c>
      <c r="D104">
        <f>+VLOOKUP(B104,AAPL!$B$4:$C$1261,2)</f>
        <v>243.26</v>
      </c>
      <c r="G104" s="13">
        <f t="shared" si="1"/>
        <v>-2.2238733140302891E-3</v>
      </c>
      <c r="H104" s="13">
        <f t="shared" si="1"/>
        <v>-2.6258906412617078E-2</v>
      </c>
    </row>
    <row r="105" spans="2:8" x14ac:dyDescent="0.3">
      <c r="B105" s="2">
        <v>45657</v>
      </c>
      <c r="C105">
        <f>+VLOOKUP(B105,'S&amp;P500'!$B$5:$C$1261,2)</f>
        <v>5881.63</v>
      </c>
      <c r="D105">
        <f>+VLOOKUP(B105,AAPL!$B$4:$C$1261,2)</f>
        <v>249.82</v>
      </c>
      <c r="G105" s="13">
        <f t="shared" si="1"/>
        <v>-4.2847904329482711E-3</v>
      </c>
      <c r="H105" s="13">
        <f t="shared" si="1"/>
        <v>-7.035255773282012E-3</v>
      </c>
    </row>
    <row r="106" spans="2:8" x14ac:dyDescent="0.3">
      <c r="B106" s="2">
        <v>45656</v>
      </c>
      <c r="C106">
        <f>+VLOOKUP(B106,'S&amp;P500'!$B$5:$C$1261,2)</f>
        <v>5906.94</v>
      </c>
      <c r="D106">
        <f>+VLOOKUP(B106,AAPL!$B$4:$C$1261,2)</f>
        <v>251.59</v>
      </c>
      <c r="G106" s="13">
        <f t="shared" si="1"/>
        <v>-1.0702011777237508E-2</v>
      </c>
      <c r="H106" s="13">
        <f t="shared" si="1"/>
        <v>-1.3256461544495446E-2</v>
      </c>
    </row>
    <row r="107" spans="2:8" x14ac:dyDescent="0.3">
      <c r="B107" s="2">
        <v>45653</v>
      </c>
      <c r="C107">
        <f>+VLOOKUP(B107,'S&amp;P500'!$B$5:$C$1261,2)</f>
        <v>5970.84</v>
      </c>
      <c r="D107">
        <f>+VLOOKUP(B107,AAPL!$B$4:$C$1261,2)</f>
        <v>254.97</v>
      </c>
      <c r="G107" s="13">
        <f t="shared" si="1"/>
        <v>-1.1055735815118317E-2</v>
      </c>
      <c r="H107" s="13">
        <f t="shared" si="1"/>
        <v>-1.32739938080495E-2</v>
      </c>
    </row>
    <row r="108" spans="2:8" x14ac:dyDescent="0.3">
      <c r="B108" s="2">
        <v>45652</v>
      </c>
      <c r="C108">
        <f>+VLOOKUP(B108,'S&amp;P500'!$B$5:$C$1261,2)</f>
        <v>6037.59</v>
      </c>
      <c r="D108">
        <f>+VLOOKUP(B108,AAPL!$B$4:$C$1261,2)</f>
        <v>258.39999999999998</v>
      </c>
      <c r="G108" s="13">
        <f t="shared" si="1"/>
        <v>-4.0562645280495246E-4</v>
      </c>
      <c r="H108" s="13">
        <f t="shared" si="1"/>
        <v>3.1834769780261229E-3</v>
      </c>
    </row>
    <row r="109" spans="2:8" x14ac:dyDescent="0.3">
      <c r="B109" s="2">
        <v>45650</v>
      </c>
      <c r="C109">
        <f>+VLOOKUP(B109,'S&amp;P500'!$B$5:$C$1261,2)</f>
        <v>6040.04</v>
      </c>
      <c r="D109">
        <f>+VLOOKUP(B109,AAPL!$B$4:$C$1261,2)</f>
        <v>257.58</v>
      </c>
      <c r="G109" s="13">
        <f t="shared" si="1"/>
        <v>1.1042722967758989E-2</v>
      </c>
      <c r="H109" s="13">
        <f t="shared" si="1"/>
        <v>1.1466268750490727E-2</v>
      </c>
    </row>
    <row r="110" spans="2:8" x14ac:dyDescent="0.3">
      <c r="B110" s="2">
        <v>45649</v>
      </c>
      <c r="C110">
        <f>+VLOOKUP(B110,'S&amp;P500'!$B$5:$C$1261,2)</f>
        <v>5974.07</v>
      </c>
      <c r="D110">
        <f>+VLOOKUP(B110,AAPL!$B$4:$C$1261,2)</f>
        <v>254.66</v>
      </c>
      <c r="G110" s="13">
        <f t="shared" si="1"/>
        <v>7.2873196927927264E-3</v>
      </c>
      <c r="H110" s="13">
        <f t="shared" si="1"/>
        <v>3.0723176303766309E-3</v>
      </c>
    </row>
    <row r="111" spans="2:8" x14ac:dyDescent="0.3">
      <c r="B111" s="2">
        <v>45646</v>
      </c>
      <c r="C111">
        <f>+VLOOKUP(B111,'S&amp;P500'!$B$5:$C$1261,2)</f>
        <v>5930.85</v>
      </c>
      <c r="D111">
        <f>+VLOOKUP(B111,AAPL!$B$4:$C$1261,2)</f>
        <v>253.88</v>
      </c>
      <c r="G111" s="13">
        <f t="shared" si="1"/>
        <v>1.0869120584686254E-2</v>
      </c>
      <c r="H111" s="13">
        <f t="shared" si="1"/>
        <v>1.8820979975119334E-2</v>
      </c>
    </row>
    <row r="112" spans="2:8" x14ac:dyDescent="0.3">
      <c r="B112" s="2">
        <v>45645</v>
      </c>
      <c r="C112">
        <f>+VLOOKUP(B112,'S&amp;P500'!$B$5:$C$1261,2)</f>
        <v>5867.08</v>
      </c>
      <c r="D112">
        <f>+VLOOKUP(B112,AAPL!$B$4:$C$1261,2)</f>
        <v>249.19</v>
      </c>
      <c r="G112" s="13">
        <f t="shared" si="1"/>
        <v>-8.6509904362275236E-4</v>
      </c>
      <c r="H112" s="13">
        <f t="shared" si="1"/>
        <v>7.0317235805212874E-3</v>
      </c>
    </row>
    <row r="113" spans="2:8" x14ac:dyDescent="0.3">
      <c r="B113" s="2">
        <v>45644</v>
      </c>
      <c r="C113">
        <f>+VLOOKUP(B113,'S&amp;P500'!$B$5:$C$1261,2)</f>
        <v>5872.16</v>
      </c>
      <c r="D113">
        <f>+VLOOKUP(B113,AAPL!$B$4:$C$1261,2)</f>
        <v>247.45</v>
      </c>
      <c r="G113" s="13">
        <f t="shared" si="1"/>
        <v>-2.9492894104891865E-2</v>
      </c>
      <c r="H113" s="13">
        <f t="shared" si="1"/>
        <v>-2.1433938387313667E-2</v>
      </c>
    </row>
    <row r="114" spans="2:8" x14ac:dyDescent="0.3">
      <c r="B114" s="2">
        <v>45643</v>
      </c>
      <c r="C114">
        <f>+VLOOKUP(B114,'S&amp;P500'!$B$5:$C$1261,2)</f>
        <v>6050.61</v>
      </c>
      <c r="D114">
        <f>+VLOOKUP(B114,AAPL!$B$4:$C$1261,2)</f>
        <v>252.87</v>
      </c>
      <c r="G114" s="13">
        <f t="shared" si="1"/>
        <v>-3.8639596449174807E-3</v>
      </c>
      <c r="H114" s="13">
        <f t="shared" si="1"/>
        <v>9.7029228557738989E-3</v>
      </c>
    </row>
    <row r="115" spans="2:8" x14ac:dyDescent="0.3">
      <c r="B115" s="2">
        <v>45642</v>
      </c>
      <c r="C115">
        <f>+VLOOKUP(B115,'S&amp;P500'!$B$5:$C$1261,2)</f>
        <v>6074.08</v>
      </c>
      <c r="D115">
        <f>+VLOOKUP(B115,AAPL!$B$4:$C$1261,2)</f>
        <v>250.44</v>
      </c>
      <c r="G115" s="13">
        <f t="shared" si="1"/>
        <v>3.7993154952247199E-3</v>
      </c>
      <c r="H115" s="13">
        <f t="shared" si="1"/>
        <v>1.1756150769603568E-2</v>
      </c>
    </row>
    <row r="116" spans="2:8" x14ac:dyDescent="0.3">
      <c r="B116" s="2">
        <v>45639</v>
      </c>
      <c r="C116">
        <f>+VLOOKUP(B116,'S&amp;P500'!$B$5:$C$1261,2)</f>
        <v>6051.09</v>
      </c>
      <c r="D116">
        <f>+VLOOKUP(B116,AAPL!$B$4:$C$1261,2)</f>
        <v>247.53</v>
      </c>
      <c r="G116" s="13">
        <f t="shared" si="1"/>
        <v>-2.6440818012729572E-5</v>
      </c>
      <c r="H116" s="13">
        <f t="shared" si="1"/>
        <v>6.872574385510255E-4</v>
      </c>
    </row>
    <row r="117" spans="2:8" x14ac:dyDescent="0.3">
      <c r="B117" s="2">
        <v>45638</v>
      </c>
      <c r="C117">
        <f>+VLOOKUP(B117,'S&amp;P500'!$B$5:$C$1261,2)</f>
        <v>6051.25</v>
      </c>
      <c r="D117">
        <f>+VLOOKUP(B117,AAPL!$B$4:$C$1261,2)</f>
        <v>247.36</v>
      </c>
      <c r="G117" s="13">
        <f t="shared" si="1"/>
        <v>-5.4140321061636465E-3</v>
      </c>
      <c r="H117" s="13">
        <f t="shared" si="1"/>
        <v>5.9373729158194166E-3</v>
      </c>
    </row>
    <row r="118" spans="2:8" x14ac:dyDescent="0.3">
      <c r="B118" s="2">
        <v>45637</v>
      </c>
      <c r="C118">
        <f>+VLOOKUP(B118,'S&amp;P500'!$B$5:$C$1261,2)</f>
        <v>6084.19</v>
      </c>
      <c r="D118">
        <f>+VLOOKUP(B118,AAPL!$B$4:$C$1261,2)</f>
        <v>245.9</v>
      </c>
      <c r="G118" s="13">
        <f t="shared" si="1"/>
        <v>8.1658218598121834E-3</v>
      </c>
      <c r="H118" s="13">
        <f t="shared" si="1"/>
        <v>-5.1381640166686671E-3</v>
      </c>
    </row>
    <row r="119" spans="2:8" x14ac:dyDescent="0.3">
      <c r="B119" s="2">
        <v>45636</v>
      </c>
      <c r="C119">
        <f>+VLOOKUP(B119,'S&amp;P500'!$B$5:$C$1261,2)</f>
        <v>6034.91</v>
      </c>
      <c r="D119">
        <f>+VLOOKUP(B119,AAPL!$B$4:$C$1261,2)</f>
        <v>247.17</v>
      </c>
      <c r="G119" s="13">
        <f t="shared" si="1"/>
        <v>-2.9638930421207466E-3</v>
      </c>
      <c r="H119" s="13">
        <f t="shared" si="1"/>
        <v>4.1030224244393843E-3</v>
      </c>
    </row>
    <row r="120" spans="2:8" x14ac:dyDescent="0.3">
      <c r="B120" s="2">
        <v>45635</v>
      </c>
      <c r="C120">
        <f>+VLOOKUP(B120,'S&amp;P500'!$B$5:$C$1261,2)</f>
        <v>6052.85</v>
      </c>
      <c r="D120">
        <f>+VLOOKUP(B120,AAPL!$B$4:$C$1261,2)</f>
        <v>246.16</v>
      </c>
      <c r="G120" s="13">
        <f t="shared" si="1"/>
        <v>-6.1442267748391677E-3</v>
      </c>
      <c r="H120" s="13">
        <f t="shared" si="1"/>
        <v>1.6098406670519205E-2</v>
      </c>
    </row>
    <row r="121" spans="2:8" x14ac:dyDescent="0.3">
      <c r="B121" s="2">
        <v>45632</v>
      </c>
      <c r="C121">
        <f>+VLOOKUP(B121,'S&amp;P500'!$B$5:$C$1261,2)</f>
        <v>6090.27</v>
      </c>
      <c r="D121">
        <f>+VLOOKUP(B121,AAPL!$B$4:$C$1261,2)</f>
        <v>242.26</v>
      </c>
      <c r="G121" s="13">
        <f t="shared" si="1"/>
        <v>2.4954280663231909E-3</v>
      </c>
      <c r="H121" s="13">
        <f t="shared" si="1"/>
        <v>-8.2487833044631031E-4</v>
      </c>
    </row>
    <row r="122" spans="2:8" x14ac:dyDescent="0.3">
      <c r="B122" s="2">
        <v>45631</v>
      </c>
      <c r="C122">
        <f>+VLOOKUP(B122,'S&amp;P500'!$B$5:$C$1261,2)</f>
        <v>6075.11</v>
      </c>
      <c r="D122">
        <f>+VLOOKUP(B122,AAPL!$B$4:$C$1261,2)</f>
        <v>242.46</v>
      </c>
      <c r="G122" s="13">
        <f t="shared" si="1"/>
        <v>-1.8697147288503357E-3</v>
      </c>
      <c r="H122" s="13">
        <f t="shared" si="1"/>
        <v>1.237470610073732E-4</v>
      </c>
    </row>
    <row r="123" spans="2:8" x14ac:dyDescent="0.3">
      <c r="B123" s="2">
        <v>45630</v>
      </c>
      <c r="C123">
        <f>+VLOOKUP(B123,'S&amp;P500'!$B$5:$C$1261,2)</f>
        <v>6086.49</v>
      </c>
      <c r="D123">
        <f>+VLOOKUP(B123,AAPL!$B$4:$C$1261,2)</f>
        <v>242.43</v>
      </c>
      <c r="G123" s="13">
        <f t="shared" si="1"/>
        <v>6.0513596963907013E-3</v>
      </c>
      <c r="H123" s="13">
        <f t="shared" si="1"/>
        <v>1.4871731317387393E-3</v>
      </c>
    </row>
    <row r="124" spans="2:8" x14ac:dyDescent="0.3">
      <c r="B124" s="2">
        <v>45629</v>
      </c>
      <c r="C124">
        <f>+VLOOKUP(B124,'S&amp;P500'!$B$5:$C$1261,2)</f>
        <v>6049.88</v>
      </c>
      <c r="D124">
        <f>+VLOOKUP(B124,AAPL!$B$4:$C$1261,2)</f>
        <v>242.07</v>
      </c>
      <c r="G124" s="13">
        <f t="shared" si="1"/>
        <v>4.5145233705135013E-4</v>
      </c>
      <c r="H124" s="13">
        <f t="shared" si="1"/>
        <v>1.2802811597841135E-2</v>
      </c>
    </row>
    <row r="125" spans="2:8" x14ac:dyDescent="0.3">
      <c r="B125" s="2">
        <v>45628</v>
      </c>
      <c r="C125">
        <f>+VLOOKUP(B125,'S&amp;P500'!$B$5:$C$1261,2)</f>
        <v>6047.15</v>
      </c>
      <c r="D125">
        <f>+VLOOKUP(B125,AAPL!$B$4:$C$1261,2)</f>
        <v>239.01</v>
      </c>
      <c r="G125" s="13">
        <f t="shared" si="1"/>
        <v>2.4484531809998433E-3</v>
      </c>
      <c r="H125" s="13">
        <f t="shared" si="1"/>
        <v>9.5032944754180892E-3</v>
      </c>
    </row>
    <row r="126" spans="2:8" x14ac:dyDescent="0.3">
      <c r="B126" s="2">
        <v>45625</v>
      </c>
      <c r="C126">
        <f>+VLOOKUP(B126,'S&amp;P500'!$B$5:$C$1261,2)</f>
        <v>6032.38</v>
      </c>
      <c r="D126">
        <f>+VLOOKUP(B126,AAPL!$B$4:$C$1261,2)</f>
        <v>236.76</v>
      </c>
      <c r="G126" s="13">
        <f t="shared" si="1"/>
        <v>5.6078443139726541E-3</v>
      </c>
      <c r="H126" s="13">
        <f t="shared" si="1"/>
        <v>1.0240655401945631E-2</v>
      </c>
    </row>
    <row r="127" spans="2:8" x14ac:dyDescent="0.3">
      <c r="B127" s="2">
        <v>45623</v>
      </c>
      <c r="C127">
        <f>+VLOOKUP(B127,'S&amp;P500'!$B$5:$C$1261,2)</f>
        <v>5998.74</v>
      </c>
      <c r="D127">
        <f>+VLOOKUP(B127,AAPL!$B$4:$C$1261,2)</f>
        <v>234.36</v>
      </c>
      <c r="G127" s="13">
        <f t="shared" si="1"/>
        <v>-3.8012963267421984E-3</v>
      </c>
      <c r="H127" s="13">
        <f t="shared" si="1"/>
        <v>-5.5439464369477776E-4</v>
      </c>
    </row>
    <row r="128" spans="2:8" x14ac:dyDescent="0.3">
      <c r="B128" s="2">
        <v>45622</v>
      </c>
      <c r="C128">
        <f>+VLOOKUP(B128,'S&amp;P500'!$B$5:$C$1261,2)</f>
        <v>6021.63</v>
      </c>
      <c r="D128">
        <f>+VLOOKUP(B128,AAPL!$B$4:$C$1261,2)</f>
        <v>234.49</v>
      </c>
      <c r="G128" s="13">
        <f t="shared" si="1"/>
        <v>5.722044904524104E-3</v>
      </c>
      <c r="H128" s="13">
        <f t="shared" si="1"/>
        <v>9.3840127415953933E-3</v>
      </c>
    </row>
    <row r="129" spans="2:8" x14ac:dyDescent="0.3">
      <c r="B129" s="2">
        <v>45621</v>
      </c>
      <c r="C129">
        <f>+VLOOKUP(B129,'S&amp;P500'!$B$5:$C$1261,2)</f>
        <v>5987.37</v>
      </c>
      <c r="D129">
        <f>+VLOOKUP(B129,AAPL!$B$4:$C$1261,2)</f>
        <v>232.31</v>
      </c>
      <c r="G129" s="13">
        <f t="shared" si="1"/>
        <v>3.0204344198856425E-3</v>
      </c>
      <c r="H129" s="13">
        <f t="shared" si="1"/>
        <v>1.3038548752834611E-2</v>
      </c>
    </row>
    <row r="130" spans="2:8" x14ac:dyDescent="0.3">
      <c r="B130" s="2">
        <v>45618</v>
      </c>
      <c r="C130">
        <f>+VLOOKUP(B130,'S&amp;P500'!$B$5:$C$1261,2)</f>
        <v>5969.34</v>
      </c>
      <c r="D130">
        <f>+VLOOKUP(B130,AAPL!$B$4:$C$1261,2)</f>
        <v>229.32</v>
      </c>
      <c r="G130" s="13">
        <f t="shared" si="1"/>
        <v>3.4679787718681077E-3</v>
      </c>
      <c r="H130" s="13">
        <f t="shared" si="1"/>
        <v>5.9218318199762976E-3</v>
      </c>
    </row>
    <row r="131" spans="2:8" x14ac:dyDescent="0.3">
      <c r="B131" s="2">
        <v>45617</v>
      </c>
      <c r="C131">
        <f>+VLOOKUP(B131,'S&amp;P500'!$B$5:$C$1261,2)</f>
        <v>5948.71</v>
      </c>
      <c r="D131">
        <f>+VLOOKUP(B131,AAPL!$B$4:$C$1261,2)</f>
        <v>227.97</v>
      </c>
      <c r="G131" s="13">
        <f t="shared" si="1"/>
        <v>5.3404449131417842E-3</v>
      </c>
      <c r="H131" s="13">
        <f t="shared" si="1"/>
        <v>-2.1011162179908061E-3</v>
      </c>
    </row>
    <row r="132" spans="2:8" x14ac:dyDescent="0.3">
      <c r="B132" s="2">
        <v>45616</v>
      </c>
      <c r="C132">
        <f>+VLOOKUP(B132,'S&amp;P500'!$B$5:$C$1261,2)</f>
        <v>5917.11</v>
      </c>
      <c r="D132">
        <f>+VLOOKUP(B132,AAPL!$B$4:$C$1261,2)</f>
        <v>228.45</v>
      </c>
      <c r="G132" s="13">
        <f t="shared" ref="G132:H195" si="2">+C132/C133-1</f>
        <v>2.1970667468895755E-5</v>
      </c>
      <c r="H132" s="13">
        <f t="shared" si="2"/>
        <v>3.1616387827690939E-3</v>
      </c>
    </row>
    <row r="133" spans="2:8" x14ac:dyDescent="0.3">
      <c r="B133" s="2">
        <v>45615</v>
      </c>
      <c r="C133">
        <f>+VLOOKUP(B133,'S&amp;P500'!$B$5:$C$1261,2)</f>
        <v>5916.98</v>
      </c>
      <c r="D133">
        <f>+VLOOKUP(B133,AAPL!$B$4:$C$1261,2)</f>
        <v>227.73</v>
      </c>
      <c r="G133" s="13">
        <f t="shared" si="2"/>
        <v>3.9636081050355987E-3</v>
      </c>
      <c r="H133" s="13">
        <f t="shared" si="2"/>
        <v>1.1430078691694323E-3</v>
      </c>
    </row>
    <row r="134" spans="2:8" x14ac:dyDescent="0.3">
      <c r="B134" s="2">
        <v>45614</v>
      </c>
      <c r="C134">
        <f>+VLOOKUP(B134,'S&amp;P500'!$B$5:$C$1261,2)</f>
        <v>5893.62</v>
      </c>
      <c r="D134">
        <f>+VLOOKUP(B134,AAPL!$B$4:$C$1261,2)</f>
        <v>227.47</v>
      </c>
      <c r="G134" s="13">
        <f t="shared" si="2"/>
        <v>3.9178144727474162E-3</v>
      </c>
      <c r="H134" s="13">
        <f t="shared" si="2"/>
        <v>1.3409961685823646E-2</v>
      </c>
    </row>
    <row r="135" spans="2:8" x14ac:dyDescent="0.3">
      <c r="B135" s="2">
        <v>45611</v>
      </c>
      <c r="C135">
        <f>+VLOOKUP(B135,'S&amp;P500'!$B$5:$C$1261,2)</f>
        <v>5870.62</v>
      </c>
      <c r="D135">
        <f>+VLOOKUP(B135,AAPL!$B$4:$C$1261,2)</f>
        <v>224.46</v>
      </c>
      <c r="G135" s="13">
        <f t="shared" si="2"/>
        <v>-1.3203522508181798E-2</v>
      </c>
      <c r="H135" s="13">
        <f t="shared" si="2"/>
        <v>-1.4099354328633407E-2</v>
      </c>
    </row>
    <row r="136" spans="2:8" x14ac:dyDescent="0.3">
      <c r="B136" s="2">
        <v>45610</v>
      </c>
      <c r="C136">
        <f>+VLOOKUP(B136,'S&amp;P500'!$B$5:$C$1261,2)</f>
        <v>5949.17</v>
      </c>
      <c r="D136">
        <f>+VLOOKUP(B136,AAPL!$B$4:$C$1261,2)</f>
        <v>227.67</v>
      </c>
      <c r="G136" s="13">
        <f t="shared" si="2"/>
        <v>-6.0497412027306074E-3</v>
      </c>
      <c r="H136" s="13">
        <f t="shared" si="2"/>
        <v>1.3759016831418558E-2</v>
      </c>
    </row>
    <row r="137" spans="2:8" x14ac:dyDescent="0.3">
      <c r="B137" s="2">
        <v>45609</v>
      </c>
      <c r="C137">
        <f>+VLOOKUP(B137,'S&amp;P500'!$B$5:$C$1261,2)</f>
        <v>5985.38</v>
      </c>
      <c r="D137">
        <f>+VLOOKUP(B137,AAPL!$B$4:$C$1261,2)</f>
        <v>224.58</v>
      </c>
      <c r="G137" s="13">
        <f t="shared" si="2"/>
        <v>2.3228648443596178E-4</v>
      </c>
      <c r="H137" s="13">
        <f t="shared" si="2"/>
        <v>3.9787205507622048E-3</v>
      </c>
    </row>
    <row r="138" spans="2:8" x14ac:dyDescent="0.3">
      <c r="B138" s="2">
        <v>45608</v>
      </c>
      <c r="C138">
        <f>+VLOOKUP(B138,'S&amp;P500'!$B$5:$C$1261,2)</f>
        <v>5983.99</v>
      </c>
      <c r="D138">
        <f>+VLOOKUP(B138,AAPL!$B$4:$C$1261,2)</f>
        <v>223.69</v>
      </c>
      <c r="G138" s="13">
        <f t="shared" si="2"/>
        <v>-2.8926824797754769E-3</v>
      </c>
      <c r="H138" s="13">
        <f t="shared" si="2"/>
        <v>0</v>
      </c>
    </row>
    <row r="139" spans="2:8" x14ac:dyDescent="0.3">
      <c r="B139" s="2">
        <v>45607</v>
      </c>
      <c r="C139">
        <f>+VLOOKUP(B139,'S&amp;P500'!$B$5:$C$1261,2)</f>
        <v>6001.35</v>
      </c>
      <c r="D139">
        <f>+VLOOKUP(B139,AAPL!$B$4:$C$1261,2)</f>
        <v>223.69</v>
      </c>
      <c r="G139" s="13">
        <f t="shared" si="2"/>
        <v>9.6905366322297404E-4</v>
      </c>
      <c r="H139" s="13">
        <f t="shared" si="2"/>
        <v>-1.2013603639415171E-2</v>
      </c>
    </row>
    <row r="140" spans="2:8" x14ac:dyDescent="0.3">
      <c r="B140" s="2">
        <v>45604</v>
      </c>
      <c r="C140">
        <f>+VLOOKUP(B140,'S&amp;P500'!$B$5:$C$1261,2)</f>
        <v>5995.54</v>
      </c>
      <c r="D140">
        <f>+VLOOKUP(B140,AAPL!$B$4:$C$1261,2)</f>
        <v>226.41</v>
      </c>
      <c r="G140" s="13">
        <f t="shared" si="2"/>
        <v>3.7568431802581514E-3</v>
      </c>
      <c r="H140" s="13">
        <f t="shared" si="2"/>
        <v>-1.1911064055055709E-3</v>
      </c>
    </row>
    <row r="141" spans="2:8" x14ac:dyDescent="0.3">
      <c r="B141" s="2">
        <v>45603</v>
      </c>
      <c r="C141">
        <f>+VLOOKUP(B141,'S&amp;P500'!$B$5:$C$1261,2)</f>
        <v>5973.1</v>
      </c>
      <c r="D141">
        <f>+VLOOKUP(B141,AAPL!$B$4:$C$1261,2)</f>
        <v>226.68</v>
      </c>
      <c r="G141" s="13">
        <f t="shared" si="2"/>
        <v>7.4312198939459062E-3</v>
      </c>
      <c r="H141" s="13">
        <f t="shared" si="2"/>
        <v>2.1357123546904555E-2</v>
      </c>
    </row>
    <row r="142" spans="2:8" x14ac:dyDescent="0.3">
      <c r="B142" s="2">
        <v>45602</v>
      </c>
      <c r="C142">
        <f>+VLOOKUP(B142,'S&amp;P500'!$B$5:$C$1261,2)</f>
        <v>5929.04</v>
      </c>
      <c r="D142">
        <f>+VLOOKUP(B142,AAPL!$B$4:$C$1261,2)</f>
        <v>221.94</v>
      </c>
      <c r="G142" s="13">
        <f t="shared" si="2"/>
        <v>2.5295879476236127E-2</v>
      </c>
      <c r="H142" s="13">
        <f t="shared" si="2"/>
        <v>-3.2783940360173736E-3</v>
      </c>
    </row>
    <row r="143" spans="2:8" x14ac:dyDescent="0.3">
      <c r="B143" s="2">
        <v>45601</v>
      </c>
      <c r="C143">
        <f>+VLOOKUP(B143,'S&amp;P500'!$B$5:$C$1261,2)</f>
        <v>5782.76</v>
      </c>
      <c r="D143">
        <f>+VLOOKUP(B143,AAPL!$B$4:$C$1261,2)</f>
        <v>222.67</v>
      </c>
      <c r="G143" s="13">
        <f t="shared" si="2"/>
        <v>1.2265675189796932E-2</v>
      </c>
      <c r="H143" s="13">
        <f t="shared" si="2"/>
        <v>6.5090629661437305E-3</v>
      </c>
    </row>
    <row r="144" spans="2:8" x14ac:dyDescent="0.3">
      <c r="B144" s="2">
        <v>45600</v>
      </c>
      <c r="C144">
        <f>+VLOOKUP(B144,'S&amp;P500'!$B$5:$C$1261,2)</f>
        <v>5712.69</v>
      </c>
      <c r="D144">
        <f>+VLOOKUP(B144,AAPL!$B$4:$C$1261,2)</f>
        <v>221.23</v>
      </c>
      <c r="G144" s="13">
        <f t="shared" si="2"/>
        <v>-2.8121072475911779E-3</v>
      </c>
      <c r="H144" s="13">
        <f t="shared" si="2"/>
        <v>-4.0516814478008811E-3</v>
      </c>
    </row>
    <row r="145" spans="2:8" x14ac:dyDescent="0.3">
      <c r="B145" s="2">
        <v>45597</v>
      </c>
      <c r="C145">
        <f>+VLOOKUP(B145,'S&amp;P500'!$B$5:$C$1261,2)</f>
        <v>5728.8</v>
      </c>
      <c r="D145">
        <f>+VLOOKUP(B145,AAPL!$B$4:$C$1261,2)</f>
        <v>222.13</v>
      </c>
      <c r="G145" s="13">
        <f t="shared" si="2"/>
        <v>4.0925781489629109E-3</v>
      </c>
      <c r="H145" s="13">
        <f t="shared" si="2"/>
        <v>-1.3281805259417245E-2</v>
      </c>
    </row>
    <row r="146" spans="2:8" x14ac:dyDescent="0.3">
      <c r="B146" s="2">
        <v>45596</v>
      </c>
      <c r="C146">
        <f>+VLOOKUP(B146,'S&amp;P500'!$B$5:$C$1261,2)</f>
        <v>5705.45</v>
      </c>
      <c r="D146">
        <f>+VLOOKUP(B146,AAPL!$B$4:$C$1261,2)</f>
        <v>225.12</v>
      </c>
      <c r="G146" s="13">
        <f t="shared" si="2"/>
        <v>-1.8614747655095742E-2</v>
      </c>
      <c r="H146" s="13">
        <f t="shared" si="2"/>
        <v>-1.8186575951851358E-2</v>
      </c>
    </row>
    <row r="147" spans="2:8" x14ac:dyDescent="0.3">
      <c r="B147" s="2">
        <v>45595</v>
      </c>
      <c r="C147">
        <f>+VLOOKUP(B147,'S&amp;P500'!$B$5:$C$1261,2)</f>
        <v>5813.67</v>
      </c>
      <c r="D147">
        <f>+VLOOKUP(B147,AAPL!$B$4:$C$1261,2)</f>
        <v>229.29</v>
      </c>
      <c r="G147" s="13">
        <f t="shared" si="2"/>
        <v>-3.3002338451409985E-3</v>
      </c>
      <c r="H147" s="13">
        <f t="shared" si="2"/>
        <v>-1.5288812540261931E-2</v>
      </c>
    </row>
    <row r="148" spans="2:8" x14ac:dyDescent="0.3">
      <c r="B148" s="2">
        <v>45594</v>
      </c>
      <c r="C148">
        <f>+VLOOKUP(B148,'S&amp;P500'!$B$5:$C$1261,2)</f>
        <v>5832.92</v>
      </c>
      <c r="D148">
        <f>+VLOOKUP(B148,AAPL!$B$4:$C$1261,2)</f>
        <v>232.85</v>
      </c>
      <c r="G148" s="13">
        <f t="shared" si="2"/>
        <v>1.6141440228589765E-3</v>
      </c>
      <c r="H148" s="13">
        <f t="shared" si="2"/>
        <v>1.160890876257481E-3</v>
      </c>
    </row>
    <row r="149" spans="2:8" x14ac:dyDescent="0.3">
      <c r="B149" s="2">
        <v>45593</v>
      </c>
      <c r="C149">
        <f>+VLOOKUP(B149,'S&amp;P500'!$B$5:$C$1261,2)</f>
        <v>5823.52</v>
      </c>
      <c r="D149">
        <f>+VLOOKUP(B149,AAPL!$B$4:$C$1261,2)</f>
        <v>232.58</v>
      </c>
      <c r="G149" s="13">
        <f t="shared" si="2"/>
        <v>2.6514603692762151E-3</v>
      </c>
      <c r="H149" s="13">
        <f t="shared" si="2"/>
        <v>8.5862966175196398E-3</v>
      </c>
    </row>
    <row r="150" spans="2:8" x14ac:dyDescent="0.3">
      <c r="B150" s="2">
        <v>45590</v>
      </c>
      <c r="C150">
        <f>+VLOOKUP(B150,'S&amp;P500'!$B$5:$C$1261,2)</f>
        <v>5808.12</v>
      </c>
      <c r="D150">
        <f>+VLOOKUP(B150,AAPL!$B$4:$C$1261,2)</f>
        <v>230.6</v>
      </c>
      <c r="G150" s="13">
        <f t="shared" si="2"/>
        <v>-2.994908655286066E-4</v>
      </c>
      <c r="H150" s="13">
        <f t="shared" si="2"/>
        <v>3.65598885793883E-3</v>
      </c>
    </row>
    <row r="151" spans="2:8" x14ac:dyDescent="0.3">
      <c r="B151" s="2">
        <v>45589</v>
      </c>
      <c r="C151">
        <f>+VLOOKUP(B151,'S&amp;P500'!$B$5:$C$1261,2)</f>
        <v>5809.86</v>
      </c>
      <c r="D151">
        <f>+VLOOKUP(B151,AAPL!$B$4:$C$1261,2)</f>
        <v>229.76</v>
      </c>
      <c r="G151" s="13">
        <f t="shared" si="2"/>
        <v>2.1457820892740731E-3</v>
      </c>
      <c r="H151" s="13">
        <f t="shared" si="2"/>
        <v>-8.2626657969120387E-4</v>
      </c>
    </row>
    <row r="152" spans="2:8" x14ac:dyDescent="0.3">
      <c r="B152" s="2">
        <v>45588</v>
      </c>
      <c r="C152">
        <f>+VLOOKUP(B152,'S&amp;P500'!$B$5:$C$1261,2)</f>
        <v>5797.42</v>
      </c>
      <c r="D152">
        <f>+VLOOKUP(B152,AAPL!$B$4:$C$1261,2)</f>
        <v>229.95</v>
      </c>
      <c r="G152" s="13">
        <f t="shared" si="2"/>
        <v>-9.1912770030079249E-3</v>
      </c>
      <c r="H152" s="13">
        <f t="shared" si="2"/>
        <v>-2.1614262009105323E-2</v>
      </c>
    </row>
    <row r="153" spans="2:8" x14ac:dyDescent="0.3">
      <c r="B153" s="2">
        <v>45587</v>
      </c>
      <c r="C153">
        <f>+VLOOKUP(B153,'S&amp;P500'!$B$5:$C$1261,2)</f>
        <v>5851.2</v>
      </c>
      <c r="D153">
        <f>+VLOOKUP(B153,AAPL!$B$4:$C$1261,2)</f>
        <v>235.03</v>
      </c>
      <c r="G153" s="13">
        <f t="shared" si="2"/>
        <v>-4.7489058725858069E-4</v>
      </c>
      <c r="H153" s="13">
        <f t="shared" si="2"/>
        <v>-2.6310205813706578E-3</v>
      </c>
    </row>
    <row r="154" spans="2:8" x14ac:dyDescent="0.3">
      <c r="B154" s="2">
        <v>45586</v>
      </c>
      <c r="C154">
        <f>+VLOOKUP(B154,'S&amp;P500'!$B$5:$C$1261,2)</f>
        <v>5853.98</v>
      </c>
      <c r="D154">
        <f>+VLOOKUP(B154,AAPL!$B$4:$C$1261,2)</f>
        <v>235.65</v>
      </c>
      <c r="G154" s="13">
        <f t="shared" si="2"/>
        <v>-1.8227794573267841E-3</v>
      </c>
      <c r="H154" s="13">
        <f t="shared" si="2"/>
        <v>6.2772226492442407E-3</v>
      </c>
    </row>
    <row r="155" spans="2:8" x14ac:dyDescent="0.3">
      <c r="B155" s="2">
        <v>45583</v>
      </c>
      <c r="C155">
        <f>+VLOOKUP(B155,'S&amp;P500'!$B$5:$C$1261,2)</f>
        <v>5864.67</v>
      </c>
      <c r="D155">
        <f>+VLOOKUP(B155,AAPL!$B$4:$C$1261,2)</f>
        <v>234.18</v>
      </c>
      <c r="G155" s="13">
        <f t="shared" si="2"/>
        <v>3.9716030382763723E-3</v>
      </c>
      <c r="H155" s="13">
        <f t="shared" si="2"/>
        <v>1.2276303276562706E-2</v>
      </c>
    </row>
    <row r="156" spans="2:8" x14ac:dyDescent="0.3">
      <c r="B156" s="2">
        <v>45582</v>
      </c>
      <c r="C156">
        <f>+VLOOKUP(B156,'S&amp;P500'!$B$5:$C$1261,2)</f>
        <v>5841.47</v>
      </c>
      <c r="D156">
        <f>+VLOOKUP(B156,AAPL!$B$4:$C$1261,2)</f>
        <v>231.34</v>
      </c>
      <c r="G156" s="13">
        <f t="shared" si="2"/>
        <v>-1.7116048520571248E-4</v>
      </c>
      <c r="H156" s="13">
        <f t="shared" si="2"/>
        <v>1.6019396458415436E-3</v>
      </c>
    </row>
    <row r="157" spans="2:8" x14ac:dyDescent="0.3">
      <c r="B157" s="2">
        <v>45581</v>
      </c>
      <c r="C157">
        <f>+VLOOKUP(B157,'S&amp;P500'!$B$5:$C$1261,2)</f>
        <v>5842.47</v>
      </c>
      <c r="D157">
        <f>+VLOOKUP(B157,AAPL!$B$4:$C$1261,2)</f>
        <v>230.97</v>
      </c>
      <c r="G157" s="13">
        <f t="shared" si="2"/>
        <v>4.6790685197222182E-3</v>
      </c>
      <c r="H157" s="13">
        <f t="shared" si="2"/>
        <v>-8.840063511135865E-3</v>
      </c>
    </row>
    <row r="158" spans="2:8" x14ac:dyDescent="0.3">
      <c r="B158" s="2">
        <v>45580</v>
      </c>
      <c r="C158">
        <f>+VLOOKUP(B158,'S&amp;P500'!$B$5:$C$1261,2)</f>
        <v>5815.26</v>
      </c>
      <c r="D158">
        <f>+VLOOKUP(B158,AAPL!$B$4:$C$1261,2)</f>
        <v>233.03</v>
      </c>
      <c r="G158" s="13">
        <f t="shared" si="2"/>
        <v>-7.6094097971791674E-3</v>
      </c>
      <c r="H158" s="13">
        <f t="shared" si="2"/>
        <v>1.1020000867716595E-2</v>
      </c>
    </row>
    <row r="159" spans="2:8" x14ac:dyDescent="0.3">
      <c r="B159" s="2">
        <v>45579</v>
      </c>
      <c r="C159">
        <f>+VLOOKUP(B159,'S&amp;P500'!$B$5:$C$1261,2)</f>
        <v>5859.85</v>
      </c>
      <c r="D159">
        <f>+VLOOKUP(B159,AAPL!$B$4:$C$1261,2)</f>
        <v>230.49</v>
      </c>
      <c r="G159" s="13">
        <f t="shared" si="2"/>
        <v>7.7076128584032677E-3</v>
      </c>
      <c r="H159" s="13">
        <f t="shared" si="2"/>
        <v>1.6493936052921709E-2</v>
      </c>
    </row>
    <row r="160" spans="2:8" x14ac:dyDescent="0.3">
      <c r="B160" s="2">
        <v>45576</v>
      </c>
      <c r="C160">
        <f>+VLOOKUP(B160,'S&amp;P500'!$B$5:$C$1261,2)</f>
        <v>5815.03</v>
      </c>
      <c r="D160">
        <f>+VLOOKUP(B160,AAPL!$B$4:$C$1261,2)</f>
        <v>226.75</v>
      </c>
      <c r="G160" s="13">
        <f t="shared" si="2"/>
        <v>6.0518507625366702E-3</v>
      </c>
      <c r="H160" s="13">
        <f t="shared" si="2"/>
        <v>-6.5282159130739537E-3</v>
      </c>
    </row>
    <row r="161" spans="2:8" x14ac:dyDescent="0.3">
      <c r="B161" s="2">
        <v>45575</v>
      </c>
      <c r="C161">
        <f>+VLOOKUP(B161,'S&amp;P500'!$B$5:$C$1261,2)</f>
        <v>5780.05</v>
      </c>
      <c r="D161">
        <f>+VLOOKUP(B161,AAPL!$B$4:$C$1261,2)</f>
        <v>228.24</v>
      </c>
      <c r="G161" s="13">
        <f t="shared" si="2"/>
        <v>-2.0700823889336917E-3</v>
      </c>
      <c r="H161" s="13">
        <f t="shared" si="2"/>
        <v>-2.1858879076680493E-3</v>
      </c>
    </row>
    <row r="162" spans="2:8" x14ac:dyDescent="0.3">
      <c r="B162" s="2">
        <v>45574</v>
      </c>
      <c r="C162">
        <f>+VLOOKUP(B162,'S&amp;P500'!$B$5:$C$1261,2)</f>
        <v>5792.04</v>
      </c>
      <c r="D162">
        <f>+VLOOKUP(B162,AAPL!$B$4:$C$1261,2)</f>
        <v>228.74</v>
      </c>
      <c r="G162" s="13">
        <f t="shared" si="2"/>
        <v>7.1133846739683815E-3</v>
      </c>
      <c r="H162" s="13">
        <f t="shared" si="2"/>
        <v>1.671259667526015E-2</v>
      </c>
    </row>
    <row r="163" spans="2:8" x14ac:dyDescent="0.3">
      <c r="B163" s="2">
        <v>45573</v>
      </c>
      <c r="C163">
        <f>+VLOOKUP(B163,'S&amp;P500'!$B$5:$C$1261,2)</f>
        <v>5751.13</v>
      </c>
      <c r="D163">
        <f>+VLOOKUP(B163,AAPL!$B$4:$C$1261,2)</f>
        <v>224.98</v>
      </c>
      <c r="G163" s="13">
        <f t="shared" si="2"/>
        <v>9.68935768284096E-3</v>
      </c>
      <c r="H163" s="13">
        <f t="shared" si="2"/>
        <v>1.8423792494681068E-2</v>
      </c>
    </row>
    <row r="164" spans="2:8" x14ac:dyDescent="0.3">
      <c r="B164" s="2">
        <v>45572</v>
      </c>
      <c r="C164">
        <f>+VLOOKUP(B164,'S&amp;P500'!$B$5:$C$1261,2)</f>
        <v>5695.94</v>
      </c>
      <c r="D164">
        <f>+VLOOKUP(B164,AAPL!$B$4:$C$1261,2)</f>
        <v>220.91</v>
      </c>
      <c r="G164" s="13">
        <f t="shared" si="2"/>
        <v>-9.5860422495291919E-3</v>
      </c>
      <c r="H164" s="13">
        <f t="shared" si="2"/>
        <v>-2.2565373213574547E-2</v>
      </c>
    </row>
    <row r="165" spans="2:8" x14ac:dyDescent="0.3">
      <c r="B165" s="2">
        <v>45569</v>
      </c>
      <c r="C165">
        <f>+VLOOKUP(B165,'S&amp;P500'!$B$5:$C$1261,2)</f>
        <v>5751.07</v>
      </c>
      <c r="D165">
        <f>+VLOOKUP(B165,AAPL!$B$4:$C$1261,2)</f>
        <v>226.01</v>
      </c>
      <c r="G165" s="13">
        <f t="shared" si="2"/>
        <v>8.9702698624898325E-3</v>
      </c>
      <c r="H165" s="13">
        <f t="shared" si="2"/>
        <v>5.0249021700461416E-3</v>
      </c>
    </row>
    <row r="166" spans="2:8" x14ac:dyDescent="0.3">
      <c r="B166" s="2">
        <v>45568</v>
      </c>
      <c r="C166">
        <f>+VLOOKUP(B166,'S&amp;P500'!$B$5:$C$1261,2)</f>
        <v>5699.94</v>
      </c>
      <c r="D166">
        <f>+VLOOKUP(B166,AAPL!$B$4:$C$1261,2)</f>
        <v>224.88</v>
      </c>
      <c r="G166" s="13">
        <f t="shared" si="2"/>
        <v>-1.681396399709989E-3</v>
      </c>
      <c r="H166" s="13">
        <f t="shared" si="2"/>
        <v>-4.9117217575999073E-3</v>
      </c>
    </row>
    <row r="167" spans="2:8" x14ac:dyDescent="0.3">
      <c r="B167" s="2">
        <v>45567</v>
      </c>
      <c r="C167">
        <f>+VLOOKUP(B167,'S&amp;P500'!$B$5:$C$1261,2)</f>
        <v>5709.54</v>
      </c>
      <c r="D167">
        <f>+VLOOKUP(B167,AAPL!$B$4:$C$1261,2)</f>
        <v>225.99</v>
      </c>
      <c r="G167" s="13">
        <f t="shared" si="2"/>
        <v>1.3838405955768351E-4</v>
      </c>
      <c r="H167" s="13">
        <f t="shared" si="2"/>
        <v>2.5286132552568841E-3</v>
      </c>
    </row>
    <row r="168" spans="2:8" x14ac:dyDescent="0.3">
      <c r="B168" s="2">
        <v>45566</v>
      </c>
      <c r="C168">
        <f>+VLOOKUP(B168,'S&amp;P500'!$B$5:$C$1261,2)</f>
        <v>5708.75</v>
      </c>
      <c r="D168">
        <f>+VLOOKUP(B168,AAPL!$B$4:$C$1261,2)</f>
        <v>225.42</v>
      </c>
      <c r="G168" s="13">
        <f t="shared" si="2"/>
        <v>-9.3241104524439677E-3</v>
      </c>
      <c r="H168" s="13">
        <f t="shared" si="2"/>
        <v>-2.911534154535278E-2</v>
      </c>
    </row>
    <row r="169" spans="2:8" x14ac:dyDescent="0.3">
      <c r="B169" s="2">
        <v>45565</v>
      </c>
      <c r="C169">
        <f>+VLOOKUP(B169,'S&amp;P500'!$B$5:$C$1261,2)</f>
        <v>5762.48</v>
      </c>
      <c r="D169">
        <f>+VLOOKUP(B169,AAPL!$B$4:$C$1261,2)</f>
        <v>232.18</v>
      </c>
      <c r="G169" s="13">
        <f t="shared" si="2"/>
        <v>4.2365423122701085E-3</v>
      </c>
      <c r="H169" s="13">
        <f t="shared" si="2"/>
        <v>2.2864443367549114E-2</v>
      </c>
    </row>
    <row r="170" spans="2:8" x14ac:dyDescent="0.3">
      <c r="B170" s="2">
        <v>45562</v>
      </c>
      <c r="C170">
        <f>+VLOOKUP(B170,'S&amp;P500'!$B$5:$C$1261,2)</f>
        <v>5738.17</v>
      </c>
      <c r="D170">
        <f>+VLOOKUP(B170,AAPL!$B$4:$C$1261,2)</f>
        <v>226.99</v>
      </c>
      <c r="G170" s="13">
        <f t="shared" si="2"/>
        <v>-1.2531829977877607E-3</v>
      </c>
      <c r="H170" s="13">
        <f t="shared" si="2"/>
        <v>1.1908962597035888E-3</v>
      </c>
    </row>
    <row r="171" spans="2:8" x14ac:dyDescent="0.3">
      <c r="B171" s="2">
        <v>45561</v>
      </c>
      <c r="C171">
        <f>+VLOOKUP(B171,'S&amp;P500'!$B$5:$C$1261,2)</f>
        <v>5745.37</v>
      </c>
      <c r="D171">
        <f>+VLOOKUP(B171,AAPL!$B$4:$C$1261,2)</f>
        <v>226.72</v>
      </c>
      <c r="G171" s="13">
        <f t="shared" si="2"/>
        <v>4.0386141140038578E-3</v>
      </c>
      <c r="H171" s="13">
        <f t="shared" si="2"/>
        <v>5.0536395070484019E-3</v>
      </c>
    </row>
    <row r="172" spans="2:8" x14ac:dyDescent="0.3">
      <c r="B172" s="2">
        <v>45560</v>
      </c>
      <c r="C172">
        <f>+VLOOKUP(B172,'S&amp;P500'!$B$5:$C$1261,2)</f>
        <v>5722.26</v>
      </c>
      <c r="D172">
        <f>+VLOOKUP(B172,AAPL!$B$4:$C$1261,2)</f>
        <v>225.58</v>
      </c>
      <c r="G172" s="13">
        <f t="shared" si="2"/>
        <v>-1.8611774432969463E-3</v>
      </c>
      <c r="H172" s="13">
        <f t="shared" si="2"/>
        <v>-4.3695105265479928E-3</v>
      </c>
    </row>
    <row r="173" spans="2:8" x14ac:dyDescent="0.3">
      <c r="B173" s="2">
        <v>45559</v>
      </c>
      <c r="C173">
        <f>+VLOOKUP(B173,'S&amp;P500'!$B$5:$C$1261,2)</f>
        <v>5732.93</v>
      </c>
      <c r="D173">
        <f>+VLOOKUP(B173,AAPL!$B$4:$C$1261,2)</f>
        <v>226.57</v>
      </c>
      <c r="G173" s="13">
        <f t="shared" si="2"/>
        <v>2.5111172898120149E-3</v>
      </c>
      <c r="H173" s="13">
        <f t="shared" si="2"/>
        <v>3.9436370081531447E-3</v>
      </c>
    </row>
    <row r="174" spans="2:8" x14ac:dyDescent="0.3">
      <c r="B174" s="2">
        <v>45558</v>
      </c>
      <c r="C174">
        <f>+VLOOKUP(B174,'S&amp;P500'!$B$5:$C$1261,2)</f>
        <v>5718.57</v>
      </c>
      <c r="D174">
        <f>+VLOOKUP(B174,AAPL!$B$4:$C$1261,2)</f>
        <v>225.68</v>
      </c>
      <c r="G174" s="13">
        <f t="shared" si="2"/>
        <v>2.8092695373120868E-3</v>
      </c>
      <c r="H174" s="13">
        <f t="shared" si="2"/>
        <v>-7.5637642919964554E-3</v>
      </c>
    </row>
    <row r="175" spans="2:8" x14ac:dyDescent="0.3">
      <c r="B175" s="2">
        <v>45555</v>
      </c>
      <c r="C175">
        <f>+VLOOKUP(B175,'S&amp;P500'!$B$5:$C$1261,2)</f>
        <v>5702.55</v>
      </c>
      <c r="D175">
        <f>+VLOOKUP(B175,AAPL!$B$4:$C$1261,2)</f>
        <v>227.4</v>
      </c>
      <c r="G175" s="13">
        <f t="shared" si="2"/>
        <v>-1.9409693295342478E-3</v>
      </c>
      <c r="H175" s="13">
        <f t="shared" si="2"/>
        <v>-2.9376945674572941E-3</v>
      </c>
    </row>
    <row r="176" spans="2:8" x14ac:dyDescent="0.3">
      <c r="B176" s="2">
        <v>45554</v>
      </c>
      <c r="C176">
        <f>+VLOOKUP(B176,'S&amp;P500'!$B$5:$C$1261,2)</f>
        <v>5713.64</v>
      </c>
      <c r="D176">
        <f>+VLOOKUP(B176,AAPL!$B$4:$C$1261,2)</f>
        <v>228.07</v>
      </c>
      <c r="G176" s="13">
        <f t="shared" si="2"/>
        <v>1.6976786407179478E-2</v>
      </c>
      <c r="H176" s="13">
        <f t="shared" si="2"/>
        <v>3.7058930520189159E-2</v>
      </c>
    </row>
    <row r="177" spans="2:8" x14ac:dyDescent="0.3">
      <c r="B177" s="2">
        <v>45553</v>
      </c>
      <c r="C177">
        <f>+VLOOKUP(B177,'S&amp;P500'!$B$5:$C$1261,2)</f>
        <v>5618.26</v>
      </c>
      <c r="D177">
        <f>+VLOOKUP(B177,AAPL!$B$4:$C$1261,2)</f>
        <v>219.92</v>
      </c>
      <c r="G177" s="13">
        <f t="shared" si="2"/>
        <v>-2.8964004415590328E-3</v>
      </c>
      <c r="H177" s="13">
        <f t="shared" si="2"/>
        <v>1.8006758320603611E-2</v>
      </c>
    </row>
    <row r="178" spans="2:8" x14ac:dyDescent="0.3">
      <c r="B178" s="2">
        <v>45552</v>
      </c>
      <c r="C178">
        <f>+VLOOKUP(B178,'S&amp;P500'!$B$5:$C$1261,2)</f>
        <v>5634.58</v>
      </c>
      <c r="D178">
        <f>+VLOOKUP(B178,AAPL!$B$4:$C$1261,2)</f>
        <v>216.03</v>
      </c>
      <c r="G178" s="13">
        <f t="shared" si="2"/>
        <v>2.6450846693371055E-4</v>
      </c>
      <c r="H178" s="13">
        <f t="shared" si="2"/>
        <v>2.1803674151048558E-3</v>
      </c>
    </row>
    <row r="179" spans="2:8" x14ac:dyDescent="0.3">
      <c r="B179" s="2">
        <v>45551</v>
      </c>
      <c r="C179">
        <f>+VLOOKUP(B179,'S&amp;P500'!$B$5:$C$1261,2)</f>
        <v>5633.09</v>
      </c>
      <c r="D179">
        <f>+VLOOKUP(B179,AAPL!$B$4:$C$1261,2)</f>
        <v>215.56</v>
      </c>
      <c r="G179" s="13">
        <f t="shared" si="2"/>
        <v>1.2566610143582846E-3</v>
      </c>
      <c r="H179" s="13">
        <f t="shared" si="2"/>
        <v>-2.7782789103373617E-2</v>
      </c>
    </row>
    <row r="180" spans="2:8" x14ac:dyDescent="0.3">
      <c r="B180" s="2">
        <v>45548</v>
      </c>
      <c r="C180">
        <f>+VLOOKUP(B180,'S&amp;P500'!$B$5:$C$1261,2)</f>
        <v>5626.02</v>
      </c>
      <c r="D180">
        <f>+VLOOKUP(B180,AAPL!$B$4:$C$1261,2)</f>
        <v>221.72</v>
      </c>
      <c r="G180" s="13">
        <f t="shared" si="2"/>
        <v>5.4076658041088965E-3</v>
      </c>
      <c r="H180" s="13">
        <f t="shared" si="2"/>
        <v>-1.2162710031984325E-3</v>
      </c>
    </row>
    <row r="181" spans="2:8" x14ac:dyDescent="0.3">
      <c r="B181" s="2">
        <v>45547</v>
      </c>
      <c r="C181">
        <f>+VLOOKUP(B181,'S&amp;P500'!$B$5:$C$1261,2)</f>
        <v>5595.76</v>
      </c>
      <c r="D181">
        <f>+VLOOKUP(B181,AAPL!$B$4:$C$1261,2)</f>
        <v>221.99</v>
      </c>
      <c r="G181" s="13">
        <f t="shared" si="2"/>
        <v>7.4953232999588337E-3</v>
      </c>
      <c r="H181" s="13">
        <f t="shared" si="2"/>
        <v>4.9576347575275292E-4</v>
      </c>
    </row>
    <row r="182" spans="2:8" x14ac:dyDescent="0.3">
      <c r="B182" s="2">
        <v>45546</v>
      </c>
      <c r="C182">
        <f>+VLOOKUP(B182,'S&amp;P500'!$B$5:$C$1261,2)</f>
        <v>5554.13</v>
      </c>
      <c r="D182">
        <f>+VLOOKUP(B182,AAPL!$B$4:$C$1261,2)</f>
        <v>221.88</v>
      </c>
      <c r="G182" s="13">
        <f t="shared" si="2"/>
        <v>1.0665050805019227E-2</v>
      </c>
      <c r="H182" s="13">
        <f t="shared" si="2"/>
        <v>1.158019513084696E-2</v>
      </c>
    </row>
    <row r="183" spans="2:8" x14ac:dyDescent="0.3">
      <c r="B183" s="2">
        <v>45545</v>
      </c>
      <c r="C183">
        <f>+VLOOKUP(B183,'S&amp;P500'!$B$5:$C$1261,2)</f>
        <v>5495.52</v>
      </c>
      <c r="D183">
        <f>+VLOOKUP(B183,AAPL!$B$4:$C$1261,2)</f>
        <v>219.34</v>
      </c>
      <c r="G183" s="13">
        <f t="shared" si="2"/>
        <v>4.4726332239699573E-3</v>
      </c>
      <c r="H183" s="13">
        <f t="shared" si="2"/>
        <v>-3.634051058417298E-3</v>
      </c>
    </row>
    <row r="184" spans="2:8" x14ac:dyDescent="0.3">
      <c r="B184" s="2">
        <v>45544</v>
      </c>
      <c r="C184">
        <f>+VLOOKUP(B184,'S&amp;P500'!$B$5:$C$1261,2)</f>
        <v>5471.05</v>
      </c>
      <c r="D184">
        <f>+VLOOKUP(B184,AAPL!$B$4:$C$1261,2)</f>
        <v>220.14</v>
      </c>
      <c r="G184" s="13">
        <f t="shared" si="2"/>
        <v>1.1580091782812829E-2</v>
      </c>
      <c r="H184" s="13">
        <f t="shared" si="2"/>
        <v>4.0899795501014857E-4</v>
      </c>
    </row>
    <row r="185" spans="2:8" x14ac:dyDescent="0.3">
      <c r="B185" s="2">
        <v>45541</v>
      </c>
      <c r="C185">
        <f>+VLOOKUP(B185,'S&amp;P500'!$B$5:$C$1261,2)</f>
        <v>5408.42</v>
      </c>
      <c r="D185">
        <f>+VLOOKUP(B185,AAPL!$B$4:$C$1261,2)</f>
        <v>220.05</v>
      </c>
      <c r="G185" s="13">
        <f t="shared" si="2"/>
        <v>-1.726020776209658E-2</v>
      </c>
      <c r="H185" s="13">
        <f t="shared" si="2"/>
        <v>-6.9945848375450037E-3</v>
      </c>
    </row>
    <row r="186" spans="2:8" x14ac:dyDescent="0.3">
      <c r="B186" s="2">
        <v>45540</v>
      </c>
      <c r="C186">
        <f>+VLOOKUP(B186,'S&amp;P500'!$B$5:$C$1261,2)</f>
        <v>5503.41</v>
      </c>
      <c r="D186">
        <f>+VLOOKUP(B186,AAPL!$B$4:$C$1261,2)</f>
        <v>221.6</v>
      </c>
      <c r="G186" s="13">
        <f t="shared" si="2"/>
        <v>-3.0180776693048417E-3</v>
      </c>
      <c r="H186" s="13">
        <f t="shared" si="2"/>
        <v>6.9065794256633062E-3</v>
      </c>
    </row>
    <row r="187" spans="2:8" x14ac:dyDescent="0.3">
      <c r="B187" s="2">
        <v>45539</v>
      </c>
      <c r="C187">
        <f>+VLOOKUP(B187,'S&amp;P500'!$B$5:$C$1261,2)</f>
        <v>5520.07</v>
      </c>
      <c r="D187">
        <f>+VLOOKUP(B187,AAPL!$B$4:$C$1261,2)</f>
        <v>220.08</v>
      </c>
      <c r="G187" s="13">
        <f t="shared" si="2"/>
        <v>-1.6024800458679378E-3</v>
      </c>
      <c r="H187" s="13">
        <f t="shared" si="2"/>
        <v>-8.603991170773484E-3</v>
      </c>
    </row>
    <row r="188" spans="2:8" x14ac:dyDescent="0.3">
      <c r="B188" s="2">
        <v>45538</v>
      </c>
      <c r="C188">
        <f>+VLOOKUP(B188,'S&amp;P500'!$B$5:$C$1261,2)</f>
        <v>5528.93</v>
      </c>
      <c r="D188">
        <f>+VLOOKUP(B188,AAPL!$B$4:$C$1261,2)</f>
        <v>221.99</v>
      </c>
      <c r="G188" s="13">
        <f t="shared" si="2"/>
        <v>-2.1151122441753323E-2</v>
      </c>
      <c r="H188" s="13">
        <f t="shared" si="2"/>
        <v>-2.7212971078001691E-2</v>
      </c>
    </row>
    <row r="189" spans="2:8" x14ac:dyDescent="0.3">
      <c r="B189" s="2">
        <v>45534</v>
      </c>
      <c r="C189">
        <f>+VLOOKUP(B189,'S&amp;P500'!$B$5:$C$1261,2)</f>
        <v>5648.4</v>
      </c>
      <c r="D189">
        <f>+VLOOKUP(B189,AAPL!$B$4:$C$1261,2)</f>
        <v>228.2</v>
      </c>
      <c r="G189" s="13">
        <f t="shared" si="2"/>
        <v>1.0093062182132906E-2</v>
      </c>
      <c r="H189" s="13">
        <f t="shared" si="2"/>
        <v>-3.4499323114547398E-3</v>
      </c>
    </row>
    <row r="190" spans="2:8" x14ac:dyDescent="0.3">
      <c r="B190" s="2">
        <v>45533</v>
      </c>
      <c r="C190">
        <f>+VLOOKUP(B190,'S&amp;P500'!$B$5:$C$1261,2)</f>
        <v>5591.96</v>
      </c>
      <c r="D190">
        <f>+VLOOKUP(B190,AAPL!$B$4:$C$1261,2)</f>
        <v>228.99</v>
      </c>
      <c r="G190" s="13">
        <f t="shared" si="2"/>
        <v>-3.9340650694441592E-5</v>
      </c>
      <c r="H190" s="13">
        <f t="shared" si="2"/>
        <v>1.4576871953921211E-2</v>
      </c>
    </row>
    <row r="191" spans="2:8" x14ac:dyDescent="0.3">
      <c r="B191" s="2">
        <v>45532</v>
      </c>
      <c r="C191">
        <f>+VLOOKUP(B191,'S&amp;P500'!$B$5:$C$1261,2)</f>
        <v>5592.18</v>
      </c>
      <c r="D191">
        <f>+VLOOKUP(B191,AAPL!$B$4:$C$1261,2)</f>
        <v>225.7</v>
      </c>
      <c r="G191" s="13">
        <f t="shared" si="2"/>
        <v>-5.9760389633474187E-3</v>
      </c>
      <c r="H191" s="13">
        <f t="shared" si="2"/>
        <v>-6.7332658539805967E-3</v>
      </c>
    </row>
    <row r="192" spans="2:8" x14ac:dyDescent="0.3">
      <c r="B192" s="2">
        <v>45531</v>
      </c>
      <c r="C192">
        <f>+VLOOKUP(B192,'S&amp;P500'!$B$5:$C$1261,2)</f>
        <v>5625.8</v>
      </c>
      <c r="D192">
        <f>+VLOOKUP(B192,AAPL!$B$4:$C$1261,2)</f>
        <v>227.23</v>
      </c>
      <c r="G192" s="13">
        <f t="shared" si="2"/>
        <v>1.5952029967027936E-3</v>
      </c>
      <c r="H192" s="13">
        <f t="shared" si="2"/>
        <v>3.7547486527078622E-3</v>
      </c>
    </row>
    <row r="193" spans="2:8" x14ac:dyDescent="0.3">
      <c r="B193" s="2">
        <v>45530</v>
      </c>
      <c r="C193">
        <f>+VLOOKUP(B193,'S&amp;P500'!$B$5:$C$1261,2)</f>
        <v>5616.84</v>
      </c>
      <c r="D193">
        <f>+VLOOKUP(B193,AAPL!$B$4:$C$1261,2)</f>
        <v>226.38</v>
      </c>
      <c r="G193" s="13">
        <f t="shared" si="2"/>
        <v>-3.1537231503155905E-3</v>
      </c>
      <c r="H193" s="13">
        <f t="shared" si="2"/>
        <v>1.4598540145984717E-3</v>
      </c>
    </row>
    <row r="194" spans="2:8" x14ac:dyDescent="0.3">
      <c r="B194" s="2">
        <v>45527</v>
      </c>
      <c r="C194">
        <f>+VLOOKUP(B194,'S&amp;P500'!$B$5:$C$1261,2)</f>
        <v>5634.61</v>
      </c>
      <c r="D194">
        <f>+VLOOKUP(B194,AAPL!$B$4:$C$1261,2)</f>
        <v>226.05</v>
      </c>
      <c r="G194" s="13">
        <f t="shared" si="2"/>
        <v>1.1483420217425433E-2</v>
      </c>
      <c r="H194" s="13">
        <f t="shared" si="2"/>
        <v>1.0324483775811188E-2</v>
      </c>
    </row>
    <row r="195" spans="2:8" x14ac:dyDescent="0.3">
      <c r="B195" s="2">
        <v>45526</v>
      </c>
      <c r="C195">
        <f>+VLOOKUP(B195,'S&amp;P500'!$B$5:$C$1261,2)</f>
        <v>5570.64</v>
      </c>
      <c r="D195">
        <f>+VLOOKUP(B195,AAPL!$B$4:$C$1261,2)</f>
        <v>223.74</v>
      </c>
      <c r="G195" s="13">
        <f t="shared" si="2"/>
        <v>-8.9328126528905871E-3</v>
      </c>
      <c r="H195" s="13">
        <f t="shared" si="2"/>
        <v>-8.2886396879571222E-3</v>
      </c>
    </row>
    <row r="196" spans="2:8" x14ac:dyDescent="0.3">
      <c r="B196" s="2">
        <v>45525</v>
      </c>
      <c r="C196">
        <f>+VLOOKUP(B196,'S&amp;P500'!$B$5:$C$1261,2)</f>
        <v>5620.85</v>
      </c>
      <c r="D196">
        <f>+VLOOKUP(B196,AAPL!$B$4:$C$1261,2)</f>
        <v>225.61</v>
      </c>
      <c r="G196" s="13">
        <f t="shared" ref="G196:H259" si="3">+C196/C197-1</f>
        <v>4.2396804070665706E-3</v>
      </c>
      <c r="H196" s="13">
        <f t="shared" si="3"/>
        <v>-4.8732943469775858E-4</v>
      </c>
    </row>
    <row r="197" spans="2:8" x14ac:dyDescent="0.3">
      <c r="B197" s="2">
        <v>45524</v>
      </c>
      <c r="C197">
        <f>+VLOOKUP(B197,'S&amp;P500'!$B$5:$C$1261,2)</f>
        <v>5597.12</v>
      </c>
      <c r="D197">
        <f>+VLOOKUP(B197,AAPL!$B$4:$C$1261,2)</f>
        <v>225.72</v>
      </c>
      <c r="G197" s="13">
        <f t="shared" si="3"/>
        <v>-1.9845762938528466E-3</v>
      </c>
      <c r="H197" s="13">
        <f t="shared" si="3"/>
        <v>2.7543314082629777E-3</v>
      </c>
    </row>
    <row r="198" spans="2:8" x14ac:dyDescent="0.3">
      <c r="B198" s="2">
        <v>45523</v>
      </c>
      <c r="C198">
        <f>+VLOOKUP(B198,'S&amp;P500'!$B$5:$C$1261,2)</f>
        <v>5608.25</v>
      </c>
      <c r="D198">
        <f>+VLOOKUP(B198,AAPL!$B$4:$C$1261,2)</f>
        <v>225.1</v>
      </c>
      <c r="G198" s="13">
        <f t="shared" si="3"/>
        <v>9.7222847369131671E-3</v>
      </c>
      <c r="H198" s="13">
        <f t="shared" si="3"/>
        <v>-7.1029033117286922E-4</v>
      </c>
    </row>
    <row r="199" spans="2:8" x14ac:dyDescent="0.3">
      <c r="B199" s="2">
        <v>45520</v>
      </c>
      <c r="C199">
        <f>+VLOOKUP(B199,'S&amp;P500'!$B$5:$C$1261,2)</f>
        <v>5554.25</v>
      </c>
      <c r="D199">
        <f>+VLOOKUP(B199,AAPL!$B$4:$C$1261,2)</f>
        <v>225.26</v>
      </c>
      <c r="G199" s="13">
        <f t="shared" si="3"/>
        <v>1.9898181923141411E-3</v>
      </c>
      <c r="H199" s="13">
        <f t="shared" si="3"/>
        <v>5.9393560487652763E-3</v>
      </c>
    </row>
    <row r="200" spans="2:8" x14ac:dyDescent="0.3">
      <c r="B200" s="2">
        <v>45519</v>
      </c>
      <c r="C200">
        <f>+VLOOKUP(B200,'S&amp;P500'!$B$5:$C$1261,2)</f>
        <v>5543.22</v>
      </c>
      <c r="D200">
        <f>+VLOOKUP(B200,AAPL!$B$4:$C$1261,2)</f>
        <v>223.93</v>
      </c>
      <c r="G200" s="13">
        <f t="shared" si="3"/>
        <v>1.6133201104998829E-2</v>
      </c>
      <c r="H200" s="13">
        <f t="shared" si="3"/>
        <v>1.3533085905675701E-2</v>
      </c>
    </row>
    <row r="201" spans="2:8" x14ac:dyDescent="0.3">
      <c r="B201" s="2">
        <v>45518</v>
      </c>
      <c r="C201">
        <f>+VLOOKUP(B201,'S&amp;P500'!$B$5:$C$1261,2)</f>
        <v>5455.21</v>
      </c>
      <c r="D201">
        <f>+VLOOKUP(B201,AAPL!$B$4:$C$1261,2)</f>
        <v>220.94</v>
      </c>
      <c r="G201" s="13">
        <f t="shared" si="3"/>
        <v>3.8237680860733203E-3</v>
      </c>
      <c r="H201" s="13">
        <f t="shared" si="3"/>
        <v>2.0409088847566093E-3</v>
      </c>
    </row>
    <row r="202" spans="2:8" x14ac:dyDescent="0.3">
      <c r="B202" s="2">
        <v>45517</v>
      </c>
      <c r="C202">
        <f>+VLOOKUP(B202,'S&amp;P500'!$B$5:$C$1261,2)</f>
        <v>5434.43</v>
      </c>
      <c r="D202">
        <f>+VLOOKUP(B202,AAPL!$B$4:$C$1261,2)</f>
        <v>220.49</v>
      </c>
      <c r="G202" s="13">
        <f t="shared" si="3"/>
        <v>1.6847572875482442E-2</v>
      </c>
      <c r="H202" s="13">
        <f t="shared" si="3"/>
        <v>1.7161046270240288E-2</v>
      </c>
    </row>
    <row r="203" spans="2:8" x14ac:dyDescent="0.3">
      <c r="B203" s="2">
        <v>45516</v>
      </c>
      <c r="C203">
        <f>+VLOOKUP(B203,'S&amp;P500'!$B$5:$C$1261,2)</f>
        <v>5344.39</v>
      </c>
      <c r="D203">
        <f>+VLOOKUP(B203,AAPL!$B$4:$C$1261,2)</f>
        <v>216.77</v>
      </c>
      <c r="G203" s="13">
        <f t="shared" si="3"/>
        <v>4.3037633603804082E-5</v>
      </c>
      <c r="H203" s="13">
        <f t="shared" si="3"/>
        <v>7.1551363657482714E-3</v>
      </c>
    </row>
    <row r="204" spans="2:8" x14ac:dyDescent="0.3">
      <c r="B204" s="2">
        <v>45513</v>
      </c>
      <c r="C204">
        <f>+VLOOKUP(B204,'S&amp;P500'!$B$5:$C$1261,2)</f>
        <v>5344.16</v>
      </c>
      <c r="D204">
        <f>+VLOOKUP(B204,AAPL!$B$4:$C$1261,2)</f>
        <v>215.23</v>
      </c>
      <c r="G204" s="13">
        <f t="shared" si="3"/>
        <v>4.6716585421793244E-3</v>
      </c>
      <c r="H204" s="13">
        <f t="shared" si="3"/>
        <v>1.3705727204220031E-2</v>
      </c>
    </row>
    <row r="205" spans="2:8" x14ac:dyDescent="0.3">
      <c r="B205" s="2">
        <v>45512</v>
      </c>
      <c r="C205">
        <f>+VLOOKUP(B205,'S&amp;P500'!$B$5:$C$1261,2)</f>
        <v>5319.31</v>
      </c>
      <c r="D205">
        <f>+VLOOKUP(B205,AAPL!$B$4:$C$1261,2)</f>
        <v>212.32</v>
      </c>
      <c r="G205" s="13">
        <f t="shared" si="3"/>
        <v>2.3042600250024137E-2</v>
      </c>
      <c r="H205" s="13">
        <f t="shared" si="3"/>
        <v>1.6663474430185676E-2</v>
      </c>
    </row>
    <row r="206" spans="2:8" x14ac:dyDescent="0.3">
      <c r="B206" s="2">
        <v>45511</v>
      </c>
      <c r="C206">
        <f>+VLOOKUP(B206,'S&amp;P500'!$B$5:$C$1261,2)</f>
        <v>5199.5</v>
      </c>
      <c r="D206">
        <f>+VLOOKUP(B206,AAPL!$B$4:$C$1261,2)</f>
        <v>208.84</v>
      </c>
      <c r="G206" s="13">
        <f t="shared" si="3"/>
        <v>-7.7346885418594358E-3</v>
      </c>
      <c r="H206" s="13">
        <f t="shared" si="3"/>
        <v>1.2459397876569467E-2</v>
      </c>
    </row>
    <row r="207" spans="2:8" x14ac:dyDescent="0.3">
      <c r="B207" s="2">
        <v>45510</v>
      </c>
      <c r="C207">
        <f>+VLOOKUP(B207,'S&amp;P500'!$B$5:$C$1261,2)</f>
        <v>5240.03</v>
      </c>
      <c r="D207">
        <f>+VLOOKUP(B207,AAPL!$B$4:$C$1261,2)</f>
        <v>206.27</v>
      </c>
      <c r="G207" s="13">
        <f t="shared" si="3"/>
        <v>1.0354142524675369E-2</v>
      </c>
      <c r="H207" s="13">
        <f t="shared" si="3"/>
        <v>-9.745559289486283E-3</v>
      </c>
    </row>
    <row r="208" spans="2:8" x14ac:dyDescent="0.3">
      <c r="B208" s="2">
        <v>45509</v>
      </c>
      <c r="C208">
        <f>+VLOOKUP(B208,'S&amp;P500'!$B$5:$C$1261,2)</f>
        <v>5186.33</v>
      </c>
      <c r="D208">
        <f>+VLOOKUP(B208,AAPL!$B$4:$C$1261,2)</f>
        <v>208.3</v>
      </c>
      <c r="G208" s="13">
        <f t="shared" si="3"/>
        <v>-2.9968802370122227E-2</v>
      </c>
      <c r="H208" s="13">
        <f t="shared" si="3"/>
        <v>-4.8163041491500636E-2</v>
      </c>
    </row>
    <row r="209" spans="2:8" x14ac:dyDescent="0.3">
      <c r="B209" s="2">
        <v>45506</v>
      </c>
      <c r="C209">
        <f>+VLOOKUP(B209,'S&amp;P500'!$B$5:$C$1261,2)</f>
        <v>5346.56</v>
      </c>
      <c r="D209">
        <f>+VLOOKUP(B209,AAPL!$B$4:$C$1261,2)</f>
        <v>218.84</v>
      </c>
      <c r="G209" s="13">
        <f t="shared" si="3"/>
        <v>-1.8381839946536194E-2</v>
      </c>
      <c r="H209" s="13">
        <f t="shared" si="3"/>
        <v>6.9016287843930435E-3</v>
      </c>
    </row>
    <row r="210" spans="2:8" x14ac:dyDescent="0.3">
      <c r="B210" s="2">
        <v>45505</v>
      </c>
      <c r="C210">
        <f>+VLOOKUP(B210,'S&amp;P500'!$B$5:$C$1261,2)</f>
        <v>5446.68</v>
      </c>
      <c r="D210">
        <f>+VLOOKUP(B210,AAPL!$B$4:$C$1261,2)</f>
        <v>217.34</v>
      </c>
      <c r="G210" s="13">
        <f t="shared" si="3"/>
        <v>-1.3693569708273734E-2</v>
      </c>
      <c r="H210" s="13">
        <f t="shared" si="3"/>
        <v>-1.67835331372993E-2</v>
      </c>
    </row>
    <row r="211" spans="2:8" x14ac:dyDescent="0.3">
      <c r="B211" s="2">
        <v>45504</v>
      </c>
      <c r="C211">
        <f>+VLOOKUP(B211,'S&amp;P500'!$B$5:$C$1261,2)</f>
        <v>5522.3</v>
      </c>
      <c r="D211">
        <f>+VLOOKUP(B211,AAPL!$B$4:$C$1261,2)</f>
        <v>221.05</v>
      </c>
      <c r="G211" s="13">
        <f t="shared" si="3"/>
        <v>1.579342363752767E-2</v>
      </c>
      <c r="H211" s="13">
        <f t="shared" si="3"/>
        <v>1.5015152906602935E-2</v>
      </c>
    </row>
    <row r="212" spans="2:8" x14ac:dyDescent="0.3">
      <c r="B212" s="2">
        <v>45503</v>
      </c>
      <c r="C212">
        <f>+VLOOKUP(B212,'S&amp;P500'!$B$5:$C$1261,2)</f>
        <v>5436.44</v>
      </c>
      <c r="D212">
        <f>+VLOOKUP(B212,AAPL!$B$4:$C$1261,2)</f>
        <v>217.78</v>
      </c>
      <c r="G212" s="13">
        <f t="shared" si="3"/>
        <v>-4.9601540393225951E-3</v>
      </c>
      <c r="H212" s="13">
        <f t="shared" si="3"/>
        <v>2.5780314888133038E-3</v>
      </c>
    </row>
    <row r="213" spans="2:8" x14ac:dyDescent="0.3">
      <c r="B213" s="2">
        <v>45502</v>
      </c>
      <c r="C213">
        <f>+VLOOKUP(B213,'S&amp;P500'!$B$5:$C$1261,2)</f>
        <v>5463.54</v>
      </c>
      <c r="D213">
        <f>+VLOOKUP(B213,AAPL!$B$4:$C$1261,2)</f>
        <v>217.22</v>
      </c>
      <c r="G213" s="13">
        <f t="shared" si="3"/>
        <v>8.1332087706753597E-4</v>
      </c>
      <c r="H213" s="13">
        <f t="shared" si="3"/>
        <v>1.2445263885687563E-3</v>
      </c>
    </row>
    <row r="214" spans="2:8" x14ac:dyDescent="0.3">
      <c r="B214" s="2">
        <v>45499</v>
      </c>
      <c r="C214">
        <f>+VLOOKUP(B214,'S&amp;P500'!$B$5:$C$1261,2)</f>
        <v>5459.1</v>
      </c>
      <c r="D214">
        <f>+VLOOKUP(B214,AAPL!$B$4:$C$1261,2)</f>
        <v>216.95</v>
      </c>
      <c r="G214" s="13">
        <f t="shared" si="3"/>
        <v>1.1090490848678192E-2</v>
      </c>
      <c r="H214" s="13">
        <f t="shared" si="3"/>
        <v>2.1711012564671339E-3</v>
      </c>
    </row>
    <row r="215" spans="2:8" x14ac:dyDescent="0.3">
      <c r="B215" s="2">
        <v>45498</v>
      </c>
      <c r="C215">
        <f>+VLOOKUP(B215,'S&amp;P500'!$B$5:$C$1261,2)</f>
        <v>5399.22</v>
      </c>
      <c r="D215">
        <f>+VLOOKUP(B215,AAPL!$B$4:$C$1261,2)</f>
        <v>216.48</v>
      </c>
      <c r="G215" s="13">
        <f t="shared" si="3"/>
        <v>-5.1426813066942634E-3</v>
      </c>
      <c r="H215" s="13">
        <f t="shared" si="3"/>
        <v>-4.7811695476278615E-3</v>
      </c>
    </row>
    <row r="216" spans="2:8" x14ac:dyDescent="0.3">
      <c r="B216" s="2">
        <v>45497</v>
      </c>
      <c r="C216">
        <f>+VLOOKUP(B216,'S&amp;P500'!$B$5:$C$1261,2)</f>
        <v>5427.13</v>
      </c>
      <c r="D216">
        <f>+VLOOKUP(B216,AAPL!$B$4:$C$1261,2)</f>
        <v>217.52</v>
      </c>
      <c r="G216" s="13">
        <f t="shared" si="3"/>
        <v>-2.3149031452155744E-2</v>
      </c>
      <c r="H216" s="13">
        <f t="shared" si="3"/>
        <v>-2.8755134845508068E-2</v>
      </c>
    </row>
    <row r="217" spans="2:8" x14ac:dyDescent="0.3">
      <c r="B217" s="2">
        <v>45496</v>
      </c>
      <c r="C217">
        <f>+VLOOKUP(B217,'S&amp;P500'!$B$5:$C$1261,2)</f>
        <v>5555.74</v>
      </c>
      <c r="D217">
        <f>+VLOOKUP(B217,AAPL!$B$4:$C$1261,2)</f>
        <v>223.96</v>
      </c>
      <c r="G217" s="13">
        <f t="shared" si="3"/>
        <v>-1.558116673645582E-3</v>
      </c>
      <c r="H217" s="13">
        <f t="shared" si="3"/>
        <v>4.66535079849284E-3</v>
      </c>
    </row>
    <row r="218" spans="2:8" x14ac:dyDescent="0.3">
      <c r="B218" s="2">
        <v>45495</v>
      </c>
      <c r="C218">
        <f>+VLOOKUP(B218,'S&amp;P500'!$B$5:$C$1261,2)</f>
        <v>5564.41</v>
      </c>
      <c r="D218">
        <f>+VLOOKUP(B218,AAPL!$B$4:$C$1261,2)</f>
        <v>222.92</v>
      </c>
      <c r="G218" s="13">
        <f t="shared" si="3"/>
        <v>1.0792007266121617E-2</v>
      </c>
      <c r="H218" s="13">
        <f t="shared" si="3"/>
        <v>-1.5676087248623904E-3</v>
      </c>
    </row>
    <row r="219" spans="2:8" x14ac:dyDescent="0.3">
      <c r="B219" s="2">
        <v>45492</v>
      </c>
      <c r="C219">
        <f>+VLOOKUP(B219,'S&amp;P500'!$B$5:$C$1261,2)</f>
        <v>5505</v>
      </c>
      <c r="D219">
        <f>+VLOOKUP(B219,AAPL!$B$4:$C$1261,2)</f>
        <v>223.27</v>
      </c>
      <c r="G219" s="13">
        <f t="shared" si="3"/>
        <v>-7.1402935113327182E-3</v>
      </c>
      <c r="H219" s="13">
        <f t="shared" si="3"/>
        <v>5.8259388724568595E-4</v>
      </c>
    </row>
    <row r="220" spans="2:8" x14ac:dyDescent="0.3">
      <c r="B220" s="2">
        <v>45491</v>
      </c>
      <c r="C220">
        <f>+VLOOKUP(B220,'S&amp;P500'!$B$5:$C$1261,2)</f>
        <v>5544.59</v>
      </c>
      <c r="D220">
        <f>+VLOOKUP(B220,AAPL!$B$4:$C$1261,2)</f>
        <v>223.14</v>
      </c>
      <c r="G220" s="13">
        <f t="shared" si="3"/>
        <v>-7.8163725088444824E-3</v>
      </c>
      <c r="H220" s="13">
        <f t="shared" si="3"/>
        <v>-2.0499539089592234E-2</v>
      </c>
    </row>
    <row r="221" spans="2:8" x14ac:dyDescent="0.3">
      <c r="B221" s="2">
        <v>45490</v>
      </c>
      <c r="C221">
        <f>+VLOOKUP(B221,'S&amp;P500'!$B$5:$C$1261,2)</f>
        <v>5588.27</v>
      </c>
      <c r="D221">
        <f>+VLOOKUP(B221,AAPL!$B$4:$C$1261,2)</f>
        <v>227.81</v>
      </c>
      <c r="G221" s="13">
        <f t="shared" si="3"/>
        <v>-1.3927512704686507E-2</v>
      </c>
      <c r="H221" s="13">
        <f t="shared" si="3"/>
        <v>-2.5328370341847428E-2</v>
      </c>
    </row>
    <row r="222" spans="2:8" x14ac:dyDescent="0.3">
      <c r="B222" s="2">
        <v>45489</v>
      </c>
      <c r="C222">
        <f>+VLOOKUP(B222,'S&amp;P500'!$B$5:$C$1261,2)</f>
        <v>5667.2</v>
      </c>
      <c r="D222">
        <f>+VLOOKUP(B222,AAPL!$B$4:$C$1261,2)</f>
        <v>233.73</v>
      </c>
      <c r="G222" s="13">
        <f t="shared" si="3"/>
        <v>6.3893792108991043E-3</v>
      </c>
      <c r="H222" s="13">
        <f t="shared" si="3"/>
        <v>1.8001800180016403E-3</v>
      </c>
    </row>
    <row r="223" spans="2:8" x14ac:dyDescent="0.3">
      <c r="B223" s="2">
        <v>45488</v>
      </c>
      <c r="C223">
        <f>+VLOOKUP(B223,'S&amp;P500'!$B$5:$C$1261,2)</f>
        <v>5631.22</v>
      </c>
      <c r="D223">
        <f>+VLOOKUP(B223,AAPL!$B$4:$C$1261,2)</f>
        <v>233.31</v>
      </c>
      <c r="G223" s="13">
        <f t="shared" si="3"/>
        <v>2.826181805230199E-3</v>
      </c>
      <c r="H223" s="13">
        <f t="shared" si="3"/>
        <v>1.6734213622695782E-2</v>
      </c>
    </row>
    <row r="224" spans="2:8" x14ac:dyDescent="0.3">
      <c r="B224" s="2">
        <v>45485</v>
      </c>
      <c r="C224">
        <f>+VLOOKUP(B224,'S&amp;P500'!$B$5:$C$1261,2)</f>
        <v>5615.35</v>
      </c>
      <c r="D224">
        <f>+VLOOKUP(B224,AAPL!$B$4:$C$1261,2)</f>
        <v>229.47</v>
      </c>
      <c r="G224" s="13">
        <f t="shared" si="3"/>
        <v>5.5170166208855509E-3</v>
      </c>
      <c r="H224" s="13">
        <f t="shared" si="3"/>
        <v>1.3067855723809085E-2</v>
      </c>
    </row>
    <row r="225" spans="2:8" x14ac:dyDescent="0.3">
      <c r="B225" s="2">
        <v>45484</v>
      </c>
      <c r="C225">
        <f>+VLOOKUP(B225,'S&amp;P500'!$B$5:$C$1261,2)</f>
        <v>5584.54</v>
      </c>
      <c r="D225">
        <f>+VLOOKUP(B225,AAPL!$B$4:$C$1261,2)</f>
        <v>226.51</v>
      </c>
      <c r="G225" s="13">
        <f t="shared" si="3"/>
        <v>-8.763008283767415E-3</v>
      </c>
      <c r="H225" s="13">
        <f t="shared" si="3"/>
        <v>-2.3242777059077291E-2</v>
      </c>
    </row>
    <row r="226" spans="2:8" x14ac:dyDescent="0.3">
      <c r="B226" s="2">
        <v>45483</v>
      </c>
      <c r="C226">
        <f>+VLOOKUP(B226,'S&amp;P500'!$B$5:$C$1261,2)</f>
        <v>5633.91</v>
      </c>
      <c r="D226">
        <f>+VLOOKUP(B226,AAPL!$B$4:$C$1261,2)</f>
        <v>231.9</v>
      </c>
      <c r="G226" s="13">
        <f t="shared" si="3"/>
        <v>1.0208033738690059E-2</v>
      </c>
      <c r="H226" s="13">
        <f t="shared" si="3"/>
        <v>1.88032686055708E-2</v>
      </c>
    </row>
    <row r="227" spans="2:8" x14ac:dyDescent="0.3">
      <c r="B227" s="2">
        <v>45482</v>
      </c>
      <c r="C227">
        <f>+VLOOKUP(B227,'S&amp;P500'!$B$5:$C$1261,2)</f>
        <v>5576.98</v>
      </c>
      <c r="D227">
        <f>+VLOOKUP(B227,AAPL!$B$4:$C$1261,2)</f>
        <v>227.62</v>
      </c>
      <c r="G227" s="13">
        <f t="shared" si="3"/>
        <v>7.410929775606423E-4</v>
      </c>
      <c r="H227" s="13">
        <f t="shared" si="3"/>
        <v>3.7925560063503116E-3</v>
      </c>
    </row>
    <row r="228" spans="2:8" x14ac:dyDescent="0.3">
      <c r="B228" s="2">
        <v>45481</v>
      </c>
      <c r="C228">
        <f>+VLOOKUP(B228,'S&amp;P500'!$B$5:$C$1261,2)</f>
        <v>5572.85</v>
      </c>
      <c r="D228">
        <f>+VLOOKUP(B228,AAPL!$B$4:$C$1261,2)</f>
        <v>226.76</v>
      </c>
      <c r="G228" s="13">
        <f t="shared" si="3"/>
        <v>1.0166708878267539E-3</v>
      </c>
      <c r="H228" s="13">
        <f t="shared" si="3"/>
        <v>6.5249234320210459E-3</v>
      </c>
    </row>
    <row r="229" spans="2:8" x14ac:dyDescent="0.3">
      <c r="B229" s="2">
        <v>45478</v>
      </c>
      <c r="C229">
        <f>+VLOOKUP(B229,'S&amp;P500'!$B$5:$C$1261,2)</f>
        <v>5567.19</v>
      </c>
      <c r="D229">
        <f>+VLOOKUP(B229,AAPL!$B$4:$C$1261,2)</f>
        <v>225.29</v>
      </c>
      <c r="G229" s="13">
        <f t="shared" si="3"/>
        <v>5.4487793072806046E-3</v>
      </c>
      <c r="H229" s="13">
        <f t="shared" si="3"/>
        <v>2.1630691093778243E-2</v>
      </c>
    </row>
    <row r="230" spans="2:8" x14ac:dyDescent="0.3">
      <c r="B230" s="2">
        <v>45476</v>
      </c>
      <c r="C230">
        <f>+VLOOKUP(B230,'S&amp;P500'!$B$5:$C$1261,2)</f>
        <v>5537.02</v>
      </c>
      <c r="D230">
        <f>+VLOOKUP(B230,AAPL!$B$4:$C$1261,2)</f>
        <v>220.52</v>
      </c>
      <c r="G230" s="13">
        <f t="shared" si="3"/>
        <v>5.0843981041965858E-3</v>
      </c>
      <c r="H230" s="13">
        <f t="shared" si="3"/>
        <v>5.8383506659369644E-3</v>
      </c>
    </row>
    <row r="231" spans="2:8" x14ac:dyDescent="0.3">
      <c r="B231" s="2">
        <v>45475</v>
      </c>
      <c r="C231">
        <f>+VLOOKUP(B231,'S&amp;P500'!$B$5:$C$1261,2)</f>
        <v>5509.01</v>
      </c>
      <c r="D231">
        <f>+VLOOKUP(B231,AAPL!$B$4:$C$1261,2)</f>
        <v>219.24</v>
      </c>
      <c r="G231" s="13">
        <f t="shared" si="3"/>
        <v>6.195331948881222E-3</v>
      </c>
      <c r="H231" s="13">
        <f t="shared" si="3"/>
        <v>1.6223231667748195E-2</v>
      </c>
    </row>
    <row r="232" spans="2:8" x14ac:dyDescent="0.3">
      <c r="B232" s="2">
        <v>45474</v>
      </c>
      <c r="C232">
        <f>+VLOOKUP(B232,'S&amp;P500'!$B$5:$C$1261,2)</f>
        <v>5475.09</v>
      </c>
      <c r="D232">
        <f>+VLOOKUP(B232,AAPL!$B$4:$C$1261,2)</f>
        <v>215.74</v>
      </c>
      <c r="G232" s="13">
        <f t="shared" si="3"/>
        <v>2.6755889592124937E-3</v>
      </c>
      <c r="H232" s="13">
        <f t="shared" si="3"/>
        <v>2.9097500477008209E-2</v>
      </c>
    </row>
    <row r="233" spans="2:8" x14ac:dyDescent="0.3">
      <c r="B233" s="2">
        <v>45471</v>
      </c>
      <c r="C233">
        <f>+VLOOKUP(B233,'S&amp;P500'!$B$5:$C$1261,2)</f>
        <v>5460.48</v>
      </c>
      <c r="D233">
        <f>+VLOOKUP(B233,AAPL!$B$4:$C$1261,2)</f>
        <v>209.64</v>
      </c>
      <c r="G233" s="13">
        <f t="shared" si="3"/>
        <v>-4.0836277351096184E-3</v>
      </c>
      <c r="H233" s="13">
        <f t="shared" si="3"/>
        <v>-1.6236508681370276E-2</v>
      </c>
    </row>
    <row r="234" spans="2:8" x14ac:dyDescent="0.3">
      <c r="B234" s="2">
        <v>45470</v>
      </c>
      <c r="C234">
        <f>+VLOOKUP(B234,'S&amp;P500'!$B$5:$C$1261,2)</f>
        <v>5482.87</v>
      </c>
      <c r="D234">
        <f>+VLOOKUP(B234,AAPL!$B$4:$C$1261,2)</f>
        <v>213.1</v>
      </c>
      <c r="G234" s="13">
        <f t="shared" si="3"/>
        <v>9.0728198762302092E-4</v>
      </c>
      <c r="H234" s="13">
        <f t="shared" si="3"/>
        <v>3.9574107226985067E-3</v>
      </c>
    </row>
    <row r="235" spans="2:8" x14ac:dyDescent="0.3">
      <c r="B235" s="2">
        <v>45469</v>
      </c>
      <c r="C235">
        <f>+VLOOKUP(B235,'S&amp;P500'!$B$5:$C$1261,2)</f>
        <v>5477.9</v>
      </c>
      <c r="D235">
        <f>+VLOOKUP(B235,AAPL!$B$4:$C$1261,2)</f>
        <v>212.26</v>
      </c>
      <c r="G235" s="13">
        <f t="shared" si="3"/>
        <v>1.5724132887204867E-3</v>
      </c>
      <c r="H235" s="13">
        <f t="shared" si="3"/>
        <v>1.9990389235944317E-2</v>
      </c>
    </row>
    <row r="236" spans="2:8" x14ac:dyDescent="0.3">
      <c r="B236" s="2">
        <v>45468</v>
      </c>
      <c r="C236">
        <f>+VLOOKUP(B236,'S&amp;P500'!$B$5:$C$1261,2)</f>
        <v>5469.3</v>
      </c>
      <c r="D236">
        <f>+VLOOKUP(B236,AAPL!$B$4:$C$1261,2)</f>
        <v>208.1</v>
      </c>
      <c r="G236" s="13">
        <f t="shared" si="3"/>
        <v>3.9336474622191364E-3</v>
      </c>
      <c r="H236" s="13">
        <f t="shared" si="3"/>
        <v>4.4890669498480751E-3</v>
      </c>
    </row>
    <row r="237" spans="2:8" x14ac:dyDescent="0.3">
      <c r="B237" s="2">
        <v>45467</v>
      </c>
      <c r="C237">
        <f>+VLOOKUP(B237,'S&amp;P500'!$B$5:$C$1261,2)</f>
        <v>5447.87</v>
      </c>
      <c r="D237">
        <f>+VLOOKUP(B237,AAPL!$B$4:$C$1261,2)</f>
        <v>207.17</v>
      </c>
      <c r="G237" s="13">
        <f t="shared" si="3"/>
        <v>-3.0651719607218686E-3</v>
      </c>
      <c r="H237" s="13">
        <f t="shared" si="3"/>
        <v>3.1473949254308131E-3</v>
      </c>
    </row>
    <row r="238" spans="2:8" x14ac:dyDescent="0.3">
      <c r="B238" s="2">
        <v>45464</v>
      </c>
      <c r="C238">
        <f>+VLOOKUP(B238,'S&amp;P500'!$B$5:$C$1261,2)</f>
        <v>5464.62</v>
      </c>
      <c r="D238">
        <f>+VLOOKUP(B238,AAPL!$B$4:$C$1261,2)</f>
        <v>206.52</v>
      </c>
      <c r="G238" s="13">
        <f t="shared" si="3"/>
        <v>-1.5621659842468549E-3</v>
      </c>
      <c r="H238" s="13">
        <f t="shared" si="3"/>
        <v>-1.0445615716339174E-2</v>
      </c>
    </row>
    <row r="239" spans="2:8" x14ac:dyDescent="0.3">
      <c r="B239" s="2">
        <v>45463</v>
      </c>
      <c r="C239">
        <f>+VLOOKUP(B239,'S&amp;P500'!$B$5:$C$1261,2)</f>
        <v>5473.17</v>
      </c>
      <c r="D239">
        <f>+VLOOKUP(B239,AAPL!$B$4:$C$1261,2)</f>
        <v>208.7</v>
      </c>
      <c r="G239" s="13">
        <f t="shared" si="3"/>
        <v>-2.5259566650810417E-3</v>
      </c>
      <c r="H239" s="13">
        <f t="shared" si="3"/>
        <v>-2.1519996249238171E-2</v>
      </c>
    </row>
    <row r="240" spans="2:8" x14ac:dyDescent="0.3">
      <c r="B240" s="2">
        <v>45461</v>
      </c>
      <c r="C240">
        <f>+VLOOKUP(B240,'S&amp;P500'!$B$5:$C$1261,2)</f>
        <v>5487.03</v>
      </c>
      <c r="D240">
        <f>+VLOOKUP(B240,AAPL!$B$4:$C$1261,2)</f>
        <v>213.29</v>
      </c>
      <c r="G240" s="13">
        <f t="shared" si="3"/>
        <v>2.5213630708009749E-3</v>
      </c>
      <c r="H240" s="13">
        <f t="shared" si="3"/>
        <v>-1.0989520541593301E-2</v>
      </c>
    </row>
    <row r="241" spans="2:8" x14ac:dyDescent="0.3">
      <c r="B241" s="2">
        <v>45460</v>
      </c>
      <c r="C241">
        <f>+VLOOKUP(B241,'S&amp;P500'!$B$5:$C$1261,2)</f>
        <v>5473.23</v>
      </c>
      <c r="D241">
        <f>+VLOOKUP(B241,AAPL!$B$4:$C$1261,2)</f>
        <v>215.66</v>
      </c>
      <c r="G241" s="13">
        <f t="shared" si="3"/>
        <v>7.6644082774870448E-3</v>
      </c>
      <c r="H241" s="13">
        <f t="shared" si="3"/>
        <v>1.9669030732860415E-2</v>
      </c>
    </row>
    <row r="242" spans="2:8" x14ac:dyDescent="0.3">
      <c r="B242" s="2">
        <v>45457</v>
      </c>
      <c r="C242">
        <f>+VLOOKUP(B242,'S&amp;P500'!$B$5:$C$1261,2)</f>
        <v>5431.6</v>
      </c>
      <c r="D242">
        <f>+VLOOKUP(B242,AAPL!$B$4:$C$1261,2)</f>
        <v>211.5</v>
      </c>
      <c r="G242" s="13">
        <f t="shared" si="3"/>
        <v>-3.9383555341243603E-4</v>
      </c>
      <c r="H242" s="13">
        <f t="shared" si="3"/>
        <v>-8.1598199212156164E-3</v>
      </c>
    </row>
    <row r="243" spans="2:8" x14ac:dyDescent="0.3">
      <c r="B243" s="2">
        <v>45456</v>
      </c>
      <c r="C243">
        <f>+VLOOKUP(B243,'S&amp;P500'!$B$5:$C$1261,2)</f>
        <v>5433.74</v>
      </c>
      <c r="D243">
        <f>+VLOOKUP(B243,AAPL!$B$4:$C$1261,2)</f>
        <v>213.24</v>
      </c>
      <c r="G243" s="13">
        <f t="shared" si="3"/>
        <v>2.3445728948188194E-3</v>
      </c>
      <c r="H243" s="13">
        <f t="shared" si="3"/>
        <v>5.4696341003395155E-3</v>
      </c>
    </row>
    <row r="244" spans="2:8" x14ac:dyDescent="0.3">
      <c r="B244" s="2">
        <v>45455</v>
      </c>
      <c r="C244">
        <f>+VLOOKUP(B244,'S&amp;P500'!$B$5:$C$1261,2)</f>
        <v>5421.03</v>
      </c>
      <c r="D244">
        <f>+VLOOKUP(B244,AAPL!$B$4:$C$1261,2)</f>
        <v>212.08</v>
      </c>
      <c r="G244" s="13">
        <f t="shared" si="3"/>
        <v>8.503679780924589E-3</v>
      </c>
      <c r="H244" s="13">
        <f t="shared" si="3"/>
        <v>2.8565885833454763E-2</v>
      </c>
    </row>
    <row r="245" spans="2:8" x14ac:dyDescent="0.3">
      <c r="B245" s="2">
        <v>45454</v>
      </c>
      <c r="C245">
        <f>+VLOOKUP(B245,'S&amp;P500'!$B$5:$C$1261,2)</f>
        <v>5375.32</v>
      </c>
      <c r="D245">
        <f>+VLOOKUP(B245,AAPL!$B$4:$C$1261,2)</f>
        <v>206.19</v>
      </c>
      <c r="G245" s="13">
        <f t="shared" si="3"/>
        <v>2.7104214117694703E-3</v>
      </c>
      <c r="H245" s="13">
        <f t="shared" si="3"/>
        <v>7.2677140776193916E-2</v>
      </c>
    </row>
    <row r="246" spans="2:8" x14ac:dyDescent="0.3">
      <c r="B246" s="2">
        <v>45453</v>
      </c>
      <c r="C246">
        <f>+VLOOKUP(B246,'S&amp;P500'!$B$5:$C$1261,2)</f>
        <v>5360.79</v>
      </c>
      <c r="D246">
        <f>+VLOOKUP(B246,AAPL!$B$4:$C$1261,2)</f>
        <v>192.22</v>
      </c>
      <c r="G246" s="13">
        <f t="shared" si="3"/>
        <v>2.5808913052016713E-3</v>
      </c>
      <c r="H246" s="13">
        <f t="shared" si="3"/>
        <v>-1.9135581976833183E-2</v>
      </c>
    </row>
    <row r="247" spans="2:8" x14ac:dyDescent="0.3">
      <c r="B247" s="2">
        <v>45450</v>
      </c>
      <c r="C247">
        <f>+VLOOKUP(B247,'S&amp;P500'!$B$5:$C$1261,2)</f>
        <v>5346.99</v>
      </c>
      <c r="D247">
        <f>+VLOOKUP(B247,AAPL!$B$4:$C$1261,2)</f>
        <v>195.97</v>
      </c>
      <c r="G247" s="13">
        <f t="shared" si="3"/>
        <v>-1.1152708034434244E-3</v>
      </c>
      <c r="H247" s="13">
        <f t="shared" si="3"/>
        <v>1.2398615487937192E-2</v>
      </c>
    </row>
    <row r="248" spans="2:8" x14ac:dyDescent="0.3">
      <c r="B248" s="2">
        <v>45449</v>
      </c>
      <c r="C248">
        <f>+VLOOKUP(B248,'S&amp;P500'!$B$5:$C$1261,2)</f>
        <v>5352.96</v>
      </c>
      <c r="D248">
        <f>+VLOOKUP(B248,AAPL!$B$4:$C$1261,2)</f>
        <v>193.57</v>
      </c>
      <c r="G248" s="13">
        <f t="shared" si="3"/>
        <v>-1.9984945919238051E-4</v>
      </c>
      <c r="H248" s="13">
        <f t="shared" si="3"/>
        <v>-7.1296676241281443E-3</v>
      </c>
    </row>
    <row r="249" spans="2:8" x14ac:dyDescent="0.3">
      <c r="B249" s="2">
        <v>45448</v>
      </c>
      <c r="C249">
        <f>+VLOOKUP(B249,'S&amp;P500'!$B$5:$C$1261,2)</f>
        <v>5354.03</v>
      </c>
      <c r="D249">
        <f>+VLOOKUP(B249,AAPL!$B$4:$C$1261,2)</f>
        <v>194.96</v>
      </c>
      <c r="G249" s="13">
        <f t="shared" si="3"/>
        <v>1.1847660516995706E-2</v>
      </c>
      <c r="H249" s="13">
        <f t="shared" si="3"/>
        <v>7.8056345308865627E-3</v>
      </c>
    </row>
    <row r="250" spans="2:8" x14ac:dyDescent="0.3">
      <c r="B250" s="2">
        <v>45447</v>
      </c>
      <c r="C250">
        <f>+VLOOKUP(B250,'S&amp;P500'!$B$5:$C$1261,2)</f>
        <v>5291.34</v>
      </c>
      <c r="D250">
        <f>+VLOOKUP(B250,AAPL!$B$4:$C$1261,2)</f>
        <v>193.45</v>
      </c>
      <c r="G250" s="13">
        <f t="shared" si="3"/>
        <v>1.5028201536890773E-3</v>
      </c>
      <c r="H250" s="13">
        <f t="shared" si="3"/>
        <v>1.6569150313259229E-3</v>
      </c>
    </row>
    <row r="251" spans="2:8" x14ac:dyDescent="0.3">
      <c r="B251" s="2">
        <v>45446</v>
      </c>
      <c r="C251">
        <f>+VLOOKUP(B251,'S&amp;P500'!$B$5:$C$1261,2)</f>
        <v>5283.4</v>
      </c>
      <c r="D251">
        <f>+VLOOKUP(B251,AAPL!$B$4:$C$1261,2)</f>
        <v>193.13</v>
      </c>
      <c r="G251" s="13">
        <f t="shared" si="3"/>
        <v>1.116056625188655E-3</v>
      </c>
      <c r="H251" s="13">
        <f t="shared" si="3"/>
        <v>9.2495819397993007E-3</v>
      </c>
    </row>
    <row r="252" spans="2:8" x14ac:dyDescent="0.3">
      <c r="B252" s="2">
        <v>45443</v>
      </c>
      <c r="C252">
        <f>+VLOOKUP(B252,'S&amp;P500'!$B$5:$C$1261,2)</f>
        <v>5277.51</v>
      </c>
      <c r="D252">
        <f>+VLOOKUP(B252,AAPL!$B$4:$C$1261,2)</f>
        <v>191.36</v>
      </c>
      <c r="G252" s="13">
        <f t="shared" si="3"/>
        <v>8.0279172110295782E-3</v>
      </c>
      <c r="H252" s="13">
        <f t="shared" si="3"/>
        <v>5.0420168067226712E-3</v>
      </c>
    </row>
    <row r="253" spans="2:8" x14ac:dyDescent="0.3">
      <c r="B253" s="2">
        <v>45442</v>
      </c>
      <c r="C253">
        <f>+VLOOKUP(B253,'S&amp;P500'!$B$5:$C$1261,2)</f>
        <v>5235.4799999999996</v>
      </c>
      <c r="D253">
        <f>+VLOOKUP(B253,AAPL!$B$4:$C$1261,2)</f>
        <v>190.4</v>
      </c>
      <c r="G253" s="13">
        <f t="shared" si="3"/>
        <v>-5.9749950160910004E-3</v>
      </c>
      <c r="H253" s="13">
        <f t="shared" si="3"/>
        <v>5.2798310454065245E-3</v>
      </c>
    </row>
    <row r="254" spans="2:8" x14ac:dyDescent="0.3">
      <c r="B254" s="2">
        <v>45441</v>
      </c>
      <c r="C254">
        <f>+VLOOKUP(B254,'S&amp;P500'!$B$5:$C$1261,2)</f>
        <v>5266.95</v>
      </c>
      <c r="D254">
        <f>+VLOOKUP(B254,AAPL!$B$4:$C$1261,2)</f>
        <v>189.4</v>
      </c>
      <c r="G254" s="13">
        <f t="shared" si="3"/>
        <v>-7.3670760114887823E-3</v>
      </c>
      <c r="H254" s="13">
        <f t="shared" si="3"/>
        <v>1.5334990217332756E-3</v>
      </c>
    </row>
    <row r="255" spans="2:8" x14ac:dyDescent="0.3">
      <c r="B255" s="2">
        <v>45440</v>
      </c>
      <c r="C255">
        <f>+VLOOKUP(B255,'S&amp;P500'!$B$5:$C$1261,2)</f>
        <v>5306.04</v>
      </c>
      <c r="D255">
        <f>+VLOOKUP(B255,AAPL!$B$4:$C$1261,2)</f>
        <v>189.11</v>
      </c>
      <c r="G255" s="13">
        <f t="shared" si="3"/>
        <v>2.4883499977379486E-4</v>
      </c>
      <c r="H255" s="13">
        <f t="shared" si="3"/>
        <v>5.2882072977267214E-5</v>
      </c>
    </row>
    <row r="256" spans="2:8" x14ac:dyDescent="0.3">
      <c r="B256" s="2">
        <v>45436</v>
      </c>
      <c r="C256">
        <f>+VLOOKUP(B256,'S&amp;P500'!$B$5:$C$1261,2)</f>
        <v>5304.72</v>
      </c>
      <c r="D256">
        <f>+VLOOKUP(B256,AAPL!$B$4:$C$1261,2)</f>
        <v>189.1</v>
      </c>
      <c r="G256" s="13">
        <f t="shared" si="3"/>
        <v>7.0009719353663069E-3</v>
      </c>
      <c r="H256" s="13">
        <f t="shared" si="3"/>
        <v>1.6612010106983544E-2</v>
      </c>
    </row>
    <row r="257" spans="2:8" x14ac:dyDescent="0.3">
      <c r="B257" s="2">
        <v>45435</v>
      </c>
      <c r="C257">
        <f>+VLOOKUP(B257,'S&amp;P500'!$B$5:$C$1261,2)</f>
        <v>5267.84</v>
      </c>
      <c r="D257">
        <f>+VLOOKUP(B257,AAPL!$B$4:$C$1261,2)</f>
        <v>186.01</v>
      </c>
      <c r="G257" s="13">
        <f t="shared" si="3"/>
        <v>-7.3808038801509435E-3</v>
      </c>
      <c r="H257" s="13">
        <f t="shared" si="3"/>
        <v>-2.105152360402085E-2</v>
      </c>
    </row>
    <row r="258" spans="2:8" x14ac:dyDescent="0.3">
      <c r="B258" s="2">
        <v>45434</v>
      </c>
      <c r="C258">
        <f>+VLOOKUP(B258,'S&amp;P500'!$B$5:$C$1261,2)</f>
        <v>5307.01</v>
      </c>
      <c r="D258">
        <f>+VLOOKUP(B258,AAPL!$B$4:$C$1261,2)</f>
        <v>190.01</v>
      </c>
      <c r="G258" s="13">
        <f t="shared" si="3"/>
        <v>-2.7060497123881921E-3</v>
      </c>
      <c r="H258" s="13">
        <f t="shared" si="3"/>
        <v>-7.5215460955863067E-3</v>
      </c>
    </row>
    <row r="259" spans="2:8" x14ac:dyDescent="0.3">
      <c r="B259" s="2">
        <v>45433</v>
      </c>
      <c r="C259">
        <f>+VLOOKUP(B259,'S&amp;P500'!$B$5:$C$1261,2)</f>
        <v>5321.41</v>
      </c>
      <c r="D259">
        <f>+VLOOKUP(B259,AAPL!$B$4:$C$1261,2)</f>
        <v>191.45</v>
      </c>
      <c r="G259" s="13">
        <f t="shared" si="3"/>
        <v>2.5018226757822504E-3</v>
      </c>
      <c r="H259" s="13">
        <f t="shared" si="3"/>
        <v>6.8367078622140198E-3</v>
      </c>
    </row>
    <row r="260" spans="2:8" x14ac:dyDescent="0.3">
      <c r="B260" s="2">
        <v>45432</v>
      </c>
      <c r="C260">
        <f>+VLOOKUP(B260,'S&amp;P500'!$B$5:$C$1261,2)</f>
        <v>5308.13</v>
      </c>
      <c r="D260">
        <f>+VLOOKUP(B260,AAPL!$B$4:$C$1261,2)</f>
        <v>190.15</v>
      </c>
      <c r="G260" s="13">
        <f t="shared" ref="G260:H267" si="4">+C260/C261-1</f>
        <v>9.1641572086653689E-4</v>
      </c>
      <c r="H260" s="13">
        <f t="shared" si="4"/>
        <v>6.1378908936979837E-3</v>
      </c>
    </row>
    <row r="261" spans="2:8" x14ac:dyDescent="0.3">
      <c r="B261" s="2">
        <v>45429</v>
      </c>
      <c r="C261">
        <f>+VLOOKUP(B261,'S&amp;P500'!$B$5:$C$1261,2)</f>
        <v>5303.27</v>
      </c>
      <c r="D261">
        <f>+VLOOKUP(B261,AAPL!$B$4:$C$1261,2)</f>
        <v>188.99</v>
      </c>
      <c r="G261" s="13">
        <f t="shared" si="4"/>
        <v>1.1647882803798026E-3</v>
      </c>
      <c r="H261" s="13">
        <f t="shared" si="4"/>
        <v>1.587637595257263E-4</v>
      </c>
    </row>
    <row r="262" spans="2:8" x14ac:dyDescent="0.3">
      <c r="B262" s="2">
        <v>45428</v>
      </c>
      <c r="C262">
        <f>+VLOOKUP(B262,'S&amp;P500'!$B$5:$C$1261,2)</f>
        <v>5297.1</v>
      </c>
      <c r="D262">
        <f>+VLOOKUP(B262,AAPL!$B$4:$C$1261,2)</f>
        <v>188.96</v>
      </c>
      <c r="G262" s="13">
        <f t="shared" si="4"/>
        <v>-2.0817045486656305E-3</v>
      </c>
      <c r="H262" s="13">
        <f t="shared" si="4"/>
        <v>6.3545858928204524E-4</v>
      </c>
    </row>
    <row r="263" spans="2:8" x14ac:dyDescent="0.3">
      <c r="B263" s="2">
        <v>45427</v>
      </c>
      <c r="C263">
        <f>+VLOOKUP(B263,'S&amp;P500'!$B$5:$C$1261,2)</f>
        <v>5308.15</v>
      </c>
      <c r="D263">
        <f>+VLOOKUP(B263,AAPL!$B$4:$C$1261,2)</f>
        <v>188.84</v>
      </c>
      <c r="G263" s="13">
        <f t="shared" si="4"/>
        <v>1.1715980391409309E-2</v>
      </c>
      <c r="H263" s="13">
        <f t="shared" si="4"/>
        <v>1.2221269296740944E-2</v>
      </c>
    </row>
    <row r="264" spans="2:8" x14ac:dyDescent="0.3">
      <c r="B264" s="2">
        <v>45426</v>
      </c>
      <c r="C264">
        <f>+VLOOKUP(B264,'S&amp;P500'!$B$5:$C$1261,2)</f>
        <v>5246.68</v>
      </c>
      <c r="D264">
        <f>+VLOOKUP(B264,AAPL!$B$4:$C$1261,2)</f>
        <v>186.56</v>
      </c>
      <c r="G264" s="13">
        <f t="shared" si="4"/>
        <v>4.8377644395585229E-3</v>
      </c>
      <c r="H264" s="13">
        <f t="shared" si="4"/>
        <v>6.2024702011758137E-3</v>
      </c>
    </row>
    <row r="265" spans="2:8" x14ac:dyDescent="0.3">
      <c r="B265" s="2">
        <v>45425</v>
      </c>
      <c r="C265">
        <f>+VLOOKUP(B265,'S&amp;P500'!$B$5:$C$1261,2)</f>
        <v>5221.42</v>
      </c>
      <c r="D265">
        <f>+VLOOKUP(B265,AAPL!$B$4:$C$1261,2)</f>
        <v>185.41</v>
      </c>
      <c r="G265" s="13">
        <f t="shared" si="4"/>
        <v>-2.4125544739483917E-4</v>
      </c>
      <c r="H265" s="13">
        <f t="shared" si="4"/>
        <v>1.7618002195389781E-2</v>
      </c>
    </row>
    <row r="266" spans="2:8" x14ac:dyDescent="0.3">
      <c r="B266" s="2">
        <v>45422</v>
      </c>
      <c r="C266">
        <f>+VLOOKUP(B266,'S&amp;P500'!$B$5:$C$1261,2)</f>
        <v>5222.68</v>
      </c>
      <c r="D266">
        <f>+VLOOKUP(B266,AAPL!$B$4:$C$1261,2)</f>
        <v>182.2</v>
      </c>
      <c r="G266" s="13">
        <f t="shared" si="4"/>
        <v>1.6493801399288799E-3</v>
      </c>
      <c r="H266" s="13">
        <f t="shared" si="4"/>
        <v>-6.8679821214434611E-3</v>
      </c>
    </row>
    <row r="267" spans="2:8" x14ac:dyDescent="0.3">
      <c r="B267" s="2">
        <v>45421</v>
      </c>
      <c r="C267">
        <f>+VLOOKUP(B267,'S&amp;P500'!$B$5:$C$1261,2)</f>
        <v>5214.08</v>
      </c>
      <c r="D267">
        <f>+VLOOKUP(B267,AAPL!$B$4:$C$1261,2)</f>
        <v>183.46</v>
      </c>
      <c r="G267" s="13">
        <f t="shared" si="4"/>
        <v>5.0909175024624886E-3</v>
      </c>
      <c r="H267" s="13">
        <f t="shared" si="4"/>
        <v>1.0019819423034759E-2</v>
      </c>
    </row>
    <row r="268" spans="2:8" x14ac:dyDescent="0.3">
      <c r="B268" s="2">
        <v>45420</v>
      </c>
      <c r="C268">
        <f>+VLOOKUP(B268,'S&amp;P500'!$B$5:$C$1261,2)</f>
        <v>5187.67</v>
      </c>
      <c r="D268">
        <f>+VLOOKUP(B268,AAPL!$B$4:$C$1261,2)</f>
        <v>181.64</v>
      </c>
      <c r="G268" s="13">
        <f t="shared" ref="G268:G331" si="5">+C268/C269-1</f>
        <v>-5.7829095745365322E-6</v>
      </c>
      <c r="H268" s="13">
        <f t="shared" ref="H268:H331" si="6">+D268/D269-1</f>
        <v>1.8200871435660737E-3</v>
      </c>
    </row>
    <row r="269" spans="2:8" x14ac:dyDescent="0.3">
      <c r="B269" s="2">
        <v>45419</v>
      </c>
      <c r="C269">
        <f>+VLOOKUP(B269,'S&amp;P500'!$B$5:$C$1261,2)</f>
        <v>5187.7</v>
      </c>
      <c r="D269">
        <f>+VLOOKUP(B269,AAPL!$B$4:$C$1261,2)</f>
        <v>181.31</v>
      </c>
      <c r="G269" s="13">
        <f t="shared" si="5"/>
        <v>1.3434374239973401E-3</v>
      </c>
      <c r="H269" s="13">
        <f t="shared" si="6"/>
        <v>3.8201749529398477E-3</v>
      </c>
    </row>
    <row r="270" spans="2:8" x14ac:dyDescent="0.3">
      <c r="B270" s="2">
        <v>45418</v>
      </c>
      <c r="C270">
        <f>+VLOOKUP(B270,'S&amp;P500'!$B$5:$C$1261,2)</f>
        <v>5180.74</v>
      </c>
      <c r="D270">
        <f>+VLOOKUP(B270,AAPL!$B$4:$C$1261,2)</f>
        <v>180.62</v>
      </c>
      <c r="G270" s="13">
        <f t="shared" si="5"/>
        <v>1.0326085896653403E-2</v>
      </c>
      <c r="H270" s="13">
        <f t="shared" si="6"/>
        <v>-9.1068685538731042E-3</v>
      </c>
    </row>
    <row r="271" spans="2:8" x14ac:dyDescent="0.3">
      <c r="B271" s="2">
        <v>45415</v>
      </c>
      <c r="C271">
        <f>+VLOOKUP(B271,'S&amp;P500'!$B$5:$C$1261,2)</f>
        <v>5127.79</v>
      </c>
      <c r="D271">
        <f>+VLOOKUP(B271,AAPL!$B$4:$C$1261,2)</f>
        <v>182.28</v>
      </c>
      <c r="G271" s="13">
        <f t="shared" si="5"/>
        <v>1.2556771059594851E-2</v>
      </c>
      <c r="H271" s="13">
        <f t="shared" si="6"/>
        <v>5.9829059829059839E-2</v>
      </c>
    </row>
    <row r="272" spans="2:8" x14ac:dyDescent="0.3">
      <c r="B272" s="2">
        <v>45414</v>
      </c>
      <c r="C272">
        <f>+VLOOKUP(B272,'S&amp;P500'!$B$5:$C$1261,2)</f>
        <v>5064.2</v>
      </c>
      <c r="D272">
        <f>+VLOOKUP(B272,AAPL!$B$4:$C$1261,2)</f>
        <v>171.99</v>
      </c>
      <c r="G272" s="13">
        <f t="shared" si="5"/>
        <v>9.1284256504575723E-3</v>
      </c>
      <c r="H272" s="13">
        <f t="shared" si="6"/>
        <v>2.2046589018302809E-2</v>
      </c>
    </row>
    <row r="273" spans="2:8" x14ac:dyDescent="0.3">
      <c r="B273" s="2">
        <v>45413</v>
      </c>
      <c r="C273">
        <f>+VLOOKUP(B273,'S&amp;P500'!$B$5:$C$1261,2)</f>
        <v>5018.3900000000003</v>
      </c>
      <c r="D273">
        <f>+VLOOKUP(B273,AAPL!$B$4:$C$1261,2)</f>
        <v>168.28</v>
      </c>
      <c r="G273" s="13">
        <f t="shared" si="5"/>
        <v>-3.4354775611682431E-3</v>
      </c>
      <c r="H273" s="13">
        <f t="shared" si="6"/>
        <v>-6.0835154450415985E-3</v>
      </c>
    </row>
    <row r="274" spans="2:8" x14ac:dyDescent="0.3">
      <c r="B274" s="2">
        <v>45412</v>
      </c>
      <c r="C274">
        <f>+VLOOKUP(B274,'S&amp;P500'!$B$5:$C$1261,2)</f>
        <v>5035.6899999999996</v>
      </c>
      <c r="D274">
        <f>+VLOOKUP(B274,AAPL!$B$4:$C$1261,2)</f>
        <v>169.31</v>
      </c>
      <c r="G274" s="13">
        <f t="shared" si="5"/>
        <v>-1.5730517164206925E-2</v>
      </c>
      <c r="H274" s="13">
        <f t="shared" si="6"/>
        <v>-1.8265104951872946E-2</v>
      </c>
    </row>
    <row r="275" spans="2:8" x14ac:dyDescent="0.3">
      <c r="B275" s="2">
        <v>45411</v>
      </c>
      <c r="C275">
        <f>+VLOOKUP(B275,'S&amp;P500'!$B$5:$C$1261,2)</f>
        <v>5116.17</v>
      </c>
      <c r="D275">
        <f>+VLOOKUP(B275,AAPL!$B$4:$C$1261,2)</f>
        <v>172.46</v>
      </c>
      <c r="G275" s="13">
        <f t="shared" si="5"/>
        <v>3.178456301617949E-3</v>
      </c>
      <c r="H275" s="13">
        <f t="shared" si="6"/>
        <v>2.4839553125742819E-2</v>
      </c>
    </row>
    <row r="276" spans="2:8" x14ac:dyDescent="0.3">
      <c r="B276" s="2">
        <v>45408</v>
      </c>
      <c r="C276">
        <f>+VLOOKUP(B276,'S&amp;P500'!$B$5:$C$1261,2)</f>
        <v>5099.96</v>
      </c>
      <c r="D276">
        <f>+VLOOKUP(B276,AAPL!$B$4:$C$1261,2)</f>
        <v>168.28</v>
      </c>
      <c r="G276" s="13">
        <f t="shared" si="5"/>
        <v>1.0209134739185721E-2</v>
      </c>
      <c r="H276" s="13">
        <f t="shared" si="6"/>
        <v>-3.4938118078995384E-3</v>
      </c>
    </row>
    <row r="277" spans="2:8" x14ac:dyDescent="0.3">
      <c r="B277" s="2">
        <v>45407</v>
      </c>
      <c r="C277">
        <f>+VLOOKUP(B277,'S&amp;P500'!$B$5:$C$1261,2)</f>
        <v>5048.42</v>
      </c>
      <c r="D277">
        <f>+VLOOKUP(B277,AAPL!$B$4:$C$1261,2)</f>
        <v>168.87</v>
      </c>
      <c r="G277" s="13">
        <f t="shared" si="5"/>
        <v>-4.5764379499293462E-3</v>
      </c>
      <c r="H277" s="13">
        <f t="shared" si="6"/>
        <v>5.1187429319683453E-3</v>
      </c>
    </row>
    <row r="278" spans="2:8" x14ac:dyDescent="0.3">
      <c r="B278" s="2">
        <v>45406</v>
      </c>
      <c r="C278">
        <f>+VLOOKUP(B278,'S&amp;P500'!$B$5:$C$1261,2)</f>
        <v>5071.63</v>
      </c>
      <c r="D278">
        <f>+VLOOKUP(B278,AAPL!$B$4:$C$1261,2)</f>
        <v>168.01</v>
      </c>
      <c r="G278" s="13">
        <f t="shared" si="5"/>
        <v>2.129946455513565E-4</v>
      </c>
      <c r="H278" s="13">
        <f t="shared" si="6"/>
        <v>1.2718505123568313E-2</v>
      </c>
    </row>
    <row r="279" spans="2:8" x14ac:dyDescent="0.3">
      <c r="B279" s="2">
        <v>45405</v>
      </c>
      <c r="C279">
        <f>+VLOOKUP(B279,'S&amp;P500'!$B$5:$C$1261,2)</f>
        <v>5070.55</v>
      </c>
      <c r="D279">
        <f>+VLOOKUP(B279,AAPL!$B$4:$C$1261,2)</f>
        <v>165.9</v>
      </c>
      <c r="G279" s="13">
        <f t="shared" si="5"/>
        <v>1.1964634973855359E-2</v>
      </c>
      <c r="H279" s="13">
        <f t="shared" si="6"/>
        <v>6.4304780393109606E-3</v>
      </c>
    </row>
    <row r="280" spans="2:8" x14ac:dyDescent="0.3">
      <c r="B280" s="2">
        <v>45404</v>
      </c>
      <c r="C280">
        <f>+VLOOKUP(B280,'S&amp;P500'!$B$5:$C$1261,2)</f>
        <v>5010.6000000000004</v>
      </c>
      <c r="D280">
        <f>+VLOOKUP(B280,AAPL!$B$4:$C$1261,2)</f>
        <v>164.84</v>
      </c>
      <c r="G280" s="13">
        <f t="shared" si="5"/>
        <v>8.7312244450128418E-3</v>
      </c>
      <c r="H280" s="13">
        <f t="shared" si="6"/>
        <v>5.0606670324981895E-3</v>
      </c>
    </row>
    <row r="281" spans="2:8" x14ac:dyDescent="0.3">
      <c r="B281" s="2">
        <v>45401</v>
      </c>
      <c r="C281">
        <f>+VLOOKUP(B281,'S&amp;P500'!$B$5:$C$1261,2)</f>
        <v>4967.2299999999996</v>
      </c>
      <c r="D281">
        <f>+VLOOKUP(B281,AAPL!$B$4:$C$1261,2)</f>
        <v>164.01</v>
      </c>
      <c r="G281" s="13">
        <f t="shared" si="5"/>
        <v>-8.7585210491867294E-3</v>
      </c>
      <c r="H281" s="13">
        <f t="shared" si="6"/>
        <v>-1.2225969645868418E-2</v>
      </c>
    </row>
    <row r="282" spans="2:8" x14ac:dyDescent="0.3">
      <c r="B282" s="2">
        <v>45400</v>
      </c>
      <c r="C282">
        <f>+VLOOKUP(B282,'S&amp;P500'!$B$5:$C$1261,2)</f>
        <v>5011.12</v>
      </c>
      <c r="D282">
        <f>+VLOOKUP(B282,AAPL!$B$4:$C$1261,2)</f>
        <v>166.04</v>
      </c>
      <c r="G282" s="13">
        <f t="shared" si="5"/>
        <v>-2.2081912146246774E-3</v>
      </c>
      <c r="H282" s="13">
        <f t="shared" si="6"/>
        <v>-5.6889634109827947E-3</v>
      </c>
    </row>
    <row r="283" spans="2:8" x14ac:dyDescent="0.3">
      <c r="B283" s="2">
        <v>45399</v>
      </c>
      <c r="C283">
        <f>+VLOOKUP(B283,'S&amp;P500'!$B$5:$C$1261,2)</f>
        <v>5022.21</v>
      </c>
      <c r="D283">
        <f>+VLOOKUP(B283,AAPL!$B$4:$C$1261,2)</f>
        <v>166.99</v>
      </c>
      <c r="G283" s="13">
        <f t="shared" si="5"/>
        <v>-5.780564238499708E-3</v>
      </c>
      <c r="H283" s="13">
        <f t="shared" si="6"/>
        <v>-8.1373247802328796E-3</v>
      </c>
    </row>
    <row r="284" spans="2:8" x14ac:dyDescent="0.3">
      <c r="B284" s="2">
        <v>45398</v>
      </c>
      <c r="C284">
        <f>+VLOOKUP(B284,'S&amp;P500'!$B$5:$C$1261,2)</f>
        <v>5051.41</v>
      </c>
      <c r="D284">
        <f>+VLOOKUP(B284,AAPL!$B$4:$C$1261,2)</f>
        <v>168.36</v>
      </c>
      <c r="G284" s="13">
        <f t="shared" si="5"/>
        <v>-2.056572537150636E-3</v>
      </c>
      <c r="H284" s="13">
        <f t="shared" si="6"/>
        <v>-1.9166909408680377E-2</v>
      </c>
    </row>
    <row r="285" spans="2:8" x14ac:dyDescent="0.3">
      <c r="B285" s="2">
        <v>45397</v>
      </c>
      <c r="C285">
        <f>+VLOOKUP(B285,'S&amp;P500'!$B$5:$C$1261,2)</f>
        <v>5061.82</v>
      </c>
      <c r="D285">
        <f>+VLOOKUP(B285,AAPL!$B$4:$C$1261,2)</f>
        <v>171.65</v>
      </c>
      <c r="G285" s="13">
        <f t="shared" si="5"/>
        <v>-1.2021290507689297E-2</v>
      </c>
      <c r="H285" s="13">
        <f t="shared" si="6"/>
        <v>-2.188158869451251E-2</v>
      </c>
    </row>
    <row r="286" spans="2:8" x14ac:dyDescent="0.3">
      <c r="B286" s="2">
        <v>45394</v>
      </c>
      <c r="C286">
        <f>+VLOOKUP(B286,'S&amp;P500'!$B$5:$C$1261,2)</f>
        <v>5123.41</v>
      </c>
      <c r="D286">
        <f>+VLOOKUP(B286,AAPL!$B$4:$C$1261,2)</f>
        <v>175.49</v>
      </c>
      <c r="G286" s="13">
        <f t="shared" si="5"/>
        <v>-1.4550707243232486E-2</v>
      </c>
      <c r="H286" s="13">
        <f t="shared" si="6"/>
        <v>8.6211851255819649E-3</v>
      </c>
    </row>
    <row r="287" spans="2:8" x14ac:dyDescent="0.3">
      <c r="B287" s="2">
        <v>45393</v>
      </c>
      <c r="C287">
        <f>+VLOOKUP(B287,'S&amp;P500'!$B$5:$C$1261,2)</f>
        <v>5199.0600000000004</v>
      </c>
      <c r="D287">
        <f>+VLOOKUP(B287,AAPL!$B$4:$C$1261,2)</f>
        <v>173.99</v>
      </c>
      <c r="G287" s="13">
        <f t="shared" si="5"/>
        <v>7.4448130464439544E-3</v>
      </c>
      <c r="H287" s="13">
        <f t="shared" si="6"/>
        <v>4.3293158241890062E-2</v>
      </c>
    </row>
    <row r="288" spans="2:8" x14ac:dyDescent="0.3">
      <c r="B288" s="2">
        <v>45392</v>
      </c>
      <c r="C288">
        <f>+VLOOKUP(B288,'S&amp;P500'!$B$5:$C$1261,2)</f>
        <v>5160.6400000000003</v>
      </c>
      <c r="D288">
        <f>+VLOOKUP(B288,AAPL!$B$4:$C$1261,2)</f>
        <v>166.77</v>
      </c>
      <c r="G288" s="13">
        <f t="shared" si="5"/>
        <v>-9.4569771838668437E-3</v>
      </c>
      <c r="H288" s="13">
        <f t="shared" si="6"/>
        <v>-1.1147346575748562E-2</v>
      </c>
    </row>
    <row r="289" spans="2:8" x14ac:dyDescent="0.3">
      <c r="B289" s="2">
        <v>45391</v>
      </c>
      <c r="C289">
        <f>+VLOOKUP(B289,'S&amp;P500'!$B$5:$C$1261,2)</f>
        <v>5209.91</v>
      </c>
      <c r="D289">
        <f>+VLOOKUP(B289,AAPL!$B$4:$C$1261,2)</f>
        <v>168.65</v>
      </c>
      <c r="G289" s="13">
        <f t="shared" si="5"/>
        <v>1.4454894769517779E-3</v>
      </c>
      <c r="H289" s="13">
        <f t="shared" si="6"/>
        <v>7.2264691829910799E-3</v>
      </c>
    </row>
    <row r="290" spans="2:8" x14ac:dyDescent="0.3">
      <c r="B290" s="2">
        <v>45390</v>
      </c>
      <c r="C290">
        <f>+VLOOKUP(B290,'S&amp;P500'!$B$5:$C$1261,2)</f>
        <v>5202.3900000000003</v>
      </c>
      <c r="D290">
        <f>+VLOOKUP(B290,AAPL!$B$4:$C$1261,2)</f>
        <v>167.44</v>
      </c>
      <c r="G290" s="13">
        <f t="shared" si="5"/>
        <v>-3.7468728023148934E-4</v>
      </c>
      <c r="H290" s="13">
        <f t="shared" si="6"/>
        <v>-6.6445182724252927E-3</v>
      </c>
    </row>
    <row r="291" spans="2:8" x14ac:dyDescent="0.3">
      <c r="B291" s="2">
        <v>45387</v>
      </c>
      <c r="C291">
        <f>+VLOOKUP(B291,'S&amp;P500'!$B$5:$C$1261,2)</f>
        <v>5204.34</v>
      </c>
      <c r="D291">
        <f>+VLOOKUP(B291,AAPL!$B$4:$C$1261,2)</f>
        <v>168.56</v>
      </c>
      <c r="G291" s="13">
        <f t="shared" si="5"/>
        <v>1.1099216857287653E-2</v>
      </c>
      <c r="H291" s="13">
        <f t="shared" si="6"/>
        <v>4.4693403253679431E-3</v>
      </c>
    </row>
    <row r="292" spans="2:8" x14ac:dyDescent="0.3">
      <c r="B292" s="2">
        <v>45386</v>
      </c>
      <c r="C292">
        <f>+VLOOKUP(B292,'S&amp;P500'!$B$5:$C$1261,2)</f>
        <v>5147.21</v>
      </c>
      <c r="D292">
        <f>+VLOOKUP(B292,AAPL!$B$4:$C$1261,2)</f>
        <v>167.81</v>
      </c>
      <c r="G292" s="13">
        <f t="shared" si="5"/>
        <v>-1.2334284436888443E-2</v>
      </c>
      <c r="H292" s="13">
        <f t="shared" si="6"/>
        <v>-4.8627171914842338E-3</v>
      </c>
    </row>
    <row r="293" spans="2:8" x14ac:dyDescent="0.3">
      <c r="B293" s="2">
        <v>45385</v>
      </c>
      <c r="C293">
        <f>+VLOOKUP(B293,'S&amp;P500'!$B$5:$C$1261,2)</f>
        <v>5211.49</v>
      </c>
      <c r="D293">
        <f>+VLOOKUP(B293,AAPL!$B$4:$C$1261,2)</f>
        <v>168.63</v>
      </c>
      <c r="G293" s="13">
        <f t="shared" si="5"/>
        <v>1.0910886106099138E-3</v>
      </c>
      <c r="H293" s="13">
        <f t="shared" si="6"/>
        <v>4.7667282369063813E-3</v>
      </c>
    </row>
    <row r="294" spans="2:8" x14ac:dyDescent="0.3">
      <c r="B294" s="2">
        <v>45384</v>
      </c>
      <c r="C294">
        <f>+VLOOKUP(B294,'S&amp;P500'!$B$5:$C$1261,2)</f>
        <v>5205.8100000000004</v>
      </c>
      <c r="D294">
        <f>+VLOOKUP(B294,AAPL!$B$4:$C$1261,2)</f>
        <v>167.83</v>
      </c>
      <c r="G294" s="13">
        <f t="shared" si="5"/>
        <v>-7.2390665494481699E-3</v>
      </c>
      <c r="H294" s="13">
        <f t="shared" si="6"/>
        <v>-6.9818353943552625E-3</v>
      </c>
    </row>
    <row r="295" spans="2:8" x14ac:dyDescent="0.3">
      <c r="B295" s="2">
        <v>45383</v>
      </c>
      <c r="C295">
        <f>+VLOOKUP(B295,'S&amp;P500'!$B$5:$C$1261,2)</f>
        <v>5243.77</v>
      </c>
      <c r="D295">
        <f>+VLOOKUP(B295,AAPL!$B$4:$C$1261,2)</f>
        <v>169.01</v>
      </c>
      <c r="G295" s="13">
        <f t="shared" si="5"/>
        <v>-2.0135697089078697E-3</v>
      </c>
      <c r="H295" s="13">
        <f t="shared" si="6"/>
        <v>-8.4482252860076379E-3</v>
      </c>
    </row>
    <row r="296" spans="2:8" x14ac:dyDescent="0.3">
      <c r="B296" s="2">
        <v>45379</v>
      </c>
      <c r="C296">
        <f>+VLOOKUP(B296,'S&amp;P500'!$B$5:$C$1261,2)</f>
        <v>5254.35</v>
      </c>
      <c r="D296">
        <f>+VLOOKUP(B296,AAPL!$B$4:$C$1261,2)</f>
        <v>170.45</v>
      </c>
      <c r="G296" s="13">
        <f t="shared" si="5"/>
        <v>1.1165116061955249E-3</v>
      </c>
      <c r="H296" s="13">
        <f t="shared" si="6"/>
        <v>-1.05648110524178E-2</v>
      </c>
    </row>
    <row r="297" spans="2:8" x14ac:dyDescent="0.3">
      <c r="B297" s="2">
        <v>45378</v>
      </c>
      <c r="C297">
        <f>+VLOOKUP(B297,'S&amp;P500'!$B$5:$C$1261,2)</f>
        <v>5248.49</v>
      </c>
      <c r="D297">
        <f>+VLOOKUP(B297,AAPL!$B$4:$C$1261,2)</f>
        <v>172.27</v>
      </c>
      <c r="G297" s="13">
        <f t="shared" si="5"/>
        <v>8.6305966277062662E-3</v>
      </c>
      <c r="H297" s="13">
        <f t="shared" si="6"/>
        <v>2.1222360543007968E-2</v>
      </c>
    </row>
    <row r="298" spans="2:8" x14ac:dyDescent="0.3">
      <c r="B298" s="2">
        <v>45377</v>
      </c>
      <c r="C298">
        <f>+VLOOKUP(B298,'S&amp;P500'!$B$5:$C$1261,2)</f>
        <v>5203.58</v>
      </c>
      <c r="D298">
        <f>+VLOOKUP(B298,AAPL!$B$4:$C$1261,2)</f>
        <v>168.69</v>
      </c>
      <c r="G298" s="13">
        <f t="shared" si="5"/>
        <v>-2.7998213940082506E-3</v>
      </c>
      <c r="H298" s="13">
        <f t="shared" si="6"/>
        <v>-6.6541043457778448E-3</v>
      </c>
    </row>
    <row r="299" spans="2:8" x14ac:dyDescent="0.3">
      <c r="B299" s="2">
        <v>45376</v>
      </c>
      <c r="C299">
        <f>+VLOOKUP(B299,'S&amp;P500'!$B$5:$C$1261,2)</f>
        <v>5218.1899999999996</v>
      </c>
      <c r="D299">
        <f>+VLOOKUP(B299,AAPL!$B$4:$C$1261,2)</f>
        <v>169.82</v>
      </c>
      <c r="G299" s="13">
        <f t="shared" si="5"/>
        <v>-3.0549197773100945E-3</v>
      </c>
      <c r="H299" s="13">
        <f t="shared" si="6"/>
        <v>-8.3503649635037203E-3</v>
      </c>
    </row>
    <row r="300" spans="2:8" x14ac:dyDescent="0.3">
      <c r="B300" s="2">
        <v>45373</v>
      </c>
      <c r="C300">
        <f>+VLOOKUP(B300,'S&amp;P500'!$B$5:$C$1261,2)</f>
        <v>5234.18</v>
      </c>
      <c r="D300">
        <f>+VLOOKUP(B300,AAPL!$B$4:$C$1261,2)</f>
        <v>171.25</v>
      </c>
      <c r="G300" s="13">
        <f t="shared" si="5"/>
        <v>-1.4022623165372838E-3</v>
      </c>
      <c r="H300" s="13">
        <f t="shared" si="6"/>
        <v>5.3422566631442514E-3</v>
      </c>
    </row>
    <row r="301" spans="2:8" x14ac:dyDescent="0.3">
      <c r="B301" s="2">
        <v>45372</v>
      </c>
      <c r="C301">
        <f>+VLOOKUP(B301,'S&amp;P500'!$B$5:$C$1261,2)</f>
        <v>5241.53</v>
      </c>
      <c r="D301">
        <f>+VLOOKUP(B301,AAPL!$B$4:$C$1261,2)</f>
        <v>170.34</v>
      </c>
      <c r="G301" s="13">
        <f t="shared" si="5"/>
        <v>3.2365990253835353E-3</v>
      </c>
      <c r="H301" s="13">
        <f t="shared" si="6"/>
        <v>-4.0878378378378377E-2</v>
      </c>
    </row>
    <row r="302" spans="2:8" x14ac:dyDescent="0.3">
      <c r="B302" s="2">
        <v>45371</v>
      </c>
      <c r="C302">
        <f>+VLOOKUP(B302,'S&amp;P500'!$B$5:$C$1261,2)</f>
        <v>5224.62</v>
      </c>
      <c r="D302">
        <f>+VLOOKUP(B302,AAPL!$B$4:$C$1261,2)</f>
        <v>177.6</v>
      </c>
      <c r="G302" s="13">
        <f t="shared" si="5"/>
        <v>8.9041056211149883E-3</v>
      </c>
      <c r="H302" s="13">
        <f t="shared" si="6"/>
        <v>1.4741172437435557E-2</v>
      </c>
    </row>
    <row r="303" spans="2:8" x14ac:dyDescent="0.3">
      <c r="B303" s="2">
        <v>45370</v>
      </c>
      <c r="C303">
        <f>+VLOOKUP(B303,'S&amp;P500'!$B$5:$C$1261,2)</f>
        <v>5178.51</v>
      </c>
      <c r="D303">
        <f>+VLOOKUP(B303,AAPL!$B$4:$C$1261,2)</f>
        <v>175.02</v>
      </c>
      <c r="G303" s="13">
        <f t="shared" si="5"/>
        <v>5.6491799076401339E-3</v>
      </c>
      <c r="H303" s="13">
        <f t="shared" si="6"/>
        <v>1.3551077136900735E-2</v>
      </c>
    </row>
    <row r="304" spans="2:8" x14ac:dyDescent="0.3">
      <c r="B304" s="2">
        <v>45369</v>
      </c>
      <c r="C304">
        <f>+VLOOKUP(B304,'S&amp;P500'!$B$5:$C$1261,2)</f>
        <v>5149.42</v>
      </c>
      <c r="D304">
        <f>+VLOOKUP(B304,AAPL!$B$4:$C$1261,2)</f>
        <v>172.68</v>
      </c>
      <c r="G304" s="13">
        <f t="shared" si="5"/>
        <v>6.3180440445644859E-3</v>
      </c>
      <c r="H304" s="13">
        <f t="shared" si="6"/>
        <v>6.4110036134747972E-3</v>
      </c>
    </row>
    <row r="305" spans="2:8" x14ac:dyDescent="0.3">
      <c r="B305" s="2">
        <v>45366</v>
      </c>
      <c r="C305">
        <f>+VLOOKUP(B305,'S&amp;P500'!$B$5:$C$1261,2)</f>
        <v>5117.09</v>
      </c>
      <c r="D305">
        <f>+VLOOKUP(B305,AAPL!$B$4:$C$1261,2)</f>
        <v>171.58</v>
      </c>
      <c r="G305" s="13">
        <f t="shared" si="5"/>
        <v>-6.4828909150214109E-3</v>
      </c>
      <c r="H305" s="13">
        <f t="shared" si="6"/>
        <v>-2.2098162363339835E-3</v>
      </c>
    </row>
    <row r="306" spans="2:8" x14ac:dyDescent="0.3">
      <c r="B306" s="2">
        <v>45365</v>
      </c>
      <c r="C306">
        <f>+VLOOKUP(B306,'S&amp;P500'!$B$5:$C$1261,2)</f>
        <v>5150.4799999999996</v>
      </c>
      <c r="D306">
        <f>+VLOOKUP(B306,AAPL!$B$4:$C$1261,2)</f>
        <v>171.96</v>
      </c>
      <c r="G306" s="13">
        <f t="shared" si="5"/>
        <v>-2.871076469757039E-3</v>
      </c>
      <c r="H306" s="13">
        <f t="shared" si="6"/>
        <v>1.0934744268077612E-2</v>
      </c>
    </row>
    <row r="307" spans="2:8" x14ac:dyDescent="0.3">
      <c r="B307" s="2">
        <v>45364</v>
      </c>
      <c r="C307">
        <f>+VLOOKUP(B307,'S&amp;P500'!$B$5:$C$1261,2)</f>
        <v>5165.3100000000004</v>
      </c>
      <c r="D307">
        <f>+VLOOKUP(B307,AAPL!$B$4:$C$1261,2)</f>
        <v>170.1</v>
      </c>
      <c r="G307" s="13">
        <f t="shared" si="5"/>
        <v>-1.9245372705192221E-3</v>
      </c>
      <c r="H307" s="13">
        <f t="shared" si="6"/>
        <v>-1.2137754805737866E-2</v>
      </c>
    </row>
    <row r="308" spans="2:8" x14ac:dyDescent="0.3">
      <c r="B308" s="2">
        <v>45363</v>
      </c>
      <c r="C308">
        <f>+VLOOKUP(B308,'S&amp;P500'!$B$5:$C$1261,2)</f>
        <v>5175.2700000000004</v>
      </c>
      <c r="D308">
        <f>+VLOOKUP(B308,AAPL!$B$4:$C$1261,2)</f>
        <v>172.19</v>
      </c>
      <c r="G308" s="13">
        <f t="shared" si="5"/>
        <v>1.1201772588189884E-2</v>
      </c>
      <c r="H308" s="13">
        <f t="shared" si="6"/>
        <v>2.7954108671597311E-3</v>
      </c>
    </row>
    <row r="309" spans="2:8" x14ac:dyDescent="0.3">
      <c r="B309" s="2">
        <v>45362</v>
      </c>
      <c r="C309">
        <f>+VLOOKUP(B309,'S&amp;P500'!$B$5:$C$1261,2)</f>
        <v>5117.9399999999996</v>
      </c>
      <c r="D309">
        <f>+VLOOKUP(B309,AAPL!$B$4:$C$1261,2)</f>
        <v>171.71</v>
      </c>
      <c r="G309" s="13">
        <f t="shared" si="5"/>
        <v>-1.1222380745127269E-3</v>
      </c>
      <c r="H309" s="13">
        <f t="shared" si="6"/>
        <v>1.178480938070825E-2</v>
      </c>
    </row>
    <row r="310" spans="2:8" x14ac:dyDescent="0.3">
      <c r="B310" s="2">
        <v>45359</v>
      </c>
      <c r="C310">
        <f>+VLOOKUP(B310,'S&amp;P500'!$B$5:$C$1261,2)</f>
        <v>5123.6899999999996</v>
      </c>
      <c r="D310">
        <f>+VLOOKUP(B310,AAPL!$B$4:$C$1261,2)</f>
        <v>169.71</v>
      </c>
      <c r="G310" s="13">
        <f t="shared" si="5"/>
        <v>-6.5285339786247398E-3</v>
      </c>
      <c r="H310" s="13">
        <f t="shared" si="6"/>
        <v>1.0238704684802702E-2</v>
      </c>
    </row>
    <row r="311" spans="2:8" x14ac:dyDescent="0.3">
      <c r="B311" s="2">
        <v>45358</v>
      </c>
      <c r="C311">
        <f>+VLOOKUP(B311,'S&amp;P500'!$B$5:$C$1261,2)</f>
        <v>5157.3599999999997</v>
      </c>
      <c r="D311">
        <f>+VLOOKUP(B311,AAPL!$B$4:$C$1261,2)</f>
        <v>167.99</v>
      </c>
      <c r="G311" s="13">
        <f t="shared" si="5"/>
        <v>1.0304108322428451E-2</v>
      </c>
      <c r="H311" s="13">
        <f t="shared" si="6"/>
        <v>-6.5437239738241892E-4</v>
      </c>
    </row>
    <row r="312" spans="2:8" x14ac:dyDescent="0.3">
      <c r="B312" s="2">
        <v>45357</v>
      </c>
      <c r="C312">
        <f>+VLOOKUP(B312,'S&amp;P500'!$B$5:$C$1261,2)</f>
        <v>5104.76</v>
      </c>
      <c r="D312">
        <f>+VLOOKUP(B312,AAPL!$B$4:$C$1261,2)</f>
        <v>168.1</v>
      </c>
      <c r="G312" s="13">
        <f t="shared" si="5"/>
        <v>5.1411300247115044E-3</v>
      </c>
      <c r="H312" s="13">
        <f t="shared" si="6"/>
        <v>-5.9136605558840483E-3</v>
      </c>
    </row>
    <row r="313" spans="2:8" x14ac:dyDescent="0.3">
      <c r="B313" s="2">
        <v>45356</v>
      </c>
      <c r="C313">
        <f>+VLOOKUP(B313,'S&amp;P500'!$B$5:$C$1261,2)</f>
        <v>5078.6499999999996</v>
      </c>
      <c r="D313">
        <f>+VLOOKUP(B313,AAPL!$B$4:$C$1261,2)</f>
        <v>169.1</v>
      </c>
      <c r="G313" s="13">
        <f t="shared" si="5"/>
        <v>-1.0193044173106403E-2</v>
      </c>
      <c r="H313" s="13">
        <f t="shared" si="6"/>
        <v>-2.844010341855796E-2</v>
      </c>
    </row>
    <row r="314" spans="2:8" x14ac:dyDescent="0.3">
      <c r="B314" s="2">
        <v>45355</v>
      </c>
      <c r="C314">
        <f>+VLOOKUP(B314,'S&amp;P500'!$B$5:$C$1261,2)</f>
        <v>5130.95</v>
      </c>
      <c r="D314">
        <f>+VLOOKUP(B314,AAPL!$B$4:$C$1261,2)</f>
        <v>174.05</v>
      </c>
      <c r="G314" s="13">
        <f t="shared" si="5"/>
        <v>-1.1932849011501157E-3</v>
      </c>
      <c r="H314" s="13">
        <f t="shared" si="6"/>
        <v>-2.536678239444512E-2</v>
      </c>
    </row>
    <row r="315" spans="2:8" x14ac:dyDescent="0.3">
      <c r="B315" s="2">
        <v>45352</v>
      </c>
      <c r="C315">
        <f>+VLOOKUP(B315,'S&amp;P500'!$B$5:$C$1261,2)</f>
        <v>5137.08</v>
      </c>
      <c r="D315">
        <f>+VLOOKUP(B315,AAPL!$B$4:$C$1261,2)</f>
        <v>178.58</v>
      </c>
      <c r="G315" s="13">
        <f t="shared" si="5"/>
        <v>8.0078174821975878E-3</v>
      </c>
      <c r="H315" s="13">
        <f t="shared" si="6"/>
        <v>-6.0113547812533641E-3</v>
      </c>
    </row>
    <row r="316" spans="2:8" x14ac:dyDescent="0.3">
      <c r="B316" s="2">
        <v>45351</v>
      </c>
      <c r="C316">
        <f>+VLOOKUP(B316,'S&amp;P500'!$B$5:$C$1261,2)</f>
        <v>5096.2700000000004</v>
      </c>
      <c r="D316">
        <f>+VLOOKUP(B316,AAPL!$B$4:$C$1261,2)</f>
        <v>179.66</v>
      </c>
      <c r="G316" s="13">
        <f t="shared" si="5"/>
        <v>5.229044372909275E-3</v>
      </c>
      <c r="H316" s="13">
        <f t="shared" si="6"/>
        <v>-3.7154106360561823E-3</v>
      </c>
    </row>
    <row r="317" spans="2:8" x14ac:dyDescent="0.3">
      <c r="B317" s="2">
        <v>45350</v>
      </c>
      <c r="C317">
        <f>+VLOOKUP(B317,'S&amp;P500'!$B$5:$C$1261,2)</f>
        <v>5069.76</v>
      </c>
      <c r="D317">
        <f>+VLOOKUP(B317,AAPL!$B$4:$C$1261,2)</f>
        <v>180.33</v>
      </c>
      <c r="G317" s="13">
        <f t="shared" si="5"/>
        <v>-1.6580743494716277E-3</v>
      </c>
      <c r="H317" s="13">
        <f t="shared" si="6"/>
        <v>-6.6104776070070592E-3</v>
      </c>
    </row>
    <row r="318" spans="2:8" x14ac:dyDescent="0.3">
      <c r="B318" s="2">
        <v>45349</v>
      </c>
      <c r="C318">
        <f>+VLOOKUP(B318,'S&amp;P500'!$B$5:$C$1261,2)</f>
        <v>5078.18</v>
      </c>
      <c r="D318">
        <f>+VLOOKUP(B318,AAPL!$B$4:$C$1261,2)</f>
        <v>181.53</v>
      </c>
      <c r="G318" s="13">
        <f t="shared" si="5"/>
        <v>1.7062725735916828E-3</v>
      </c>
      <c r="H318" s="13">
        <f t="shared" si="6"/>
        <v>8.1079580163270215E-3</v>
      </c>
    </row>
    <row r="319" spans="2:8" x14ac:dyDescent="0.3">
      <c r="B319" s="2">
        <v>45348</v>
      </c>
      <c r="C319">
        <f>+VLOOKUP(B319,'S&amp;P500'!$B$5:$C$1261,2)</f>
        <v>5069.53</v>
      </c>
      <c r="D319">
        <f>+VLOOKUP(B319,AAPL!$B$4:$C$1261,2)</f>
        <v>180.07</v>
      </c>
      <c r="G319" s="13">
        <f t="shared" si="5"/>
        <v>-3.7867473667663187E-3</v>
      </c>
      <c r="H319" s="13">
        <f t="shared" si="6"/>
        <v>-7.4412964392017722E-3</v>
      </c>
    </row>
    <row r="320" spans="2:8" x14ac:dyDescent="0.3">
      <c r="B320" s="2">
        <v>45345</v>
      </c>
      <c r="C320">
        <f>+VLOOKUP(B320,'S&amp;P500'!$B$5:$C$1261,2)</f>
        <v>5088.8</v>
      </c>
      <c r="D320">
        <f>+VLOOKUP(B320,AAPL!$B$4:$C$1261,2)</f>
        <v>181.42</v>
      </c>
      <c r="G320" s="13">
        <f t="shared" si="5"/>
        <v>3.4794369209545373E-4</v>
      </c>
      <c r="H320" s="13">
        <f t="shared" si="6"/>
        <v>-1.0040379788278986E-2</v>
      </c>
    </row>
    <row r="321" spans="2:8" x14ac:dyDescent="0.3">
      <c r="B321" s="2">
        <v>45344</v>
      </c>
      <c r="C321">
        <f>+VLOOKUP(B321,'S&amp;P500'!$B$5:$C$1261,2)</f>
        <v>5087.03</v>
      </c>
      <c r="D321">
        <f>+VLOOKUP(B321,AAPL!$B$4:$C$1261,2)</f>
        <v>183.26</v>
      </c>
      <c r="G321" s="13">
        <f t="shared" si="5"/>
        <v>2.1122887309807714E-2</v>
      </c>
      <c r="H321" s="13">
        <f t="shared" si="6"/>
        <v>1.1201235998455017E-2</v>
      </c>
    </row>
    <row r="322" spans="2:8" x14ac:dyDescent="0.3">
      <c r="B322" s="2">
        <v>45343</v>
      </c>
      <c r="C322">
        <f>+VLOOKUP(B322,'S&amp;P500'!$B$5:$C$1261,2)</f>
        <v>4981.8</v>
      </c>
      <c r="D322">
        <f>+VLOOKUP(B322,AAPL!$B$4:$C$1261,2)</f>
        <v>181.23</v>
      </c>
      <c r="G322" s="13">
        <f t="shared" si="5"/>
        <v>1.2641920124771833E-3</v>
      </c>
      <c r="H322" s="13">
        <f t="shared" si="6"/>
        <v>4.2112262425888503E-3</v>
      </c>
    </row>
    <row r="323" spans="2:8" x14ac:dyDescent="0.3">
      <c r="B323" s="2">
        <v>45342</v>
      </c>
      <c r="C323">
        <f>+VLOOKUP(B323,'S&amp;P500'!$B$5:$C$1261,2)</f>
        <v>4975.51</v>
      </c>
      <c r="D323">
        <f>+VLOOKUP(B323,AAPL!$B$4:$C$1261,2)</f>
        <v>180.47</v>
      </c>
      <c r="G323" s="13">
        <f t="shared" si="5"/>
        <v>-6.0053100845657292E-3</v>
      </c>
      <c r="H323" s="13">
        <f t="shared" si="6"/>
        <v>-4.138616046793997E-3</v>
      </c>
    </row>
    <row r="324" spans="2:8" x14ac:dyDescent="0.3">
      <c r="B324" s="2">
        <v>45338</v>
      </c>
      <c r="C324">
        <f>+VLOOKUP(B324,'S&amp;P500'!$B$5:$C$1261,2)</f>
        <v>5005.57</v>
      </c>
      <c r="D324">
        <f>+VLOOKUP(B324,AAPL!$B$4:$C$1261,2)</f>
        <v>181.22</v>
      </c>
      <c r="G324" s="13">
        <f t="shared" si="5"/>
        <v>-4.8034387531735723E-3</v>
      </c>
      <c r="H324" s="13">
        <f t="shared" si="6"/>
        <v>-8.4263514992338751E-3</v>
      </c>
    </row>
    <row r="325" spans="2:8" x14ac:dyDescent="0.3">
      <c r="B325" s="2">
        <v>45337</v>
      </c>
      <c r="C325">
        <f>+VLOOKUP(B325,'S&amp;P500'!$B$5:$C$1261,2)</f>
        <v>5029.7299999999996</v>
      </c>
      <c r="D325">
        <f>+VLOOKUP(B325,AAPL!$B$4:$C$1261,2)</f>
        <v>182.76</v>
      </c>
      <c r="G325" s="13">
        <f t="shared" si="5"/>
        <v>5.8212781615079034E-3</v>
      </c>
      <c r="H325" s="13">
        <f t="shared" si="6"/>
        <v>-1.5297202797203147E-3</v>
      </c>
    </row>
    <row r="326" spans="2:8" x14ac:dyDescent="0.3">
      <c r="B326" s="2">
        <v>45336</v>
      </c>
      <c r="C326">
        <f>+VLOOKUP(B326,'S&amp;P500'!$B$5:$C$1261,2)</f>
        <v>5000.62</v>
      </c>
      <c r="D326">
        <f>+VLOOKUP(B326,AAPL!$B$4:$C$1261,2)</f>
        <v>183.04</v>
      </c>
      <c r="G326" s="13">
        <f t="shared" si="5"/>
        <v>9.5797236921002504E-3</v>
      </c>
      <c r="H326" s="13">
        <f t="shared" si="6"/>
        <v>-4.838797368564185E-3</v>
      </c>
    </row>
    <row r="327" spans="2:8" x14ac:dyDescent="0.3">
      <c r="B327" s="2">
        <v>45335</v>
      </c>
      <c r="C327">
        <f>+VLOOKUP(B327,'S&amp;P500'!$B$5:$C$1261,2)</f>
        <v>4953.17</v>
      </c>
      <c r="D327">
        <f>+VLOOKUP(B327,AAPL!$B$4:$C$1261,2)</f>
        <v>183.93</v>
      </c>
      <c r="G327" s="13">
        <f t="shared" si="5"/>
        <v>-1.3674270785210219E-2</v>
      </c>
      <c r="H327" s="13">
        <f t="shared" si="6"/>
        <v>-1.1288501854539557E-2</v>
      </c>
    </row>
    <row r="328" spans="2:8" x14ac:dyDescent="0.3">
      <c r="B328" s="2">
        <v>45334</v>
      </c>
      <c r="C328">
        <f>+VLOOKUP(B328,'S&amp;P500'!$B$5:$C$1261,2)</f>
        <v>5021.84</v>
      </c>
      <c r="D328">
        <f>+VLOOKUP(B328,AAPL!$B$4:$C$1261,2)</f>
        <v>186.03</v>
      </c>
      <c r="G328" s="13">
        <f t="shared" si="5"/>
        <v>-9.4894968975101079E-4</v>
      </c>
      <c r="H328" s="13">
        <f t="shared" si="6"/>
        <v>-9.0027700831024626E-3</v>
      </c>
    </row>
    <row r="329" spans="2:8" x14ac:dyDescent="0.3">
      <c r="B329" s="2">
        <v>45331</v>
      </c>
      <c r="C329">
        <f>+VLOOKUP(B329,'S&amp;P500'!$B$5:$C$1261,2)</f>
        <v>5026.6099999999997</v>
      </c>
      <c r="D329">
        <f>+VLOOKUP(B329,AAPL!$B$4:$C$1261,2)</f>
        <v>187.72</v>
      </c>
      <c r="G329" s="13">
        <f t="shared" si="5"/>
        <v>5.7424003233350618E-3</v>
      </c>
      <c r="H329" s="13">
        <f t="shared" si="6"/>
        <v>4.1187483284301774E-3</v>
      </c>
    </row>
    <row r="330" spans="2:8" x14ac:dyDescent="0.3">
      <c r="B330" s="2">
        <v>45330</v>
      </c>
      <c r="C330">
        <f>+VLOOKUP(B330,'S&amp;P500'!$B$5:$C$1261,2)</f>
        <v>4997.91</v>
      </c>
      <c r="D330">
        <f>+VLOOKUP(B330,AAPL!$B$4:$C$1261,2)</f>
        <v>186.95</v>
      </c>
      <c r="G330" s="13">
        <f t="shared" si="5"/>
        <v>5.7056371695218822E-4</v>
      </c>
      <c r="H330" s="13">
        <f t="shared" si="6"/>
        <v>-5.7437642929319965E-3</v>
      </c>
    </row>
    <row r="331" spans="2:8" x14ac:dyDescent="0.3">
      <c r="B331" s="2">
        <v>45329</v>
      </c>
      <c r="C331">
        <f>+VLOOKUP(B331,'S&amp;P500'!$B$5:$C$1261,2)</f>
        <v>4995.0600000000004</v>
      </c>
      <c r="D331">
        <f>+VLOOKUP(B331,AAPL!$B$4:$C$1261,2)</f>
        <v>188.03</v>
      </c>
      <c r="G331" s="13">
        <f t="shared" si="5"/>
        <v>8.2414421615468747E-3</v>
      </c>
      <c r="H331" s="13">
        <f t="shared" si="6"/>
        <v>5.8535547041294045E-4</v>
      </c>
    </row>
    <row r="332" spans="2:8" x14ac:dyDescent="0.3">
      <c r="B332" s="2">
        <v>45328</v>
      </c>
      <c r="C332">
        <f>+VLOOKUP(B332,'S&amp;P500'!$B$5:$C$1261,2)</f>
        <v>4954.2299999999996</v>
      </c>
      <c r="D332">
        <f>+VLOOKUP(B332,AAPL!$B$4:$C$1261,2)</f>
        <v>187.92</v>
      </c>
      <c r="G332" s="13">
        <f t="shared" ref="G332:G395" si="7">+C332/C333-1</f>
        <v>2.310426660138587E-3</v>
      </c>
      <c r="H332" s="13">
        <f t="shared" ref="H332:H395" si="8">+D332/D333-1</f>
        <v>8.587376556461912E-3</v>
      </c>
    </row>
    <row r="333" spans="2:8" x14ac:dyDescent="0.3">
      <c r="B333" s="2">
        <v>45327</v>
      </c>
      <c r="C333">
        <f>+VLOOKUP(B333,'S&amp;P500'!$B$5:$C$1261,2)</f>
        <v>4942.8100000000004</v>
      </c>
      <c r="D333">
        <f>+VLOOKUP(B333,AAPL!$B$4:$C$1261,2)</f>
        <v>186.32</v>
      </c>
      <c r="G333" s="13">
        <f t="shared" si="7"/>
        <v>-3.18637682737688E-3</v>
      </c>
      <c r="H333" s="13">
        <f t="shared" si="8"/>
        <v>9.864498644986508E-3</v>
      </c>
    </row>
    <row r="334" spans="2:8" x14ac:dyDescent="0.3">
      <c r="B334" s="2">
        <v>45324</v>
      </c>
      <c r="C334">
        <f>+VLOOKUP(B334,'S&amp;P500'!$B$5:$C$1261,2)</f>
        <v>4958.6099999999997</v>
      </c>
      <c r="D334">
        <f>+VLOOKUP(B334,AAPL!$B$4:$C$1261,2)</f>
        <v>184.5</v>
      </c>
      <c r="G334" s="13">
        <f t="shared" si="7"/>
        <v>1.0684461873673889E-2</v>
      </c>
      <c r="H334" s="13">
        <f t="shared" si="8"/>
        <v>-5.3908355795148077E-3</v>
      </c>
    </row>
    <row r="335" spans="2:8" x14ac:dyDescent="0.3">
      <c r="B335" s="2">
        <v>45323</v>
      </c>
      <c r="C335">
        <f>+VLOOKUP(B335,'S&amp;P500'!$B$5:$C$1261,2)</f>
        <v>4906.1899999999996</v>
      </c>
      <c r="D335">
        <f>+VLOOKUP(B335,AAPL!$B$4:$C$1261,2)</f>
        <v>185.5</v>
      </c>
      <c r="G335" s="13">
        <f t="shared" si="7"/>
        <v>1.2493679898465615E-2</v>
      </c>
      <c r="H335" s="13">
        <f t="shared" si="8"/>
        <v>1.3328963181470588E-2</v>
      </c>
    </row>
    <row r="336" spans="2:8" x14ac:dyDescent="0.3">
      <c r="B336" s="2">
        <v>45322</v>
      </c>
      <c r="C336">
        <f>+VLOOKUP(B336,'S&amp;P500'!$B$5:$C$1261,2)</f>
        <v>4845.6499999999996</v>
      </c>
      <c r="D336">
        <f>+VLOOKUP(B336,AAPL!$B$4:$C$1261,2)</f>
        <v>183.06</v>
      </c>
      <c r="G336" s="13">
        <f t="shared" si="7"/>
        <v>-1.6105681862021659E-2</v>
      </c>
      <c r="H336" s="13">
        <f t="shared" si="8"/>
        <v>-1.9338940376064651E-2</v>
      </c>
    </row>
    <row r="337" spans="2:8" x14ac:dyDescent="0.3">
      <c r="B337" s="2">
        <v>45321</v>
      </c>
      <c r="C337">
        <f>+VLOOKUP(B337,'S&amp;P500'!$B$5:$C$1261,2)</f>
        <v>4924.97</v>
      </c>
      <c r="D337">
        <f>+VLOOKUP(B337,AAPL!$B$4:$C$1261,2)</f>
        <v>186.67</v>
      </c>
      <c r="G337" s="13">
        <f t="shared" si="7"/>
        <v>-6.0065788272156695E-4</v>
      </c>
      <c r="H337" s="13">
        <f t="shared" si="8"/>
        <v>-1.928128611957558E-2</v>
      </c>
    </row>
    <row r="338" spans="2:8" x14ac:dyDescent="0.3">
      <c r="B338" s="2">
        <v>45320</v>
      </c>
      <c r="C338">
        <f>+VLOOKUP(B338,'S&amp;P500'!$B$5:$C$1261,2)</f>
        <v>4927.93</v>
      </c>
      <c r="D338">
        <f>+VLOOKUP(B338,AAPL!$B$4:$C$1261,2)</f>
        <v>190.34</v>
      </c>
      <c r="G338" s="13">
        <f t="shared" si="7"/>
        <v>7.5567832147815928E-3</v>
      </c>
      <c r="H338" s="13">
        <f t="shared" si="8"/>
        <v>-3.5598366663176506E-3</v>
      </c>
    </row>
    <row r="339" spans="2:8" x14ac:dyDescent="0.3">
      <c r="B339" s="2">
        <v>45317</v>
      </c>
      <c r="C339">
        <f>+VLOOKUP(B339,'S&amp;P500'!$B$5:$C$1261,2)</f>
        <v>4890.97</v>
      </c>
      <c r="D339">
        <f>+VLOOKUP(B339,AAPL!$B$4:$C$1261,2)</f>
        <v>191.02</v>
      </c>
      <c r="G339" s="13">
        <f t="shared" si="7"/>
        <v>-6.517972440622799E-4</v>
      </c>
      <c r="H339" s="13">
        <f t="shared" si="8"/>
        <v>-9.0267690392196176E-3</v>
      </c>
    </row>
    <row r="340" spans="2:8" x14ac:dyDescent="0.3">
      <c r="B340" s="2">
        <v>45316</v>
      </c>
      <c r="C340">
        <f>+VLOOKUP(B340,'S&amp;P500'!$B$5:$C$1261,2)</f>
        <v>4894.16</v>
      </c>
      <c r="D340">
        <f>+VLOOKUP(B340,AAPL!$B$4:$C$1261,2)</f>
        <v>192.76</v>
      </c>
      <c r="G340" s="13">
        <f t="shared" si="7"/>
        <v>5.2602931057501578E-3</v>
      </c>
      <c r="H340" s="13">
        <f t="shared" si="8"/>
        <v>-1.7090475943860595E-3</v>
      </c>
    </row>
    <row r="341" spans="2:8" x14ac:dyDescent="0.3">
      <c r="B341" s="2">
        <v>45315</v>
      </c>
      <c r="C341">
        <f>+VLOOKUP(B341,'S&amp;P500'!$B$5:$C$1261,2)</f>
        <v>4868.55</v>
      </c>
      <c r="D341">
        <f>+VLOOKUP(B341,AAPL!$B$4:$C$1261,2)</f>
        <v>193.09</v>
      </c>
      <c r="G341" s="13">
        <f t="shared" si="7"/>
        <v>8.1198865271558951E-4</v>
      </c>
      <c r="H341" s="13">
        <f t="shared" si="8"/>
        <v>-3.4578860445911852E-3</v>
      </c>
    </row>
    <row r="342" spans="2:8" x14ac:dyDescent="0.3">
      <c r="B342" s="2">
        <v>45314</v>
      </c>
      <c r="C342">
        <f>+VLOOKUP(B342,'S&amp;P500'!$B$5:$C$1261,2)</f>
        <v>4864.6000000000004</v>
      </c>
      <c r="D342">
        <f>+VLOOKUP(B342,AAPL!$B$4:$C$1261,2)</f>
        <v>193.76</v>
      </c>
      <c r="G342" s="13">
        <f t="shared" si="7"/>
        <v>2.9213904746590025E-3</v>
      </c>
      <c r="H342" s="13">
        <f t="shared" si="8"/>
        <v>6.6500415627597231E-3</v>
      </c>
    </row>
    <row r="343" spans="2:8" x14ac:dyDescent="0.3">
      <c r="B343" s="2">
        <v>45313</v>
      </c>
      <c r="C343">
        <f>+VLOOKUP(B343,'S&amp;P500'!$B$5:$C$1261,2)</f>
        <v>4850.43</v>
      </c>
      <c r="D343">
        <f>+VLOOKUP(B343,AAPL!$B$4:$C$1261,2)</f>
        <v>192.48</v>
      </c>
      <c r="G343" s="13">
        <f t="shared" si="7"/>
        <v>2.194301015948863E-3</v>
      </c>
      <c r="H343" s="13">
        <f t="shared" si="8"/>
        <v>1.2147026344849321E-2</v>
      </c>
    </row>
    <row r="344" spans="2:8" x14ac:dyDescent="0.3">
      <c r="B344" s="2">
        <v>45310</v>
      </c>
      <c r="C344">
        <f>+VLOOKUP(B344,'S&amp;P500'!$B$5:$C$1261,2)</f>
        <v>4839.8100000000004</v>
      </c>
      <c r="D344">
        <f>+VLOOKUP(B344,AAPL!$B$4:$C$1261,2)</f>
        <v>190.17</v>
      </c>
      <c r="G344" s="13">
        <f t="shared" si="7"/>
        <v>1.2313478102632613E-2</v>
      </c>
      <c r="H344" s="13">
        <f t="shared" si="8"/>
        <v>1.5539891060557531E-2</v>
      </c>
    </row>
    <row r="345" spans="2:8" x14ac:dyDescent="0.3">
      <c r="B345" s="2">
        <v>45309</v>
      </c>
      <c r="C345">
        <f>+VLOOKUP(B345,'S&amp;P500'!$B$5:$C$1261,2)</f>
        <v>4780.9399999999996</v>
      </c>
      <c r="D345">
        <f>+VLOOKUP(B345,AAPL!$B$4:$C$1261,2)</f>
        <v>187.26</v>
      </c>
      <c r="G345" s="13">
        <f t="shared" si="7"/>
        <v>8.8052650125229892E-3</v>
      </c>
      <c r="H345" s="13">
        <f t="shared" si="8"/>
        <v>3.2588916459884265E-2</v>
      </c>
    </row>
    <row r="346" spans="2:8" x14ac:dyDescent="0.3">
      <c r="B346" s="2">
        <v>45308</v>
      </c>
      <c r="C346">
        <f>+VLOOKUP(B346,'S&amp;P500'!$B$5:$C$1261,2)</f>
        <v>4739.21</v>
      </c>
      <c r="D346">
        <f>+VLOOKUP(B346,AAPL!$B$4:$C$1261,2)</f>
        <v>181.35</v>
      </c>
      <c r="G346" s="13">
        <f t="shared" si="7"/>
        <v>-5.6168930629166836E-3</v>
      </c>
      <c r="H346" s="13">
        <f t="shared" si="8"/>
        <v>-5.2111903455842601E-3</v>
      </c>
    </row>
    <row r="347" spans="2:8" x14ac:dyDescent="0.3">
      <c r="B347" s="2">
        <v>45307</v>
      </c>
      <c r="C347">
        <f>+VLOOKUP(B347,'S&amp;P500'!$B$5:$C$1261,2)</f>
        <v>4765.9799999999996</v>
      </c>
      <c r="D347">
        <f>+VLOOKUP(B347,AAPL!$B$4:$C$1261,2)</f>
        <v>182.3</v>
      </c>
      <c r="G347" s="13">
        <f t="shared" si="7"/>
        <v>-3.7313198838587747E-3</v>
      </c>
      <c r="H347" s="13">
        <f t="shared" si="8"/>
        <v>-1.2298856802297142E-2</v>
      </c>
    </row>
    <row r="348" spans="2:8" x14ac:dyDescent="0.3">
      <c r="B348" s="2">
        <v>45303</v>
      </c>
      <c r="C348">
        <f>+VLOOKUP(B348,'S&amp;P500'!$B$5:$C$1261,2)</f>
        <v>4783.83</v>
      </c>
      <c r="D348">
        <f>+VLOOKUP(B348,AAPL!$B$4:$C$1261,2)</f>
        <v>184.57</v>
      </c>
      <c r="G348" s="13">
        <f t="shared" si="7"/>
        <v>7.5100831757413111E-4</v>
      </c>
      <c r="H348" s="13">
        <f t="shared" si="8"/>
        <v>1.7911419887102209E-3</v>
      </c>
    </row>
    <row r="349" spans="2:8" x14ac:dyDescent="0.3">
      <c r="B349" s="2">
        <v>45302</v>
      </c>
      <c r="C349">
        <f>+VLOOKUP(B349,'S&amp;P500'!$B$5:$C$1261,2)</f>
        <v>4780.24</v>
      </c>
      <c r="D349">
        <f>+VLOOKUP(B349,AAPL!$B$4:$C$1261,2)</f>
        <v>184.24</v>
      </c>
      <c r="G349" s="13">
        <f t="shared" si="7"/>
        <v>-6.7106377196379796E-4</v>
      </c>
      <c r="H349" s="13">
        <f t="shared" si="8"/>
        <v>-3.2460506383898968E-3</v>
      </c>
    </row>
    <row r="350" spans="2:8" x14ac:dyDescent="0.3">
      <c r="B350" s="2">
        <v>45301</v>
      </c>
      <c r="C350">
        <f>+VLOOKUP(B350,'S&amp;P500'!$B$5:$C$1261,2)</f>
        <v>4783.45</v>
      </c>
      <c r="D350">
        <f>+VLOOKUP(B350,AAPL!$B$4:$C$1261,2)</f>
        <v>184.84</v>
      </c>
      <c r="G350" s="13">
        <f t="shared" si="7"/>
        <v>5.6659308314936929E-3</v>
      </c>
      <c r="H350" s="13">
        <f t="shared" si="8"/>
        <v>5.7130420588715758E-3</v>
      </c>
    </row>
    <row r="351" spans="2:8" x14ac:dyDescent="0.3">
      <c r="B351" s="2">
        <v>45300</v>
      </c>
      <c r="C351">
        <f>+VLOOKUP(B351,'S&amp;P500'!$B$5:$C$1261,2)</f>
        <v>4756.5</v>
      </c>
      <c r="D351">
        <f>+VLOOKUP(B351,AAPL!$B$4:$C$1261,2)</f>
        <v>183.79</v>
      </c>
      <c r="G351" s="13">
        <f t="shared" si="7"/>
        <v>-1.4778924917183689E-3</v>
      </c>
      <c r="H351" s="13">
        <f t="shared" si="8"/>
        <v>-2.280006514304378E-3</v>
      </c>
    </row>
    <row r="352" spans="2:8" x14ac:dyDescent="0.3">
      <c r="B352" s="2">
        <v>45299</v>
      </c>
      <c r="C352">
        <f>+VLOOKUP(B352,'S&amp;P500'!$B$5:$C$1261,2)</f>
        <v>4763.54</v>
      </c>
      <c r="D352">
        <f>+VLOOKUP(B352,AAPL!$B$4:$C$1261,2)</f>
        <v>184.21</v>
      </c>
      <c r="G352" s="13">
        <f t="shared" si="7"/>
        <v>1.4114671594383177E-2</v>
      </c>
      <c r="H352" s="13">
        <f t="shared" si="8"/>
        <v>2.4185477593683835E-2</v>
      </c>
    </row>
    <row r="353" spans="2:8" x14ac:dyDescent="0.3">
      <c r="B353" s="2">
        <v>45296</v>
      </c>
      <c r="C353">
        <f>+VLOOKUP(B353,'S&amp;P500'!$B$5:$C$1261,2)</f>
        <v>4697.24</v>
      </c>
      <c r="D353">
        <f>+VLOOKUP(B353,AAPL!$B$4:$C$1261,2)</f>
        <v>179.86</v>
      </c>
      <c r="G353" s="13">
        <f t="shared" si="7"/>
        <v>1.8256737503945519E-3</v>
      </c>
      <c r="H353" s="13">
        <f t="shared" si="8"/>
        <v>-4.0423057755135661E-3</v>
      </c>
    </row>
    <row r="354" spans="2:8" x14ac:dyDescent="0.3">
      <c r="B354" s="2">
        <v>45295</v>
      </c>
      <c r="C354">
        <f>+VLOOKUP(B354,'S&amp;P500'!$B$5:$C$1261,2)</f>
        <v>4688.68</v>
      </c>
      <c r="D354">
        <f>+VLOOKUP(B354,AAPL!$B$4:$C$1261,2)</f>
        <v>180.59</v>
      </c>
      <c r="G354" s="13">
        <f t="shared" si="7"/>
        <v>-3.4284062480738342E-3</v>
      </c>
      <c r="H354" s="13">
        <f t="shared" si="8"/>
        <v>-1.2683833579355985E-2</v>
      </c>
    </row>
    <row r="355" spans="2:8" x14ac:dyDescent="0.3">
      <c r="B355" s="2">
        <v>45294</v>
      </c>
      <c r="C355">
        <f>+VLOOKUP(B355,'S&amp;P500'!$B$5:$C$1261,2)</f>
        <v>4704.8100000000004</v>
      </c>
      <c r="D355">
        <f>+VLOOKUP(B355,AAPL!$B$4:$C$1261,2)</f>
        <v>182.91</v>
      </c>
      <c r="G355" s="13">
        <f t="shared" si="7"/>
        <v>-8.0163109367190621E-3</v>
      </c>
      <c r="H355" s="13">
        <f t="shared" si="8"/>
        <v>-7.4881979488848893E-3</v>
      </c>
    </row>
    <row r="356" spans="2:8" x14ac:dyDescent="0.3">
      <c r="B356" s="2">
        <v>45293</v>
      </c>
      <c r="C356">
        <f>+VLOOKUP(B356,'S&amp;P500'!$B$5:$C$1261,2)</f>
        <v>4742.83</v>
      </c>
      <c r="D356">
        <f>+VLOOKUP(B356,AAPL!$B$4:$C$1261,2)</f>
        <v>184.29</v>
      </c>
      <c r="G356" s="13">
        <f t="shared" si="7"/>
        <v>-5.6605790982068305E-3</v>
      </c>
      <c r="H356" s="13">
        <f t="shared" si="8"/>
        <v>-3.5787160571338905E-2</v>
      </c>
    </row>
    <row r="357" spans="2:8" x14ac:dyDescent="0.3">
      <c r="B357" s="2">
        <v>45289</v>
      </c>
      <c r="C357">
        <f>+VLOOKUP(B357,'S&amp;P500'!$B$5:$C$1261,2)</f>
        <v>4769.83</v>
      </c>
      <c r="D357">
        <f>+VLOOKUP(B357,AAPL!$B$4:$C$1261,2)</f>
        <v>191.13</v>
      </c>
      <c r="G357" s="13">
        <f t="shared" si="7"/>
        <v>-2.8264709879060046E-3</v>
      </c>
      <c r="H357" s="13">
        <f t="shared" si="8"/>
        <v>-5.4118749024301138E-3</v>
      </c>
    </row>
    <row r="358" spans="2:8" x14ac:dyDescent="0.3">
      <c r="B358" s="2">
        <v>45288</v>
      </c>
      <c r="C358">
        <f>+VLOOKUP(B358,'S&amp;P500'!$B$5:$C$1261,2)</f>
        <v>4783.3500000000004</v>
      </c>
      <c r="D358">
        <f>+VLOOKUP(B358,AAPL!$B$4:$C$1261,2)</f>
        <v>192.17</v>
      </c>
      <c r="G358" s="13">
        <f t="shared" si="7"/>
        <v>3.7017052940679918E-4</v>
      </c>
      <c r="H358" s="13">
        <f t="shared" si="8"/>
        <v>2.1903520208603755E-3</v>
      </c>
    </row>
    <row r="359" spans="2:8" x14ac:dyDescent="0.3">
      <c r="B359" s="2">
        <v>45287</v>
      </c>
      <c r="C359">
        <f>+VLOOKUP(B359,'S&amp;P500'!$B$5:$C$1261,2)</f>
        <v>4781.58</v>
      </c>
      <c r="D359">
        <f>+VLOOKUP(B359,AAPL!$B$4:$C$1261,2)</f>
        <v>191.75</v>
      </c>
      <c r="G359" s="13">
        <f t="shared" si="7"/>
        <v>1.430441384365766E-3</v>
      </c>
      <c r="H359" s="13">
        <f t="shared" si="8"/>
        <v>5.2178450300033319E-4</v>
      </c>
    </row>
    <row r="360" spans="2:8" x14ac:dyDescent="0.3">
      <c r="B360" s="2">
        <v>45286</v>
      </c>
      <c r="C360">
        <f>+VLOOKUP(B360,'S&amp;P500'!$B$5:$C$1261,2)</f>
        <v>4774.75</v>
      </c>
      <c r="D360">
        <f>+VLOOKUP(B360,AAPL!$B$4:$C$1261,2)</f>
        <v>191.65</v>
      </c>
      <c r="G360" s="13">
        <f t="shared" si="7"/>
        <v>4.2316647141837915E-3</v>
      </c>
      <c r="H360" s="13">
        <f t="shared" si="8"/>
        <v>-2.8097195483635096E-3</v>
      </c>
    </row>
    <row r="361" spans="2:8" x14ac:dyDescent="0.3">
      <c r="B361" s="2">
        <v>45282</v>
      </c>
      <c r="C361">
        <f>+VLOOKUP(B361,'S&amp;P500'!$B$5:$C$1261,2)</f>
        <v>4754.63</v>
      </c>
      <c r="D361">
        <f>+VLOOKUP(B361,AAPL!$B$4:$C$1261,2)</f>
        <v>192.19</v>
      </c>
      <c r="G361" s="13">
        <f t="shared" si="7"/>
        <v>1.6600832148312428E-3</v>
      </c>
      <c r="H361" s="13">
        <f t="shared" si="8"/>
        <v>-5.5365828417675012E-3</v>
      </c>
    </row>
    <row r="362" spans="2:8" x14ac:dyDescent="0.3">
      <c r="B362" s="2">
        <v>45281</v>
      </c>
      <c r="C362">
        <f>+VLOOKUP(B362,'S&amp;P500'!$B$5:$C$1261,2)</f>
        <v>4746.75</v>
      </c>
      <c r="D362">
        <f>+VLOOKUP(B362,AAPL!$B$4:$C$1261,2)</f>
        <v>193.26</v>
      </c>
      <c r="G362" s="13">
        <f t="shared" si="7"/>
        <v>1.030148882054327E-2</v>
      </c>
      <c r="H362" s="13">
        <f t="shared" si="8"/>
        <v>-7.7555452148292403E-4</v>
      </c>
    </row>
    <row r="363" spans="2:8" x14ac:dyDescent="0.3">
      <c r="B363" s="2">
        <v>45280</v>
      </c>
      <c r="C363">
        <f>+VLOOKUP(B363,'S&amp;P500'!$B$5:$C$1261,2)</f>
        <v>4698.3500000000004</v>
      </c>
      <c r="D363">
        <f>+VLOOKUP(B363,AAPL!$B$4:$C$1261,2)</f>
        <v>193.41</v>
      </c>
      <c r="G363" s="13">
        <f t="shared" si="7"/>
        <v>-1.4684263175886003E-2</v>
      </c>
      <c r="H363" s="13">
        <f t="shared" si="8"/>
        <v>-1.0741138560687369E-2</v>
      </c>
    </row>
    <row r="364" spans="2:8" x14ac:dyDescent="0.3">
      <c r="B364" s="2">
        <v>45279</v>
      </c>
      <c r="C364">
        <f>+VLOOKUP(B364,'S&amp;P500'!$B$5:$C$1261,2)</f>
        <v>4768.37</v>
      </c>
      <c r="D364">
        <f>+VLOOKUP(B364,AAPL!$B$4:$C$1261,2)</f>
        <v>195.51</v>
      </c>
      <c r="G364" s="13">
        <f t="shared" si="7"/>
        <v>5.8663955313296157E-3</v>
      </c>
      <c r="H364" s="13">
        <f t="shared" si="8"/>
        <v>5.3478685658456815E-3</v>
      </c>
    </row>
    <row r="365" spans="2:8" x14ac:dyDescent="0.3">
      <c r="B365" s="2">
        <v>45278</v>
      </c>
      <c r="C365">
        <f>+VLOOKUP(B365,'S&amp;P500'!$B$5:$C$1261,2)</f>
        <v>4740.5600000000004</v>
      </c>
      <c r="D365">
        <f>+VLOOKUP(B365,AAPL!$B$4:$C$1261,2)</f>
        <v>194.47</v>
      </c>
      <c r="G365" s="13">
        <f t="shared" si="7"/>
        <v>4.5283194785548098E-3</v>
      </c>
      <c r="H365" s="13">
        <f t="shared" si="8"/>
        <v>-8.4637740274308149E-3</v>
      </c>
    </row>
    <row r="366" spans="2:8" x14ac:dyDescent="0.3">
      <c r="B366" s="2">
        <v>45275</v>
      </c>
      <c r="C366">
        <f>+VLOOKUP(B366,'S&amp;P500'!$B$5:$C$1261,2)</f>
        <v>4719.1899999999996</v>
      </c>
      <c r="D366">
        <f>+VLOOKUP(B366,AAPL!$B$4:$C$1261,2)</f>
        <v>196.13</v>
      </c>
      <c r="G366" s="13">
        <f t="shared" si="7"/>
        <v>-7.6278458751466438E-5</v>
      </c>
      <c r="H366" s="13">
        <f t="shared" si="8"/>
        <v>-2.7457161743020819E-3</v>
      </c>
    </row>
    <row r="367" spans="2:8" x14ac:dyDescent="0.3">
      <c r="B367" s="2">
        <v>45274</v>
      </c>
      <c r="C367">
        <f>+VLOOKUP(B367,'S&amp;P500'!$B$5:$C$1261,2)</f>
        <v>4719.55</v>
      </c>
      <c r="D367">
        <f>+VLOOKUP(B367,AAPL!$B$4:$C$1261,2)</f>
        <v>196.67</v>
      </c>
      <c r="G367" s="13">
        <f t="shared" si="7"/>
        <v>2.6470706954828671E-3</v>
      </c>
      <c r="H367" s="13">
        <f t="shared" si="8"/>
        <v>7.6328109098300345E-4</v>
      </c>
    </row>
    <row r="368" spans="2:8" x14ac:dyDescent="0.3">
      <c r="B368" s="2">
        <v>45273</v>
      </c>
      <c r="C368">
        <f>+VLOOKUP(B368,'S&amp;P500'!$B$5:$C$1261,2)</f>
        <v>4707.09</v>
      </c>
      <c r="D368">
        <f>+VLOOKUP(B368,AAPL!$B$4:$C$1261,2)</f>
        <v>196.52</v>
      </c>
      <c r="G368" s="13">
        <f t="shared" si="7"/>
        <v>1.3650752632599072E-2</v>
      </c>
      <c r="H368" s="13">
        <f t="shared" si="8"/>
        <v>1.6710642040457468E-2</v>
      </c>
    </row>
    <row r="369" spans="2:8" x14ac:dyDescent="0.3">
      <c r="B369" s="2">
        <v>45272</v>
      </c>
      <c r="C369">
        <f>+VLOOKUP(B369,'S&amp;P500'!$B$5:$C$1261,2)</f>
        <v>4643.7</v>
      </c>
      <c r="D369">
        <f>+VLOOKUP(B369,AAPL!$B$4:$C$1261,2)</f>
        <v>193.29</v>
      </c>
      <c r="G369" s="13">
        <f t="shared" si="7"/>
        <v>4.599302532861449E-3</v>
      </c>
      <c r="H369" s="13">
        <f t="shared" si="8"/>
        <v>7.8736051725936118E-3</v>
      </c>
    </row>
    <row r="370" spans="2:8" x14ac:dyDescent="0.3">
      <c r="B370" s="2">
        <v>45271</v>
      </c>
      <c r="C370">
        <f>+VLOOKUP(B370,'S&amp;P500'!$B$5:$C$1261,2)</f>
        <v>4622.4399999999996</v>
      </c>
      <c r="D370">
        <f>+VLOOKUP(B370,AAPL!$B$4:$C$1261,2)</f>
        <v>191.78</v>
      </c>
      <c r="G370" s="13">
        <f t="shared" si="7"/>
        <v>3.9245325636296791E-3</v>
      </c>
      <c r="H370" s="13">
        <f t="shared" si="8"/>
        <v>-1.2918832672808689E-2</v>
      </c>
    </row>
    <row r="371" spans="2:8" x14ac:dyDescent="0.3">
      <c r="B371" s="2">
        <v>45268</v>
      </c>
      <c r="C371">
        <f>+VLOOKUP(B371,'S&amp;P500'!$B$5:$C$1261,2)</f>
        <v>4604.37</v>
      </c>
      <c r="D371">
        <f>+VLOOKUP(B371,AAPL!$B$4:$C$1261,2)</f>
        <v>194.29</v>
      </c>
      <c r="G371" s="13">
        <f t="shared" si="7"/>
        <v>4.0954381006588214E-3</v>
      </c>
      <c r="H371" s="13">
        <f t="shared" si="8"/>
        <v>7.4147049673336518E-3</v>
      </c>
    </row>
    <row r="372" spans="2:8" x14ac:dyDescent="0.3">
      <c r="B372" s="2">
        <v>45267</v>
      </c>
      <c r="C372">
        <f>+VLOOKUP(B372,'S&amp;P500'!$B$5:$C$1261,2)</f>
        <v>4585.59</v>
      </c>
      <c r="D372">
        <f>+VLOOKUP(B372,AAPL!$B$4:$C$1261,2)</f>
        <v>192.86</v>
      </c>
      <c r="G372" s="13">
        <f t="shared" si="7"/>
        <v>7.9681887922204986E-3</v>
      </c>
      <c r="H372" s="13">
        <f t="shared" si="8"/>
        <v>1.0161324114812631E-2</v>
      </c>
    </row>
    <row r="373" spans="2:8" x14ac:dyDescent="0.3">
      <c r="B373" s="2">
        <v>45266</v>
      </c>
      <c r="C373">
        <f>+VLOOKUP(B373,'S&amp;P500'!$B$5:$C$1261,2)</f>
        <v>4549.34</v>
      </c>
      <c r="D373">
        <f>+VLOOKUP(B373,AAPL!$B$4:$C$1261,2)</f>
        <v>190.92</v>
      </c>
      <c r="G373" s="13">
        <f t="shared" si="7"/>
        <v>-3.9061302598102365E-3</v>
      </c>
      <c r="H373" s="13">
        <f t="shared" si="8"/>
        <v>-5.6767876673090578E-3</v>
      </c>
    </row>
    <row r="374" spans="2:8" x14ac:dyDescent="0.3">
      <c r="B374" s="2">
        <v>45265</v>
      </c>
      <c r="C374">
        <f>+VLOOKUP(B374,'S&amp;P500'!$B$5:$C$1261,2)</f>
        <v>4567.18</v>
      </c>
      <c r="D374">
        <f>+VLOOKUP(B374,AAPL!$B$4:$C$1261,2)</f>
        <v>192.01</v>
      </c>
      <c r="G374" s="13">
        <f t="shared" si="7"/>
        <v>-5.6895517946142782E-4</v>
      </c>
      <c r="H374" s="13">
        <f t="shared" si="8"/>
        <v>2.1058229194363065E-2</v>
      </c>
    </row>
    <row r="375" spans="2:8" x14ac:dyDescent="0.3">
      <c r="B375" s="2">
        <v>45264</v>
      </c>
      <c r="C375">
        <f>+VLOOKUP(B375,'S&amp;P500'!$B$5:$C$1261,2)</f>
        <v>4569.78</v>
      </c>
      <c r="D375">
        <f>+VLOOKUP(B375,AAPL!$B$4:$C$1261,2)</f>
        <v>188.05</v>
      </c>
      <c r="G375" s="13">
        <f t="shared" si="7"/>
        <v>-5.4084877345945692E-3</v>
      </c>
      <c r="H375" s="13">
        <f t="shared" si="8"/>
        <v>-9.4811693442190537E-3</v>
      </c>
    </row>
    <row r="376" spans="2:8" x14ac:dyDescent="0.3">
      <c r="B376" s="2">
        <v>45261</v>
      </c>
      <c r="C376">
        <f>+VLOOKUP(B376,'S&amp;P500'!$B$5:$C$1261,2)</f>
        <v>4594.63</v>
      </c>
      <c r="D376">
        <f>+VLOOKUP(B376,AAPL!$B$4:$C$1261,2)</f>
        <v>189.85</v>
      </c>
      <c r="G376" s="13">
        <f t="shared" si="7"/>
        <v>5.873724769035471E-3</v>
      </c>
      <c r="H376" s="13">
        <f t="shared" si="8"/>
        <v>6.7879302115925189E-3</v>
      </c>
    </row>
    <row r="377" spans="2:8" x14ac:dyDescent="0.3">
      <c r="B377" s="2">
        <v>45260</v>
      </c>
      <c r="C377">
        <f>+VLOOKUP(B377,'S&amp;P500'!$B$5:$C$1261,2)</f>
        <v>4567.8</v>
      </c>
      <c r="D377">
        <f>+VLOOKUP(B377,AAPL!$B$4:$C$1261,2)</f>
        <v>188.57</v>
      </c>
      <c r="G377" s="13">
        <f t="shared" si="7"/>
        <v>3.7841330116161753E-3</v>
      </c>
      <c r="H377" s="13">
        <f t="shared" si="8"/>
        <v>3.0852704931112473E-3</v>
      </c>
    </row>
    <row r="378" spans="2:8" x14ac:dyDescent="0.3">
      <c r="B378" s="2">
        <v>45259</v>
      </c>
      <c r="C378">
        <f>+VLOOKUP(B378,'S&amp;P500'!$B$5:$C$1261,2)</f>
        <v>4550.58</v>
      </c>
      <c r="D378">
        <f>+VLOOKUP(B378,AAPL!$B$4:$C$1261,2)</f>
        <v>187.99</v>
      </c>
      <c r="G378" s="13">
        <f t="shared" si="7"/>
        <v>-9.4623580371877569E-4</v>
      </c>
      <c r="H378" s="13">
        <f t="shared" si="8"/>
        <v>-5.4491588191726281E-3</v>
      </c>
    </row>
    <row r="379" spans="2:8" x14ac:dyDescent="0.3">
      <c r="B379" s="2">
        <v>45258</v>
      </c>
      <c r="C379">
        <f>+VLOOKUP(B379,'S&amp;P500'!$B$5:$C$1261,2)</f>
        <v>4554.8900000000003</v>
      </c>
      <c r="D379">
        <f>+VLOOKUP(B379,AAPL!$B$4:$C$1261,2)</f>
        <v>189.02</v>
      </c>
      <c r="G379" s="13">
        <f t="shared" si="7"/>
        <v>9.801271528184774E-4</v>
      </c>
      <c r="H379" s="13">
        <f t="shared" si="8"/>
        <v>3.2376200838597491E-3</v>
      </c>
    </row>
    <row r="380" spans="2:8" x14ac:dyDescent="0.3">
      <c r="B380" s="2">
        <v>45257</v>
      </c>
      <c r="C380">
        <f>+VLOOKUP(B380,'S&amp;P500'!$B$5:$C$1261,2)</f>
        <v>4550.43</v>
      </c>
      <c r="D380">
        <f>+VLOOKUP(B380,AAPL!$B$4:$C$1261,2)</f>
        <v>188.41</v>
      </c>
      <c r="G380" s="13">
        <f t="shared" si="7"/>
        <v>-1.9542302175314941E-3</v>
      </c>
      <c r="H380" s="13">
        <f t="shared" si="8"/>
        <v>-9.5445145553851862E-4</v>
      </c>
    </row>
    <row r="381" spans="2:8" x14ac:dyDescent="0.3">
      <c r="B381" s="2">
        <v>45254</v>
      </c>
      <c r="C381">
        <f>+VLOOKUP(B381,'S&amp;P500'!$B$5:$C$1261,2)</f>
        <v>4559.34</v>
      </c>
      <c r="D381">
        <f>+VLOOKUP(B381,AAPL!$B$4:$C$1261,2)</f>
        <v>188.59</v>
      </c>
      <c r="G381" s="13">
        <f t="shared" si="7"/>
        <v>5.9693369207880487E-4</v>
      </c>
      <c r="H381" s="13">
        <f t="shared" si="8"/>
        <v>-7.0029486099409954E-3</v>
      </c>
    </row>
    <row r="382" spans="2:8" x14ac:dyDescent="0.3">
      <c r="B382" s="2">
        <v>45252</v>
      </c>
      <c r="C382">
        <f>+VLOOKUP(B382,'S&amp;P500'!$B$5:$C$1261,2)</f>
        <v>4556.62</v>
      </c>
      <c r="D382">
        <f>+VLOOKUP(B382,AAPL!$B$4:$C$1261,2)</f>
        <v>189.92</v>
      </c>
      <c r="G382" s="13">
        <f t="shared" si="7"/>
        <v>4.0610904347329058E-3</v>
      </c>
      <c r="H382" s="13">
        <f t="shared" si="8"/>
        <v>3.5402906208716889E-3</v>
      </c>
    </row>
    <row r="383" spans="2:8" x14ac:dyDescent="0.3">
      <c r="B383" s="2">
        <v>45251</v>
      </c>
      <c r="C383">
        <f>+VLOOKUP(B383,'S&amp;P500'!$B$5:$C$1261,2)</f>
        <v>4538.1899999999996</v>
      </c>
      <c r="D383">
        <f>+VLOOKUP(B383,AAPL!$B$4:$C$1261,2)</f>
        <v>189.25</v>
      </c>
      <c r="G383" s="13">
        <f t="shared" si="7"/>
        <v>-2.020943928152108E-3</v>
      </c>
      <c r="H383" s="13">
        <f t="shared" si="8"/>
        <v>-4.2618120593497233E-3</v>
      </c>
    </row>
    <row r="384" spans="2:8" x14ac:dyDescent="0.3">
      <c r="B384" s="2">
        <v>45250</v>
      </c>
      <c r="C384">
        <f>+VLOOKUP(B384,'S&amp;P500'!$B$5:$C$1261,2)</f>
        <v>4547.38</v>
      </c>
      <c r="D384">
        <f>+VLOOKUP(B384,AAPL!$B$4:$C$1261,2)</f>
        <v>190.06</v>
      </c>
      <c r="G384" s="13">
        <f t="shared" si="7"/>
        <v>7.3903084168878141E-3</v>
      </c>
      <c r="H384" s="13">
        <f t="shared" si="8"/>
        <v>9.2931867665020373E-3</v>
      </c>
    </row>
    <row r="385" spans="2:8" x14ac:dyDescent="0.3">
      <c r="B385" s="2">
        <v>45247</v>
      </c>
      <c r="C385">
        <f>+VLOOKUP(B385,'S&amp;P500'!$B$5:$C$1261,2)</f>
        <v>4514.0200000000004</v>
      </c>
      <c r="D385">
        <f>+VLOOKUP(B385,AAPL!$B$4:$C$1261,2)</f>
        <v>188.31</v>
      </c>
      <c r="G385" s="13">
        <f t="shared" si="7"/>
        <v>1.2820967827800178E-3</v>
      </c>
      <c r="H385" s="13">
        <f t="shared" si="8"/>
        <v>-1.0619656985089154E-4</v>
      </c>
    </row>
    <row r="386" spans="2:8" x14ac:dyDescent="0.3">
      <c r="B386" s="2">
        <v>45246</v>
      </c>
      <c r="C386">
        <f>+VLOOKUP(B386,'S&amp;P500'!$B$5:$C$1261,2)</f>
        <v>4508.24</v>
      </c>
      <c r="D386">
        <f>+VLOOKUP(B386,AAPL!$B$4:$C$1261,2)</f>
        <v>188.33</v>
      </c>
      <c r="G386" s="13">
        <f t="shared" si="7"/>
        <v>1.1903492875668942E-3</v>
      </c>
      <c r="H386" s="13">
        <f t="shared" si="8"/>
        <v>9.0548649807116188E-3</v>
      </c>
    </row>
    <row r="387" spans="2:8" x14ac:dyDescent="0.3">
      <c r="B387" s="2">
        <v>45245</v>
      </c>
      <c r="C387">
        <f>+VLOOKUP(B387,'S&amp;P500'!$B$5:$C$1261,2)</f>
        <v>4502.88</v>
      </c>
      <c r="D387">
        <f>+VLOOKUP(B387,AAPL!$B$4:$C$1261,2)</f>
        <v>186.64</v>
      </c>
      <c r="G387" s="13">
        <f t="shared" si="7"/>
        <v>1.597081655804411E-3</v>
      </c>
      <c r="H387" s="13">
        <f t="shared" si="8"/>
        <v>3.0094582975062067E-3</v>
      </c>
    </row>
    <row r="388" spans="2:8" x14ac:dyDescent="0.3">
      <c r="B388" s="2">
        <v>45244</v>
      </c>
      <c r="C388">
        <f>+VLOOKUP(B388,'S&amp;P500'!$B$5:$C$1261,2)</f>
        <v>4495.7</v>
      </c>
      <c r="D388">
        <f>+VLOOKUP(B388,AAPL!$B$4:$C$1261,2)</f>
        <v>186.08</v>
      </c>
      <c r="G388" s="13">
        <f t="shared" si="7"/>
        <v>1.9074928313177919E-2</v>
      </c>
      <c r="H388" s="13">
        <f t="shared" si="8"/>
        <v>1.4281042189033144E-2</v>
      </c>
    </row>
    <row r="389" spans="2:8" x14ac:dyDescent="0.3">
      <c r="B389" s="2">
        <v>45243</v>
      </c>
      <c r="C389">
        <f>+VLOOKUP(B389,'S&amp;P500'!$B$5:$C$1261,2)</f>
        <v>4411.55</v>
      </c>
      <c r="D389">
        <f>+VLOOKUP(B389,AAPL!$B$4:$C$1261,2)</f>
        <v>183.46</v>
      </c>
      <c r="G389" s="13">
        <f t="shared" si="7"/>
        <v>-8.3574165843747217E-4</v>
      </c>
      <c r="H389" s="13">
        <f t="shared" si="8"/>
        <v>-8.5386943363596757E-3</v>
      </c>
    </row>
    <row r="390" spans="2:8" x14ac:dyDescent="0.3">
      <c r="B390" s="2">
        <v>45240</v>
      </c>
      <c r="C390">
        <f>+VLOOKUP(B390,'S&amp;P500'!$B$5:$C$1261,2)</f>
        <v>4415.24</v>
      </c>
      <c r="D390">
        <f>+VLOOKUP(B390,AAPL!$B$4:$C$1261,2)</f>
        <v>185.04</v>
      </c>
      <c r="G390" s="13">
        <f t="shared" si="7"/>
        <v>1.5616409996894509E-2</v>
      </c>
      <c r="H390" s="13">
        <f t="shared" si="8"/>
        <v>2.3168371578656366E-2</v>
      </c>
    </row>
    <row r="391" spans="2:8" x14ac:dyDescent="0.3">
      <c r="B391" s="2">
        <v>45239</v>
      </c>
      <c r="C391">
        <f>+VLOOKUP(B391,'S&amp;P500'!$B$5:$C$1261,2)</f>
        <v>4347.3500000000004</v>
      </c>
      <c r="D391">
        <f>+VLOOKUP(B391,AAPL!$B$4:$C$1261,2)</f>
        <v>180.85</v>
      </c>
      <c r="G391" s="13">
        <f t="shared" si="7"/>
        <v>-8.0839102122395312E-3</v>
      </c>
      <c r="H391" s="13">
        <f t="shared" si="8"/>
        <v>-2.5921023604676963E-3</v>
      </c>
    </row>
    <row r="392" spans="2:8" x14ac:dyDescent="0.3">
      <c r="B392" s="2">
        <v>45238</v>
      </c>
      <c r="C392">
        <f>+VLOOKUP(B392,'S&amp;P500'!$B$5:$C$1261,2)</f>
        <v>4382.78</v>
      </c>
      <c r="D392">
        <f>+VLOOKUP(B392,AAPL!$B$4:$C$1261,2)</f>
        <v>181.32</v>
      </c>
      <c r="G392" s="13">
        <f t="shared" si="7"/>
        <v>1.0049378994057001E-3</v>
      </c>
      <c r="H392" s="13">
        <f t="shared" si="8"/>
        <v>5.8803949850216863E-3</v>
      </c>
    </row>
    <row r="393" spans="2:8" x14ac:dyDescent="0.3">
      <c r="B393" s="2">
        <v>45237</v>
      </c>
      <c r="C393">
        <f>+VLOOKUP(B393,'S&amp;P500'!$B$5:$C$1261,2)</f>
        <v>4378.38</v>
      </c>
      <c r="D393">
        <f>+VLOOKUP(B393,AAPL!$B$4:$C$1261,2)</f>
        <v>180.26</v>
      </c>
      <c r="G393" s="13">
        <f t="shared" si="7"/>
        <v>2.8401412741241305E-3</v>
      </c>
      <c r="H393" s="13">
        <f t="shared" si="8"/>
        <v>1.4463391299454065E-2</v>
      </c>
    </row>
    <row r="394" spans="2:8" x14ac:dyDescent="0.3">
      <c r="B394" s="2">
        <v>45236</v>
      </c>
      <c r="C394">
        <f>+VLOOKUP(B394,'S&amp;P500'!$B$5:$C$1261,2)</f>
        <v>4365.9799999999996</v>
      </c>
      <c r="D394">
        <f>+VLOOKUP(B394,AAPL!$B$4:$C$1261,2)</f>
        <v>177.69</v>
      </c>
      <c r="G394" s="13">
        <f t="shared" si="7"/>
        <v>1.7529609897344312E-3</v>
      </c>
      <c r="H394" s="13">
        <f t="shared" si="8"/>
        <v>1.4559780746831175E-2</v>
      </c>
    </row>
    <row r="395" spans="2:8" x14ac:dyDescent="0.3">
      <c r="B395" s="2">
        <v>45233</v>
      </c>
      <c r="C395">
        <f>+VLOOKUP(B395,'S&amp;P500'!$B$5:$C$1261,2)</f>
        <v>4358.34</v>
      </c>
      <c r="D395">
        <f>+VLOOKUP(B395,AAPL!$B$4:$C$1261,2)</f>
        <v>175.14</v>
      </c>
      <c r="G395" s="13">
        <f t="shared" si="7"/>
        <v>9.3937162152772924E-3</v>
      </c>
      <c r="H395" s="13">
        <f t="shared" si="8"/>
        <v>-5.1689860834991386E-3</v>
      </c>
    </row>
    <row r="396" spans="2:8" x14ac:dyDescent="0.3">
      <c r="B396" s="2">
        <v>45232</v>
      </c>
      <c r="C396">
        <f>+VLOOKUP(B396,'S&amp;P500'!$B$5:$C$1261,2)</f>
        <v>4317.78</v>
      </c>
      <c r="D396">
        <f>+VLOOKUP(B396,AAPL!$B$4:$C$1261,2)</f>
        <v>176.05</v>
      </c>
      <c r="G396" s="13">
        <f t="shared" ref="G396:G459" si="9">+C396/C397-1</f>
        <v>1.8858574846738696E-2</v>
      </c>
      <c r="H396" s="13">
        <f t="shared" ref="H396:H459" si="10">+D396/D397-1</f>
        <v>2.0698051948051965E-2</v>
      </c>
    </row>
    <row r="397" spans="2:8" x14ac:dyDescent="0.3">
      <c r="B397" s="2">
        <v>45231</v>
      </c>
      <c r="C397">
        <f>+VLOOKUP(B397,'S&amp;P500'!$B$5:$C$1261,2)</f>
        <v>4237.8599999999997</v>
      </c>
      <c r="D397">
        <f>+VLOOKUP(B397,AAPL!$B$4:$C$1261,2)</f>
        <v>172.48</v>
      </c>
      <c r="G397" s="13">
        <f t="shared" si="9"/>
        <v>1.0505985025513809E-2</v>
      </c>
      <c r="H397" s="13">
        <f t="shared" si="10"/>
        <v>1.8723052389108652E-2</v>
      </c>
    </row>
    <row r="398" spans="2:8" x14ac:dyDescent="0.3">
      <c r="B398" s="2">
        <v>45230</v>
      </c>
      <c r="C398">
        <f>+VLOOKUP(B398,'S&amp;P500'!$B$5:$C$1261,2)</f>
        <v>4193.8</v>
      </c>
      <c r="D398">
        <f>+VLOOKUP(B398,AAPL!$B$4:$C$1261,2)</f>
        <v>169.31</v>
      </c>
      <c r="G398" s="13">
        <f t="shared" si="9"/>
        <v>6.4749617214088229E-3</v>
      </c>
      <c r="H398" s="13">
        <f t="shared" si="10"/>
        <v>2.8430966060533081E-3</v>
      </c>
    </row>
    <row r="399" spans="2:8" x14ac:dyDescent="0.3">
      <c r="B399" s="2">
        <v>45229</v>
      </c>
      <c r="C399">
        <f>+VLOOKUP(B399,'S&amp;P500'!$B$5:$C$1261,2)</f>
        <v>4166.82</v>
      </c>
      <c r="D399">
        <f>+VLOOKUP(B399,AAPL!$B$4:$C$1261,2)</f>
        <v>168.83</v>
      </c>
      <c r="G399" s="13">
        <f t="shared" si="9"/>
        <v>1.2010093822027113E-2</v>
      </c>
      <c r="H399" s="13">
        <f t="shared" si="10"/>
        <v>1.2291641683655152E-2</v>
      </c>
    </row>
    <row r="400" spans="2:8" x14ac:dyDescent="0.3">
      <c r="B400" s="2">
        <v>45226</v>
      </c>
      <c r="C400">
        <f>+VLOOKUP(B400,'S&amp;P500'!$B$5:$C$1261,2)</f>
        <v>4117.37</v>
      </c>
      <c r="D400">
        <f>+VLOOKUP(B400,AAPL!$B$4:$C$1261,2)</f>
        <v>166.78</v>
      </c>
      <c r="G400" s="13">
        <f t="shared" si="9"/>
        <v>-4.8003132530701764E-3</v>
      </c>
      <c r="H400" s="13">
        <f t="shared" si="10"/>
        <v>7.9777589749787658E-3</v>
      </c>
    </row>
    <row r="401" spans="2:8" x14ac:dyDescent="0.3">
      <c r="B401" s="2">
        <v>45225</v>
      </c>
      <c r="C401">
        <f>+VLOOKUP(B401,'S&amp;P500'!$B$5:$C$1261,2)</f>
        <v>4137.2299999999996</v>
      </c>
      <c r="D401">
        <f>+VLOOKUP(B401,AAPL!$B$4:$C$1261,2)</f>
        <v>165.46</v>
      </c>
      <c r="G401" s="13">
        <f t="shared" si="9"/>
        <v>-1.183251050332379E-2</v>
      </c>
      <c r="H401" s="13">
        <f t="shared" si="10"/>
        <v>-2.4582915757825785E-2</v>
      </c>
    </row>
    <row r="402" spans="2:8" x14ac:dyDescent="0.3">
      <c r="B402" s="2">
        <v>45224</v>
      </c>
      <c r="C402">
        <f>+VLOOKUP(B402,'S&amp;P500'!$B$5:$C$1261,2)</f>
        <v>4186.7700000000004</v>
      </c>
      <c r="D402">
        <f>+VLOOKUP(B402,AAPL!$B$4:$C$1261,2)</f>
        <v>169.63</v>
      </c>
      <c r="G402" s="13">
        <f t="shared" si="9"/>
        <v>-1.4339592436341642E-2</v>
      </c>
      <c r="H402" s="13">
        <f t="shared" si="10"/>
        <v>-1.3492294271590488E-2</v>
      </c>
    </row>
    <row r="403" spans="2:8" x14ac:dyDescent="0.3">
      <c r="B403" s="2">
        <v>45223</v>
      </c>
      <c r="C403">
        <f>+VLOOKUP(B403,'S&amp;P500'!$B$5:$C$1261,2)</f>
        <v>4247.68</v>
      </c>
      <c r="D403">
        <f>+VLOOKUP(B403,AAPL!$B$4:$C$1261,2)</f>
        <v>171.95</v>
      </c>
      <c r="G403" s="13">
        <f t="shared" si="9"/>
        <v>7.2657598694820802E-3</v>
      </c>
      <c r="H403" s="13">
        <f t="shared" si="10"/>
        <v>2.5069962686565805E-3</v>
      </c>
    </row>
    <row r="404" spans="2:8" x14ac:dyDescent="0.3">
      <c r="B404" s="2">
        <v>45222</v>
      </c>
      <c r="C404">
        <f>+VLOOKUP(B404,'S&amp;P500'!$B$5:$C$1261,2)</f>
        <v>4217.04</v>
      </c>
      <c r="D404">
        <f>+VLOOKUP(B404,AAPL!$B$4:$C$1261,2)</f>
        <v>171.52</v>
      </c>
      <c r="G404" s="13">
        <f t="shared" si="9"/>
        <v>-1.685542214310054E-3</v>
      </c>
      <c r="H404" s="13">
        <f t="shared" si="10"/>
        <v>7.0011668611447142E-4</v>
      </c>
    </row>
    <row r="405" spans="2:8" x14ac:dyDescent="0.3">
      <c r="B405" s="2">
        <v>45219</v>
      </c>
      <c r="C405">
        <f>+VLOOKUP(B405,'S&amp;P500'!$B$5:$C$1261,2)</f>
        <v>4224.16</v>
      </c>
      <c r="D405">
        <f>+VLOOKUP(B405,AAPL!$B$4:$C$1261,2)</f>
        <v>171.4</v>
      </c>
      <c r="G405" s="13">
        <f t="shared" si="9"/>
        <v>-1.2585320243104325E-2</v>
      </c>
      <c r="H405" s="13">
        <f t="shared" si="10"/>
        <v>-1.4716026672798366E-2</v>
      </c>
    </row>
    <row r="406" spans="2:8" x14ac:dyDescent="0.3">
      <c r="B406" s="2">
        <v>45218</v>
      </c>
      <c r="C406">
        <f>+VLOOKUP(B406,'S&amp;P500'!$B$5:$C$1261,2)</f>
        <v>4278</v>
      </c>
      <c r="D406">
        <f>+VLOOKUP(B406,AAPL!$B$4:$C$1261,2)</f>
        <v>173.96</v>
      </c>
      <c r="G406" s="13">
        <f t="shared" si="9"/>
        <v>-8.4828257544152796E-3</v>
      </c>
      <c r="H406" s="13">
        <f t="shared" si="10"/>
        <v>-2.1224115183846592E-3</v>
      </c>
    </row>
    <row r="407" spans="2:8" x14ac:dyDescent="0.3">
      <c r="B407" s="2">
        <v>45217</v>
      </c>
      <c r="C407">
        <f>+VLOOKUP(B407,'S&amp;P500'!$B$5:$C$1261,2)</f>
        <v>4314.6000000000004</v>
      </c>
      <c r="D407">
        <f>+VLOOKUP(B407,AAPL!$B$4:$C$1261,2)</f>
        <v>174.33</v>
      </c>
      <c r="G407" s="13">
        <f t="shared" si="9"/>
        <v>-1.3399798774352711E-2</v>
      </c>
      <c r="H407" s="13">
        <f t="shared" si="10"/>
        <v>-7.4019245003700274E-3</v>
      </c>
    </row>
    <row r="408" spans="2:8" x14ac:dyDescent="0.3">
      <c r="B408" s="2">
        <v>45216</v>
      </c>
      <c r="C408">
        <f>+VLOOKUP(B408,'S&amp;P500'!$B$5:$C$1261,2)</f>
        <v>4373.2</v>
      </c>
      <c r="D408">
        <f>+VLOOKUP(B408,AAPL!$B$4:$C$1261,2)</f>
        <v>175.63</v>
      </c>
      <c r="G408" s="13">
        <f t="shared" si="9"/>
        <v>-9.831650139591197E-5</v>
      </c>
      <c r="H408" s="13">
        <f t="shared" si="10"/>
        <v>-8.8041085840059319E-3</v>
      </c>
    </row>
    <row r="409" spans="2:8" x14ac:dyDescent="0.3">
      <c r="B409" s="2">
        <v>45215</v>
      </c>
      <c r="C409">
        <f>+VLOOKUP(B409,'S&amp;P500'!$B$5:$C$1261,2)</f>
        <v>4373.63</v>
      </c>
      <c r="D409">
        <f>+VLOOKUP(B409,AAPL!$B$4:$C$1261,2)</f>
        <v>177.19</v>
      </c>
      <c r="G409" s="13">
        <f t="shared" si="9"/>
        <v>1.0594346293018697E-2</v>
      </c>
      <c r="H409" s="13">
        <f t="shared" si="10"/>
        <v>-7.3313782991202281E-4</v>
      </c>
    </row>
    <row r="410" spans="2:8" x14ac:dyDescent="0.3">
      <c r="B410" s="2">
        <v>45212</v>
      </c>
      <c r="C410">
        <f>+VLOOKUP(B410,'S&amp;P500'!$B$5:$C$1261,2)</f>
        <v>4327.78</v>
      </c>
      <c r="D410">
        <f>+VLOOKUP(B410,AAPL!$B$4:$C$1261,2)</f>
        <v>177.32</v>
      </c>
      <c r="G410" s="13">
        <f t="shared" si="9"/>
        <v>-5.0188407696322157E-3</v>
      </c>
      <c r="H410" s="13">
        <f t="shared" si="10"/>
        <v>-1.0270149586961375E-2</v>
      </c>
    </row>
    <row r="411" spans="2:8" x14ac:dyDescent="0.3">
      <c r="B411" s="2">
        <v>45211</v>
      </c>
      <c r="C411">
        <f>+VLOOKUP(B411,'S&amp;P500'!$B$5:$C$1261,2)</f>
        <v>4349.6099999999997</v>
      </c>
      <c r="D411">
        <f>+VLOOKUP(B411,AAPL!$B$4:$C$1261,2)</f>
        <v>179.16</v>
      </c>
      <c r="G411" s="13">
        <f t="shared" si="9"/>
        <v>-6.2463587658072584E-3</v>
      </c>
      <c r="H411" s="13">
        <f t="shared" si="10"/>
        <v>5.0488051161226011E-3</v>
      </c>
    </row>
    <row r="412" spans="2:8" x14ac:dyDescent="0.3">
      <c r="B412" s="2">
        <v>45210</v>
      </c>
      <c r="C412">
        <f>+VLOOKUP(B412,'S&amp;P500'!$B$5:$C$1261,2)</f>
        <v>4376.95</v>
      </c>
      <c r="D412">
        <f>+VLOOKUP(B412,AAPL!$B$4:$C$1261,2)</f>
        <v>178.26</v>
      </c>
      <c r="G412" s="13">
        <f t="shared" si="9"/>
        <v>4.2930173648079162E-3</v>
      </c>
      <c r="H412" s="13">
        <f t="shared" si="10"/>
        <v>7.9158656564513041E-3</v>
      </c>
    </row>
    <row r="413" spans="2:8" x14ac:dyDescent="0.3">
      <c r="B413" s="2">
        <v>45209</v>
      </c>
      <c r="C413">
        <f>+VLOOKUP(B413,'S&amp;P500'!$B$5:$C$1261,2)</f>
        <v>4358.24</v>
      </c>
      <c r="D413">
        <f>+VLOOKUP(B413,AAPL!$B$4:$C$1261,2)</f>
        <v>176.86</v>
      </c>
      <c r="G413" s="13">
        <f t="shared" si="9"/>
        <v>5.2079729499083793E-3</v>
      </c>
      <c r="H413" s="13">
        <f t="shared" si="10"/>
        <v>-3.3248802479570738E-3</v>
      </c>
    </row>
    <row r="414" spans="2:8" x14ac:dyDescent="0.3">
      <c r="B414" s="2">
        <v>45208</v>
      </c>
      <c r="C414">
        <f>+VLOOKUP(B414,'S&amp;P500'!$B$5:$C$1261,2)</f>
        <v>4335.66</v>
      </c>
      <c r="D414">
        <f>+VLOOKUP(B414,AAPL!$B$4:$C$1261,2)</f>
        <v>177.45</v>
      </c>
      <c r="G414" s="13">
        <f t="shared" si="9"/>
        <v>6.3038180341186134E-3</v>
      </c>
      <c r="H414" s="13">
        <f t="shared" si="10"/>
        <v>8.4105245212251489E-3</v>
      </c>
    </row>
    <row r="415" spans="2:8" x14ac:dyDescent="0.3">
      <c r="B415" s="2">
        <v>45205</v>
      </c>
      <c r="C415">
        <f>+VLOOKUP(B415,'S&amp;P500'!$B$5:$C$1261,2)</f>
        <v>4308.5</v>
      </c>
      <c r="D415">
        <f>+VLOOKUP(B415,AAPL!$B$4:$C$1261,2)</f>
        <v>175.97</v>
      </c>
      <c r="G415" s="13">
        <f t="shared" si="9"/>
        <v>1.1814879091820885E-2</v>
      </c>
      <c r="H415" s="13">
        <f t="shared" si="10"/>
        <v>1.4762701112969179E-2</v>
      </c>
    </row>
    <row r="416" spans="2:8" x14ac:dyDescent="0.3">
      <c r="B416" s="2">
        <v>45204</v>
      </c>
      <c r="C416">
        <f>+VLOOKUP(B416,'S&amp;P500'!$B$5:$C$1261,2)</f>
        <v>4258.1899999999996</v>
      </c>
      <c r="D416">
        <f>+VLOOKUP(B416,AAPL!$B$4:$C$1261,2)</f>
        <v>173.41</v>
      </c>
      <c r="G416" s="13">
        <f t="shared" si="9"/>
        <v>-1.3040164174730196E-3</v>
      </c>
      <c r="H416" s="13">
        <f t="shared" si="10"/>
        <v>7.2021838880176325E-3</v>
      </c>
    </row>
    <row r="417" spans="2:8" x14ac:dyDescent="0.3">
      <c r="B417" s="2">
        <v>45203</v>
      </c>
      <c r="C417">
        <f>+VLOOKUP(B417,'S&amp;P500'!$B$5:$C$1261,2)</f>
        <v>4263.75</v>
      </c>
      <c r="D417">
        <f>+VLOOKUP(B417,AAPL!$B$4:$C$1261,2)</f>
        <v>172.17</v>
      </c>
      <c r="G417" s="13">
        <f t="shared" si="9"/>
        <v>8.1098015108347354E-3</v>
      </c>
      <c r="H417" s="13">
        <f t="shared" si="10"/>
        <v>7.3133629768311614E-3</v>
      </c>
    </row>
    <row r="418" spans="2:8" x14ac:dyDescent="0.3">
      <c r="B418" s="2">
        <v>45202</v>
      </c>
      <c r="C418">
        <f>+VLOOKUP(B418,'S&amp;P500'!$B$5:$C$1261,2)</f>
        <v>4229.45</v>
      </c>
      <c r="D418">
        <f>+VLOOKUP(B418,AAPL!$B$4:$C$1261,2)</f>
        <v>170.92</v>
      </c>
      <c r="G418" s="13">
        <f t="shared" si="9"/>
        <v>-1.374408577578079E-2</v>
      </c>
      <c r="H418" s="13">
        <f t="shared" si="10"/>
        <v>-7.7789388134216209E-3</v>
      </c>
    </row>
    <row r="419" spans="2:8" x14ac:dyDescent="0.3">
      <c r="B419" s="2">
        <v>45201</v>
      </c>
      <c r="C419">
        <f>+VLOOKUP(B419,'S&amp;P500'!$B$5:$C$1261,2)</f>
        <v>4288.3900000000003</v>
      </c>
      <c r="D419">
        <f>+VLOOKUP(B419,AAPL!$B$4:$C$1261,2)</f>
        <v>172.26</v>
      </c>
      <c r="G419" s="13">
        <f t="shared" si="9"/>
        <v>7.9290120217789806E-5</v>
      </c>
      <c r="H419" s="13">
        <f t="shared" si="10"/>
        <v>1.4846235418875864E-2</v>
      </c>
    </row>
    <row r="420" spans="2:8" x14ac:dyDescent="0.3">
      <c r="B420" s="2">
        <v>45198</v>
      </c>
      <c r="C420">
        <f>+VLOOKUP(B420,'S&amp;P500'!$B$5:$C$1261,2)</f>
        <v>4288.05</v>
      </c>
      <c r="D420">
        <f>+VLOOKUP(B420,AAPL!$B$4:$C$1261,2)</f>
        <v>169.74</v>
      </c>
      <c r="G420" s="13">
        <f t="shared" si="9"/>
        <v>-2.7094913598622039E-3</v>
      </c>
      <c r="H420" s="13">
        <f t="shared" si="10"/>
        <v>3.0136500620459028E-3</v>
      </c>
    </row>
    <row r="421" spans="2:8" x14ac:dyDescent="0.3">
      <c r="B421" s="2">
        <v>45197</v>
      </c>
      <c r="C421">
        <f>+VLOOKUP(B421,'S&amp;P500'!$B$5:$C$1261,2)</f>
        <v>4299.7</v>
      </c>
      <c r="D421">
        <f>+VLOOKUP(B421,AAPL!$B$4:$C$1261,2)</f>
        <v>169.23</v>
      </c>
      <c r="G421" s="13">
        <f t="shared" si="9"/>
        <v>5.8930731241708667E-3</v>
      </c>
      <c r="H421" s="13">
        <f t="shared" si="10"/>
        <v>1.5387346866306828E-3</v>
      </c>
    </row>
    <row r="422" spans="2:8" x14ac:dyDescent="0.3">
      <c r="B422" s="2">
        <v>45196</v>
      </c>
      <c r="C422">
        <f>+VLOOKUP(B422,'S&amp;P500'!$B$5:$C$1261,2)</f>
        <v>4274.51</v>
      </c>
      <c r="D422">
        <f>+VLOOKUP(B422,AAPL!$B$4:$C$1261,2)</f>
        <v>168.97</v>
      </c>
      <c r="G422" s="13">
        <f t="shared" si="9"/>
        <v>2.2931861950192811E-4</v>
      </c>
      <c r="H422" s="13">
        <f t="shared" si="10"/>
        <v>-8.9154789137193546E-3</v>
      </c>
    </row>
    <row r="423" spans="2:8" x14ac:dyDescent="0.3">
      <c r="B423" s="2">
        <v>45195</v>
      </c>
      <c r="C423">
        <f>+VLOOKUP(B423,'S&amp;P500'!$B$5:$C$1261,2)</f>
        <v>4273.53</v>
      </c>
      <c r="D423">
        <f>+VLOOKUP(B423,AAPL!$B$4:$C$1261,2)</f>
        <v>170.49</v>
      </c>
      <c r="G423" s="13">
        <f t="shared" si="9"/>
        <v>-1.473449776826885E-2</v>
      </c>
      <c r="H423" s="13">
        <f t="shared" si="10"/>
        <v>-2.3371713352809631E-2</v>
      </c>
    </row>
    <row r="424" spans="2:8" x14ac:dyDescent="0.3">
      <c r="B424" s="2">
        <v>45194</v>
      </c>
      <c r="C424">
        <f>+VLOOKUP(B424,'S&amp;P500'!$B$5:$C$1261,2)</f>
        <v>4337.4399999999996</v>
      </c>
      <c r="D424">
        <f>+VLOOKUP(B424,AAPL!$B$4:$C$1261,2)</f>
        <v>174.57</v>
      </c>
      <c r="G424" s="13">
        <f t="shared" si="9"/>
        <v>4.0230922718664797E-3</v>
      </c>
      <c r="H424" s="13">
        <f t="shared" si="10"/>
        <v>7.3864620001153902E-3</v>
      </c>
    </row>
    <row r="425" spans="2:8" x14ac:dyDescent="0.3">
      <c r="B425" s="2">
        <v>45191</v>
      </c>
      <c r="C425">
        <f>+VLOOKUP(B425,'S&amp;P500'!$B$5:$C$1261,2)</f>
        <v>4320.0600000000004</v>
      </c>
      <c r="D425">
        <f>+VLOOKUP(B425,AAPL!$B$4:$C$1261,2)</f>
        <v>173.29</v>
      </c>
      <c r="G425" s="13">
        <f t="shared" si="9"/>
        <v>-2.2956120092377796E-3</v>
      </c>
      <c r="H425" s="13">
        <f t="shared" si="10"/>
        <v>4.9292507538853947E-3</v>
      </c>
    </row>
    <row r="426" spans="2:8" x14ac:dyDescent="0.3">
      <c r="B426" s="2">
        <v>45190</v>
      </c>
      <c r="C426">
        <f>+VLOOKUP(B426,'S&amp;P500'!$B$5:$C$1261,2)</f>
        <v>4330</v>
      </c>
      <c r="D426">
        <f>+VLOOKUP(B426,AAPL!$B$4:$C$1261,2)</f>
        <v>172.44</v>
      </c>
      <c r="G426" s="13">
        <f t="shared" si="9"/>
        <v>-1.6400890463858953E-2</v>
      </c>
      <c r="H426" s="13">
        <f t="shared" si="10"/>
        <v>-8.8515921370272421E-3</v>
      </c>
    </row>
    <row r="427" spans="2:8" x14ac:dyDescent="0.3">
      <c r="B427" s="2">
        <v>45189</v>
      </c>
      <c r="C427">
        <f>+VLOOKUP(B427,'S&amp;P500'!$B$5:$C$1261,2)</f>
        <v>4402.2</v>
      </c>
      <c r="D427">
        <f>+VLOOKUP(B427,AAPL!$B$4:$C$1261,2)</f>
        <v>173.98</v>
      </c>
      <c r="G427" s="13">
        <f t="shared" si="9"/>
        <v>-9.3947951709627553E-3</v>
      </c>
      <c r="H427" s="13">
        <f t="shared" si="10"/>
        <v>-1.9996620289528644E-2</v>
      </c>
    </row>
    <row r="428" spans="2:8" x14ac:dyDescent="0.3">
      <c r="B428" s="2">
        <v>45188</v>
      </c>
      <c r="C428">
        <f>+VLOOKUP(B428,'S&amp;P500'!$B$5:$C$1261,2)</f>
        <v>4443.95</v>
      </c>
      <c r="D428">
        <f>+VLOOKUP(B428,AAPL!$B$4:$C$1261,2)</f>
        <v>177.53</v>
      </c>
      <c r="G428" s="13">
        <f t="shared" si="9"/>
        <v>-2.1511026084926055E-3</v>
      </c>
      <c r="H428" s="13">
        <f t="shared" si="10"/>
        <v>6.1777374744955704E-3</v>
      </c>
    </row>
    <row r="429" spans="2:8" x14ac:dyDescent="0.3">
      <c r="B429" s="2">
        <v>45187</v>
      </c>
      <c r="C429">
        <f>+VLOOKUP(B429,'S&amp;P500'!$B$5:$C$1261,2)</f>
        <v>4453.53</v>
      </c>
      <c r="D429">
        <f>+VLOOKUP(B429,AAPL!$B$4:$C$1261,2)</f>
        <v>176.44</v>
      </c>
      <c r="G429" s="13">
        <f t="shared" si="9"/>
        <v>7.2129644609830734E-4</v>
      </c>
      <c r="H429" s="13">
        <f t="shared" si="10"/>
        <v>1.6886634776093645E-2</v>
      </c>
    </row>
    <row r="430" spans="2:8" x14ac:dyDescent="0.3">
      <c r="B430" s="2">
        <v>45184</v>
      </c>
      <c r="C430">
        <f>+VLOOKUP(B430,'S&amp;P500'!$B$5:$C$1261,2)</f>
        <v>4450.32</v>
      </c>
      <c r="D430">
        <f>+VLOOKUP(B430,AAPL!$B$4:$C$1261,2)</f>
        <v>173.51</v>
      </c>
      <c r="G430" s="13">
        <f t="shared" si="9"/>
        <v>-1.2159552507158722E-2</v>
      </c>
      <c r="H430" s="13">
        <f t="shared" si="10"/>
        <v>-4.1324685760202318E-3</v>
      </c>
    </row>
    <row r="431" spans="2:8" x14ac:dyDescent="0.3">
      <c r="B431" s="2">
        <v>45183</v>
      </c>
      <c r="C431">
        <f>+VLOOKUP(B431,'S&amp;P500'!$B$5:$C$1261,2)</f>
        <v>4505.1000000000004</v>
      </c>
      <c r="D431">
        <f>+VLOOKUP(B431,AAPL!$B$4:$C$1261,2)</f>
        <v>174.23</v>
      </c>
      <c r="G431" s="13">
        <f t="shared" si="9"/>
        <v>8.4298837813157057E-3</v>
      </c>
      <c r="H431" s="13">
        <f t="shared" si="10"/>
        <v>8.742473367299608E-3</v>
      </c>
    </row>
    <row r="432" spans="2:8" x14ac:dyDescent="0.3">
      <c r="B432" s="2">
        <v>45182</v>
      </c>
      <c r="C432">
        <f>+VLOOKUP(B432,'S&amp;P500'!$B$5:$C$1261,2)</f>
        <v>4467.4399999999996</v>
      </c>
      <c r="D432">
        <f>+VLOOKUP(B432,AAPL!$B$4:$C$1261,2)</f>
        <v>172.72</v>
      </c>
      <c r="G432" s="13">
        <f t="shared" si="9"/>
        <v>1.2416235236110129E-3</v>
      </c>
      <c r="H432" s="13">
        <f t="shared" si="10"/>
        <v>-1.1842782767892857E-2</v>
      </c>
    </row>
    <row r="433" spans="2:8" x14ac:dyDescent="0.3">
      <c r="B433" s="2">
        <v>45181</v>
      </c>
      <c r="C433">
        <f>+VLOOKUP(B433,'S&amp;P500'!$B$5:$C$1261,2)</f>
        <v>4461.8999999999996</v>
      </c>
      <c r="D433">
        <f>+VLOOKUP(B433,AAPL!$B$4:$C$1261,2)</f>
        <v>174.79</v>
      </c>
      <c r="G433" s="13">
        <f t="shared" si="9"/>
        <v>-5.6958724980279429E-3</v>
      </c>
      <c r="H433" s="13">
        <f t="shared" si="10"/>
        <v>-1.7039703070520718E-2</v>
      </c>
    </row>
    <row r="434" spans="2:8" x14ac:dyDescent="0.3">
      <c r="B434" s="2">
        <v>45180</v>
      </c>
      <c r="C434">
        <f>+VLOOKUP(B434,'S&amp;P500'!$B$5:$C$1261,2)</f>
        <v>4487.46</v>
      </c>
      <c r="D434">
        <f>+VLOOKUP(B434,AAPL!$B$4:$C$1261,2)</f>
        <v>177.82</v>
      </c>
      <c r="G434" s="13">
        <f t="shared" si="9"/>
        <v>6.7235148031741243E-3</v>
      </c>
      <c r="H434" s="13">
        <f t="shared" si="10"/>
        <v>6.6232663458816177E-3</v>
      </c>
    </row>
    <row r="435" spans="2:8" x14ac:dyDescent="0.3">
      <c r="B435" s="2">
        <v>45177</v>
      </c>
      <c r="C435">
        <f>+VLOOKUP(B435,'S&amp;P500'!$B$5:$C$1261,2)</f>
        <v>4457.49</v>
      </c>
      <c r="D435">
        <f>+VLOOKUP(B435,AAPL!$B$4:$C$1261,2)</f>
        <v>176.65</v>
      </c>
      <c r="G435" s="13">
        <f t="shared" si="9"/>
        <v>1.4266008258556617E-3</v>
      </c>
      <c r="H435" s="13">
        <f t="shared" si="10"/>
        <v>3.4651215632810484E-3</v>
      </c>
    </row>
    <row r="436" spans="2:8" x14ac:dyDescent="0.3">
      <c r="B436" s="2">
        <v>45176</v>
      </c>
      <c r="C436">
        <f>+VLOOKUP(B436,'S&amp;P500'!$B$5:$C$1261,2)</f>
        <v>4451.1400000000003</v>
      </c>
      <c r="D436">
        <f>+VLOOKUP(B436,AAPL!$B$4:$C$1261,2)</f>
        <v>176.04</v>
      </c>
      <c r="G436" s="13">
        <f t="shared" si="9"/>
        <v>-3.2113009127796577E-3</v>
      </c>
      <c r="H436" s="13">
        <f t="shared" si="10"/>
        <v>-2.9226866659314066E-2</v>
      </c>
    </row>
    <row r="437" spans="2:8" x14ac:dyDescent="0.3">
      <c r="B437" s="2">
        <v>45175</v>
      </c>
      <c r="C437">
        <f>+VLOOKUP(B437,'S&amp;P500'!$B$5:$C$1261,2)</f>
        <v>4465.4799999999996</v>
      </c>
      <c r="D437">
        <f>+VLOOKUP(B437,AAPL!$B$4:$C$1261,2)</f>
        <v>181.34</v>
      </c>
      <c r="G437" s="13">
        <f t="shared" si="9"/>
        <v>-6.9715777558858605E-3</v>
      </c>
      <c r="H437" s="13">
        <f t="shared" si="10"/>
        <v>-3.5784548306481589E-2</v>
      </c>
    </row>
    <row r="438" spans="2:8" x14ac:dyDescent="0.3">
      <c r="B438" s="2">
        <v>45174</v>
      </c>
      <c r="C438">
        <f>+VLOOKUP(B438,'S&amp;P500'!$B$5:$C$1261,2)</f>
        <v>4496.83</v>
      </c>
      <c r="D438">
        <f>+VLOOKUP(B438,AAPL!$B$4:$C$1261,2)</f>
        <v>188.07</v>
      </c>
      <c r="G438" s="13">
        <f t="shared" si="9"/>
        <v>-4.1941905810084501E-3</v>
      </c>
      <c r="H438" s="13">
        <f t="shared" si="10"/>
        <v>1.2244463373083381E-3</v>
      </c>
    </row>
    <row r="439" spans="2:8" x14ac:dyDescent="0.3">
      <c r="B439" s="2">
        <v>45170</v>
      </c>
      <c r="C439">
        <f>+VLOOKUP(B439,'S&amp;P500'!$B$5:$C$1261,2)</f>
        <v>4515.7700000000004</v>
      </c>
      <c r="D439">
        <f>+VLOOKUP(B439,AAPL!$B$4:$C$1261,2)</f>
        <v>187.84</v>
      </c>
      <c r="G439" s="13">
        <f t="shared" si="9"/>
        <v>1.7991596526802933E-3</v>
      </c>
      <c r="H439" s="13">
        <f t="shared" si="10"/>
        <v>8.4827660259851889E-3</v>
      </c>
    </row>
    <row r="440" spans="2:8" x14ac:dyDescent="0.3">
      <c r="B440" s="2">
        <v>45169</v>
      </c>
      <c r="C440">
        <f>+VLOOKUP(B440,'S&amp;P500'!$B$5:$C$1261,2)</f>
        <v>4507.66</v>
      </c>
      <c r="D440">
        <f>+VLOOKUP(B440,AAPL!$B$4:$C$1261,2)</f>
        <v>186.26</v>
      </c>
      <c r="G440" s="13">
        <f t="shared" si="9"/>
        <v>-1.5969452055097921E-3</v>
      </c>
      <c r="H440" s="13">
        <f t="shared" si="10"/>
        <v>1.182541388948577E-3</v>
      </c>
    </row>
    <row r="441" spans="2:8" x14ac:dyDescent="0.3">
      <c r="B441" s="2">
        <v>45168</v>
      </c>
      <c r="C441">
        <f>+VLOOKUP(B441,'S&amp;P500'!$B$5:$C$1261,2)</f>
        <v>4514.87</v>
      </c>
      <c r="D441">
        <f>+VLOOKUP(B441,AAPL!$B$4:$C$1261,2)</f>
        <v>186.04</v>
      </c>
      <c r="G441" s="13">
        <f t="shared" si="9"/>
        <v>3.8331298928546698E-3</v>
      </c>
      <c r="H441" s="13">
        <f t="shared" si="10"/>
        <v>1.9173879697600427E-2</v>
      </c>
    </row>
    <row r="442" spans="2:8" x14ac:dyDescent="0.3">
      <c r="B442" s="2">
        <v>45167</v>
      </c>
      <c r="C442">
        <f>+VLOOKUP(B442,'S&amp;P500'!$B$5:$C$1261,2)</f>
        <v>4497.63</v>
      </c>
      <c r="D442">
        <f>+VLOOKUP(B442,AAPL!$B$4:$C$1261,2)</f>
        <v>182.54</v>
      </c>
      <c r="G442" s="13">
        <f t="shared" si="9"/>
        <v>1.4508347036412905E-2</v>
      </c>
      <c r="H442" s="13">
        <f t="shared" si="10"/>
        <v>2.1831616659202968E-2</v>
      </c>
    </row>
    <row r="443" spans="2:8" x14ac:dyDescent="0.3">
      <c r="B443" s="2">
        <v>45166</v>
      </c>
      <c r="C443">
        <f>+VLOOKUP(B443,'S&amp;P500'!$B$5:$C$1261,2)</f>
        <v>4433.3100000000004</v>
      </c>
      <c r="D443">
        <f>+VLOOKUP(B443,AAPL!$B$4:$C$1261,2)</f>
        <v>178.64</v>
      </c>
      <c r="G443" s="13">
        <f t="shared" si="9"/>
        <v>6.2645975336552695E-3</v>
      </c>
      <c r="H443" s="13">
        <f t="shared" si="10"/>
        <v>8.8095775920487007E-3</v>
      </c>
    </row>
    <row r="444" spans="2:8" x14ac:dyDescent="0.3">
      <c r="B444" s="2">
        <v>45163</v>
      </c>
      <c r="C444">
        <f>+VLOOKUP(B444,'S&amp;P500'!$B$5:$C$1261,2)</f>
        <v>4405.71</v>
      </c>
      <c r="D444">
        <f>+VLOOKUP(B444,AAPL!$B$4:$C$1261,2)</f>
        <v>177.08</v>
      </c>
      <c r="G444" s="13">
        <f t="shared" si="9"/>
        <v>6.7179884423178571E-3</v>
      </c>
      <c r="H444" s="13">
        <f t="shared" si="10"/>
        <v>1.2637959627151751E-2</v>
      </c>
    </row>
    <row r="445" spans="2:8" x14ac:dyDescent="0.3">
      <c r="B445" s="2">
        <v>45162</v>
      </c>
      <c r="C445">
        <f>+VLOOKUP(B445,'S&amp;P500'!$B$5:$C$1261,2)</f>
        <v>4376.3100000000004</v>
      </c>
      <c r="D445">
        <f>+VLOOKUP(B445,AAPL!$B$4:$C$1261,2)</f>
        <v>174.87</v>
      </c>
      <c r="G445" s="13">
        <f t="shared" si="9"/>
        <v>-1.3458039995401183E-2</v>
      </c>
      <c r="H445" s="13">
        <f t="shared" si="10"/>
        <v>-2.6173637021774221E-2</v>
      </c>
    </row>
    <row r="446" spans="2:8" x14ac:dyDescent="0.3">
      <c r="B446" s="2">
        <v>45161</v>
      </c>
      <c r="C446">
        <f>+VLOOKUP(B446,'S&amp;P500'!$B$5:$C$1261,2)</f>
        <v>4436.01</v>
      </c>
      <c r="D446">
        <f>+VLOOKUP(B446,AAPL!$B$4:$C$1261,2)</f>
        <v>179.57</v>
      </c>
      <c r="G446" s="13">
        <f t="shared" si="9"/>
        <v>1.1044888377340412E-2</v>
      </c>
      <c r="H446" s="13">
        <f t="shared" si="10"/>
        <v>2.1968015480052339E-2</v>
      </c>
    </row>
    <row r="447" spans="2:8" x14ac:dyDescent="0.3">
      <c r="B447" s="2">
        <v>45160</v>
      </c>
      <c r="C447">
        <f>+VLOOKUP(B447,'S&amp;P500'!$B$5:$C$1261,2)</f>
        <v>4387.55</v>
      </c>
      <c r="D447">
        <f>+VLOOKUP(B447,AAPL!$B$4:$C$1261,2)</f>
        <v>175.71</v>
      </c>
      <c r="G447" s="13">
        <f t="shared" si="9"/>
        <v>-2.7774179104816943E-3</v>
      </c>
      <c r="H447" s="13">
        <f t="shared" si="10"/>
        <v>7.9160213388400624E-3</v>
      </c>
    </row>
    <row r="448" spans="2:8" x14ac:dyDescent="0.3">
      <c r="B448" s="2">
        <v>45159</v>
      </c>
      <c r="C448">
        <f>+VLOOKUP(B448,'S&amp;P500'!$B$5:$C$1261,2)</f>
        <v>4399.7700000000004</v>
      </c>
      <c r="D448">
        <f>+VLOOKUP(B448,AAPL!$B$4:$C$1261,2)</f>
        <v>174.33</v>
      </c>
      <c r="G448" s="13">
        <f t="shared" si="9"/>
        <v>6.8791750482297687E-3</v>
      </c>
      <c r="H448" s="13">
        <f t="shared" si="10"/>
        <v>7.7461124920514823E-3</v>
      </c>
    </row>
    <row r="449" spans="2:8" x14ac:dyDescent="0.3">
      <c r="B449" s="2">
        <v>45156</v>
      </c>
      <c r="C449">
        <f>+VLOOKUP(B449,'S&amp;P500'!$B$5:$C$1261,2)</f>
        <v>4369.71</v>
      </c>
      <c r="D449">
        <f>+VLOOKUP(B449,AAPL!$B$4:$C$1261,2)</f>
        <v>172.99</v>
      </c>
      <c r="G449" s="13">
        <f t="shared" si="9"/>
        <v>-1.4872916647590273E-4</v>
      </c>
      <c r="H449" s="13">
        <f t="shared" si="10"/>
        <v>2.7824473943540706E-3</v>
      </c>
    </row>
    <row r="450" spans="2:8" x14ac:dyDescent="0.3">
      <c r="B450" s="2">
        <v>45155</v>
      </c>
      <c r="C450">
        <f>+VLOOKUP(B450,'S&amp;P500'!$B$5:$C$1261,2)</f>
        <v>4370.3599999999997</v>
      </c>
      <c r="D450">
        <f>+VLOOKUP(B450,AAPL!$B$4:$C$1261,2)</f>
        <v>172.51</v>
      </c>
      <c r="G450" s="13">
        <f t="shared" si="9"/>
        <v>-7.7128643857296009E-3</v>
      </c>
      <c r="H450" s="13">
        <f t="shared" si="10"/>
        <v>-1.4566434365360537E-2</v>
      </c>
    </row>
    <row r="451" spans="2:8" x14ac:dyDescent="0.3">
      <c r="B451" s="2">
        <v>45154</v>
      </c>
      <c r="C451">
        <f>+VLOOKUP(B451,'S&amp;P500'!$B$5:$C$1261,2)</f>
        <v>4404.33</v>
      </c>
      <c r="D451">
        <f>+VLOOKUP(B451,AAPL!$B$4:$C$1261,2)</f>
        <v>175.06</v>
      </c>
      <c r="G451" s="13">
        <f t="shared" si="9"/>
        <v>-7.5554433893813E-3</v>
      </c>
      <c r="H451" s="13">
        <f t="shared" si="10"/>
        <v>-4.9451486386631327E-3</v>
      </c>
    </row>
    <row r="452" spans="2:8" x14ac:dyDescent="0.3">
      <c r="B452" s="2">
        <v>45153</v>
      </c>
      <c r="C452">
        <f>+VLOOKUP(B452,'S&amp;P500'!$B$5:$C$1261,2)</f>
        <v>4437.8599999999997</v>
      </c>
      <c r="D452">
        <f>+VLOOKUP(B452,AAPL!$B$4:$C$1261,2)</f>
        <v>175.93</v>
      </c>
      <c r="G452" s="13">
        <f t="shared" si="9"/>
        <v>-1.1550831677699436E-2</v>
      </c>
      <c r="H452" s="13">
        <f t="shared" si="10"/>
        <v>-1.1184802158273222E-2</v>
      </c>
    </row>
    <row r="453" spans="2:8" x14ac:dyDescent="0.3">
      <c r="B453" s="2">
        <v>45152</v>
      </c>
      <c r="C453">
        <f>+VLOOKUP(B453,'S&amp;P500'!$B$5:$C$1261,2)</f>
        <v>4489.72</v>
      </c>
      <c r="D453">
        <f>+VLOOKUP(B453,AAPL!$B$4:$C$1261,2)</f>
        <v>177.92</v>
      </c>
      <c r="G453" s="13">
        <f t="shared" si="9"/>
        <v>5.7503836202552616E-3</v>
      </c>
      <c r="H453" s="13">
        <f t="shared" si="10"/>
        <v>9.3606399273840069E-3</v>
      </c>
    </row>
    <row r="454" spans="2:8" x14ac:dyDescent="0.3">
      <c r="B454" s="2">
        <v>45149</v>
      </c>
      <c r="C454">
        <f>+VLOOKUP(B454,'S&amp;P500'!$B$5:$C$1261,2)</f>
        <v>4464.05</v>
      </c>
      <c r="D454">
        <f>+VLOOKUP(B454,AAPL!$B$4:$C$1261,2)</f>
        <v>176.27</v>
      </c>
      <c r="G454" s="13">
        <f t="shared" si="9"/>
        <v>-1.0696312010077813E-3</v>
      </c>
      <c r="H454" s="13">
        <f t="shared" si="10"/>
        <v>3.4050280914810216E-4</v>
      </c>
    </row>
    <row r="455" spans="2:8" x14ac:dyDescent="0.3">
      <c r="B455" s="2">
        <v>45148</v>
      </c>
      <c r="C455">
        <f>+VLOOKUP(B455,'S&amp;P500'!$B$5:$C$1261,2)</f>
        <v>4468.83</v>
      </c>
      <c r="D455">
        <f>+VLOOKUP(B455,AAPL!$B$4:$C$1261,2)</f>
        <v>176.21</v>
      </c>
      <c r="G455" s="13">
        <f t="shared" si="9"/>
        <v>2.5068771249703303E-4</v>
      </c>
      <c r="H455" s="13">
        <f t="shared" si="10"/>
        <v>-1.1903412311528028E-3</v>
      </c>
    </row>
    <row r="456" spans="2:8" x14ac:dyDescent="0.3">
      <c r="B456" s="2">
        <v>45147</v>
      </c>
      <c r="C456">
        <f>+VLOOKUP(B456,'S&amp;P500'!$B$5:$C$1261,2)</f>
        <v>4467.71</v>
      </c>
      <c r="D456">
        <f>+VLOOKUP(B456,AAPL!$B$4:$C$1261,2)</f>
        <v>176.42</v>
      </c>
      <c r="G456" s="13">
        <f t="shared" si="9"/>
        <v>-7.0387475607750494E-3</v>
      </c>
      <c r="H456" s="13">
        <f t="shared" si="10"/>
        <v>-8.9877541849231468E-3</v>
      </c>
    </row>
    <row r="457" spans="2:8" x14ac:dyDescent="0.3">
      <c r="B457" s="2">
        <v>45146</v>
      </c>
      <c r="C457">
        <f>+VLOOKUP(B457,'S&amp;P500'!$B$5:$C$1261,2)</f>
        <v>4499.38</v>
      </c>
      <c r="D457">
        <f>+VLOOKUP(B457,AAPL!$B$4:$C$1261,2)</f>
        <v>178.02</v>
      </c>
      <c r="G457" s="13">
        <f t="shared" si="9"/>
        <v>-4.2182700223970526E-3</v>
      </c>
      <c r="H457" s="13">
        <f t="shared" si="10"/>
        <v>5.3083352157217156E-3</v>
      </c>
    </row>
    <row r="458" spans="2:8" x14ac:dyDescent="0.3">
      <c r="B458" s="2">
        <v>45145</v>
      </c>
      <c r="C458">
        <f>+VLOOKUP(B458,'S&amp;P500'!$B$5:$C$1261,2)</f>
        <v>4518.4399999999996</v>
      </c>
      <c r="D458">
        <f>+VLOOKUP(B458,AAPL!$B$4:$C$1261,2)</f>
        <v>177.08</v>
      </c>
      <c r="G458" s="13">
        <f t="shared" si="9"/>
        <v>9.02405745383561E-3</v>
      </c>
      <c r="H458" s="13">
        <f t="shared" si="10"/>
        <v>-1.725955935401513E-2</v>
      </c>
    </row>
    <row r="459" spans="2:8" x14ac:dyDescent="0.3">
      <c r="B459" s="2">
        <v>45142</v>
      </c>
      <c r="C459">
        <f>+VLOOKUP(B459,'S&amp;P500'!$B$5:$C$1261,2)</f>
        <v>4478.03</v>
      </c>
      <c r="D459">
        <f>+VLOOKUP(B459,AAPL!$B$4:$C$1261,2)</f>
        <v>180.19</v>
      </c>
      <c r="G459" s="13">
        <f t="shared" si="9"/>
        <v>-5.2999962238083898E-3</v>
      </c>
      <c r="H459" s="13">
        <f t="shared" si="10"/>
        <v>-4.7973794050826912E-2</v>
      </c>
    </row>
    <row r="460" spans="2:8" x14ac:dyDescent="0.3">
      <c r="B460" s="2">
        <v>45141</v>
      </c>
      <c r="C460">
        <f>+VLOOKUP(B460,'S&amp;P500'!$B$5:$C$1261,2)</f>
        <v>4501.8900000000003</v>
      </c>
      <c r="D460">
        <f>+VLOOKUP(B460,AAPL!$B$4:$C$1261,2)</f>
        <v>189.27</v>
      </c>
      <c r="G460" s="13">
        <f t="shared" ref="G460:G523" si="11">+C460/C461-1</f>
        <v>-2.5479739176096361E-3</v>
      </c>
      <c r="H460" s="13">
        <f t="shared" ref="H460:H523" si="12">+D460/D461-1</f>
        <v>-7.3425289767660162E-3</v>
      </c>
    </row>
    <row r="461" spans="2:8" x14ac:dyDescent="0.3">
      <c r="B461" s="2">
        <v>45140</v>
      </c>
      <c r="C461">
        <f>+VLOOKUP(B461,'S&amp;P500'!$B$5:$C$1261,2)</f>
        <v>4513.3900000000003</v>
      </c>
      <c r="D461">
        <f>+VLOOKUP(B461,AAPL!$B$4:$C$1261,2)</f>
        <v>190.67</v>
      </c>
      <c r="G461" s="13">
        <f t="shared" si="11"/>
        <v>-1.383957541738301E-2</v>
      </c>
      <c r="H461" s="13">
        <f t="shared" si="12"/>
        <v>-1.549026694893374E-2</v>
      </c>
    </row>
    <row r="462" spans="2:8" x14ac:dyDescent="0.3">
      <c r="B462" s="2">
        <v>45139</v>
      </c>
      <c r="C462">
        <f>+VLOOKUP(B462,'S&amp;P500'!$B$5:$C$1261,2)</f>
        <v>4576.7299999999996</v>
      </c>
      <c r="D462">
        <f>+VLOOKUP(B462,AAPL!$B$4:$C$1261,2)</f>
        <v>193.67</v>
      </c>
      <c r="G462" s="13">
        <f t="shared" si="11"/>
        <v>-2.6650918726683903E-3</v>
      </c>
      <c r="H462" s="13">
        <f t="shared" si="12"/>
        <v>-4.2673521850900009E-3</v>
      </c>
    </row>
    <row r="463" spans="2:8" x14ac:dyDescent="0.3">
      <c r="B463" s="2">
        <v>45138</v>
      </c>
      <c r="C463">
        <f>+VLOOKUP(B463,'S&amp;P500'!$B$5:$C$1261,2)</f>
        <v>4588.96</v>
      </c>
      <c r="D463">
        <f>+VLOOKUP(B463,AAPL!$B$4:$C$1261,2)</f>
        <v>194.5</v>
      </c>
      <c r="G463" s="13">
        <f t="shared" si="11"/>
        <v>1.4687171966489831E-3</v>
      </c>
      <c r="H463" s="13">
        <f t="shared" si="12"/>
        <v>3.1461137758523883E-3</v>
      </c>
    </row>
    <row r="464" spans="2:8" x14ac:dyDescent="0.3">
      <c r="B464" s="2">
        <v>45135</v>
      </c>
      <c r="C464">
        <f>+VLOOKUP(B464,'S&amp;P500'!$B$5:$C$1261,2)</f>
        <v>4582.2299999999996</v>
      </c>
      <c r="D464">
        <f>+VLOOKUP(B464,AAPL!$B$4:$C$1261,2)</f>
        <v>193.89</v>
      </c>
      <c r="G464" s="13">
        <f t="shared" si="11"/>
        <v>9.8778818753428865E-3</v>
      </c>
      <c r="H464" s="13">
        <f t="shared" si="12"/>
        <v>1.3538944066910474E-2</v>
      </c>
    </row>
    <row r="465" spans="2:8" x14ac:dyDescent="0.3">
      <c r="B465" s="2">
        <v>45134</v>
      </c>
      <c r="C465">
        <f>+VLOOKUP(B465,'S&amp;P500'!$B$5:$C$1261,2)</f>
        <v>4537.41</v>
      </c>
      <c r="D465">
        <f>+VLOOKUP(B465,AAPL!$B$4:$C$1261,2)</f>
        <v>191.3</v>
      </c>
      <c r="G465" s="13">
        <f t="shared" si="11"/>
        <v>-6.4247002791920638E-3</v>
      </c>
      <c r="H465" s="13">
        <f t="shared" si="12"/>
        <v>-6.5950044139791997E-3</v>
      </c>
    </row>
    <row r="466" spans="2:8" x14ac:dyDescent="0.3">
      <c r="B466" s="2">
        <v>45133</v>
      </c>
      <c r="C466">
        <f>+VLOOKUP(B466,'S&amp;P500'!$B$5:$C$1261,2)</f>
        <v>4566.75</v>
      </c>
      <c r="D466">
        <f>+VLOOKUP(B466,AAPL!$B$4:$C$1261,2)</f>
        <v>192.57</v>
      </c>
      <c r="G466" s="13">
        <f t="shared" si="11"/>
        <v>-1.5544744781559316E-4</v>
      </c>
      <c r="H466" s="13">
        <f t="shared" si="12"/>
        <v>4.5383411580595112E-3</v>
      </c>
    </row>
    <row r="467" spans="2:8" x14ac:dyDescent="0.3">
      <c r="B467" s="2">
        <v>45132</v>
      </c>
      <c r="C467">
        <f>+VLOOKUP(B467,'S&amp;P500'!$B$5:$C$1261,2)</f>
        <v>4567.46</v>
      </c>
      <c r="D467">
        <f>+VLOOKUP(B467,AAPL!$B$4:$C$1261,2)</f>
        <v>191.7</v>
      </c>
      <c r="G467" s="13">
        <f t="shared" si="11"/>
        <v>2.8147120299297779E-3</v>
      </c>
      <c r="H467" s="13">
        <f t="shared" si="12"/>
        <v>4.5063927897714962E-3</v>
      </c>
    </row>
    <row r="468" spans="2:8" x14ac:dyDescent="0.3">
      <c r="B468" s="2">
        <v>45131</v>
      </c>
      <c r="C468">
        <f>+VLOOKUP(B468,'S&amp;P500'!$B$5:$C$1261,2)</f>
        <v>4554.6400000000003</v>
      </c>
      <c r="D468">
        <f>+VLOOKUP(B468,AAPL!$B$4:$C$1261,2)</f>
        <v>190.84</v>
      </c>
      <c r="G468" s="13">
        <f t="shared" si="11"/>
        <v>4.0340891555747938E-3</v>
      </c>
      <c r="H468" s="13">
        <f t="shared" si="12"/>
        <v>4.2096400757736241E-3</v>
      </c>
    </row>
    <row r="469" spans="2:8" x14ac:dyDescent="0.3">
      <c r="B469" s="2">
        <v>45128</v>
      </c>
      <c r="C469">
        <f>+VLOOKUP(B469,'S&amp;P500'!$B$5:$C$1261,2)</f>
        <v>4536.34</v>
      </c>
      <c r="D469">
        <f>+VLOOKUP(B469,AAPL!$B$4:$C$1261,2)</f>
        <v>190.04</v>
      </c>
      <c r="G469" s="13">
        <f t="shared" si="11"/>
        <v>3.2415482692993436E-4</v>
      </c>
      <c r="H469" s="13">
        <f t="shared" si="12"/>
        <v>-6.1709026252484422E-3</v>
      </c>
    </row>
    <row r="470" spans="2:8" x14ac:dyDescent="0.3">
      <c r="B470" s="2">
        <v>45127</v>
      </c>
      <c r="C470">
        <f>+VLOOKUP(B470,'S&amp;P500'!$B$5:$C$1261,2)</f>
        <v>4534.87</v>
      </c>
      <c r="D470">
        <f>+VLOOKUP(B470,AAPL!$B$4:$C$1261,2)</f>
        <v>191.22</v>
      </c>
      <c r="G470" s="13">
        <f t="shared" si="11"/>
        <v>-6.7568751478409572E-3</v>
      </c>
      <c r="H470" s="13">
        <f t="shared" si="12"/>
        <v>-1.0094735207330285E-2</v>
      </c>
    </row>
    <row r="471" spans="2:8" x14ac:dyDescent="0.3">
      <c r="B471" s="2">
        <v>45126</v>
      </c>
      <c r="C471">
        <f>+VLOOKUP(B471,'S&amp;P500'!$B$5:$C$1261,2)</f>
        <v>4565.72</v>
      </c>
      <c r="D471">
        <f>+VLOOKUP(B471,AAPL!$B$4:$C$1261,2)</f>
        <v>193.17</v>
      </c>
      <c r="G471" s="13">
        <f t="shared" si="11"/>
        <v>2.3578588709500803E-3</v>
      </c>
      <c r="H471" s="13">
        <f t="shared" si="12"/>
        <v>7.0903498253478414E-3</v>
      </c>
    </row>
    <row r="472" spans="2:8" x14ac:dyDescent="0.3">
      <c r="B472" s="2">
        <v>45125</v>
      </c>
      <c r="C472">
        <f>+VLOOKUP(B472,'S&amp;P500'!$B$5:$C$1261,2)</f>
        <v>4554.9799999999996</v>
      </c>
      <c r="D472">
        <f>+VLOOKUP(B472,AAPL!$B$4:$C$1261,2)</f>
        <v>191.81</v>
      </c>
      <c r="G472" s="13">
        <f t="shared" si="11"/>
        <v>7.1172882225352119E-3</v>
      </c>
      <c r="H472" s="13">
        <f t="shared" si="12"/>
        <v>-1.3536731400010105E-3</v>
      </c>
    </row>
    <row r="473" spans="2:8" x14ac:dyDescent="0.3">
      <c r="B473" s="2">
        <v>45124</v>
      </c>
      <c r="C473">
        <f>+VLOOKUP(B473,'S&amp;P500'!$B$5:$C$1261,2)</f>
        <v>4522.79</v>
      </c>
      <c r="D473">
        <f>+VLOOKUP(B473,AAPL!$B$4:$C$1261,2)</f>
        <v>192.07</v>
      </c>
      <c r="G473" s="13">
        <f t="shared" si="11"/>
        <v>3.8553564373575711E-3</v>
      </c>
      <c r="H473" s="13">
        <f t="shared" si="12"/>
        <v>1.731991525423715E-2</v>
      </c>
    </row>
    <row r="474" spans="2:8" x14ac:dyDescent="0.3">
      <c r="B474" s="2">
        <v>45121</v>
      </c>
      <c r="C474">
        <f>+VLOOKUP(B474,'S&amp;P500'!$B$5:$C$1261,2)</f>
        <v>4505.42</v>
      </c>
      <c r="D474">
        <f>+VLOOKUP(B474,AAPL!$B$4:$C$1261,2)</f>
        <v>188.8</v>
      </c>
      <c r="G474" s="13">
        <f t="shared" si="11"/>
        <v>-1.0243811584819129E-3</v>
      </c>
      <c r="H474" s="13">
        <f t="shared" si="12"/>
        <v>7.9512324410280222E-4</v>
      </c>
    </row>
    <row r="475" spans="2:8" x14ac:dyDescent="0.3">
      <c r="B475" s="2">
        <v>45120</v>
      </c>
      <c r="C475">
        <f>+VLOOKUP(B475,'S&amp;P500'!$B$5:$C$1261,2)</f>
        <v>4510.04</v>
      </c>
      <c r="D475">
        <f>+VLOOKUP(B475,AAPL!$B$4:$C$1261,2)</f>
        <v>188.65</v>
      </c>
      <c r="G475" s="13">
        <f t="shared" si="11"/>
        <v>8.4701799577833192E-3</v>
      </c>
      <c r="H475" s="13">
        <f t="shared" si="12"/>
        <v>4.0449198999414904E-3</v>
      </c>
    </row>
    <row r="476" spans="2:8" x14ac:dyDescent="0.3">
      <c r="B476" s="2">
        <v>45119</v>
      </c>
      <c r="C476">
        <f>+VLOOKUP(B476,'S&amp;P500'!$B$5:$C$1261,2)</f>
        <v>4472.16</v>
      </c>
      <c r="D476">
        <f>+VLOOKUP(B476,AAPL!$B$4:$C$1261,2)</f>
        <v>187.89</v>
      </c>
      <c r="G476" s="13">
        <f t="shared" si="11"/>
        <v>7.4111451007599083E-3</v>
      </c>
      <c r="H476" s="13">
        <f t="shared" si="12"/>
        <v>8.9678874449574675E-3</v>
      </c>
    </row>
    <row r="477" spans="2:8" x14ac:dyDescent="0.3">
      <c r="B477" s="2">
        <v>45118</v>
      </c>
      <c r="C477">
        <f>+VLOOKUP(B477,'S&amp;P500'!$B$5:$C$1261,2)</f>
        <v>4439.26</v>
      </c>
      <c r="D477">
        <f>+VLOOKUP(B477,AAPL!$B$4:$C$1261,2)</f>
        <v>186.22</v>
      </c>
      <c r="G477" s="13">
        <f t="shared" si="11"/>
        <v>6.7422151567175792E-3</v>
      </c>
      <c r="H477" s="13">
        <f t="shared" si="12"/>
        <v>-2.7846203277284154E-3</v>
      </c>
    </row>
    <row r="478" spans="2:8" x14ac:dyDescent="0.3">
      <c r="B478" s="2">
        <v>45117</v>
      </c>
      <c r="C478">
        <f>+VLOOKUP(B478,'S&amp;P500'!$B$5:$C$1261,2)</f>
        <v>4409.53</v>
      </c>
      <c r="D478">
        <f>+VLOOKUP(B478,AAPL!$B$4:$C$1261,2)</f>
        <v>186.74</v>
      </c>
      <c r="G478" s="13">
        <f t="shared" si="11"/>
        <v>2.4051194034939716E-3</v>
      </c>
      <c r="H478" s="13">
        <f t="shared" si="12"/>
        <v>-1.0858625986545856E-2</v>
      </c>
    </row>
    <row r="479" spans="2:8" x14ac:dyDescent="0.3">
      <c r="B479" s="2">
        <v>45114</v>
      </c>
      <c r="C479">
        <f>+VLOOKUP(B479,'S&amp;P500'!$B$5:$C$1261,2)</f>
        <v>4398.95</v>
      </c>
      <c r="D479">
        <f>+VLOOKUP(B479,AAPL!$B$4:$C$1261,2)</f>
        <v>188.79</v>
      </c>
      <c r="G479" s="13">
        <f t="shared" si="11"/>
        <v>-2.8651801277997935E-3</v>
      </c>
      <c r="H479" s="13">
        <f t="shared" si="12"/>
        <v>-5.8975304091412051E-3</v>
      </c>
    </row>
    <row r="480" spans="2:8" x14ac:dyDescent="0.3">
      <c r="B480" s="2">
        <v>45113</v>
      </c>
      <c r="C480">
        <f>+VLOOKUP(B480,'S&amp;P500'!$B$5:$C$1261,2)</f>
        <v>4411.59</v>
      </c>
      <c r="D480">
        <f>+VLOOKUP(B480,AAPL!$B$4:$C$1261,2)</f>
        <v>189.91</v>
      </c>
      <c r="G480" s="13">
        <f t="shared" si="11"/>
        <v>-7.9225154155103672E-3</v>
      </c>
      <c r="H480" s="13">
        <f t="shared" si="12"/>
        <v>2.5339175420999727E-3</v>
      </c>
    </row>
    <row r="481" spans="2:8" x14ac:dyDescent="0.3">
      <c r="B481" s="2">
        <v>45112</v>
      </c>
      <c r="C481">
        <f>+VLOOKUP(B481,'S&amp;P500'!$B$5:$C$1261,2)</f>
        <v>4446.82</v>
      </c>
      <c r="D481">
        <f>+VLOOKUP(B481,AAPL!$B$4:$C$1261,2)</f>
        <v>189.43</v>
      </c>
      <c r="G481" s="13">
        <f t="shared" si="11"/>
        <v>-1.9683139606652134E-3</v>
      </c>
      <c r="H481" s="13">
        <f t="shared" si="12"/>
        <v>-5.8777223825767777E-3</v>
      </c>
    </row>
    <row r="482" spans="2:8" x14ac:dyDescent="0.3">
      <c r="B482" s="2">
        <v>45110</v>
      </c>
      <c r="C482">
        <f>+VLOOKUP(B482,'S&amp;P500'!$B$5:$C$1261,2)</f>
        <v>4455.59</v>
      </c>
      <c r="D482">
        <f>+VLOOKUP(B482,AAPL!$B$4:$C$1261,2)</f>
        <v>190.55</v>
      </c>
      <c r="G482" s="13">
        <f t="shared" si="11"/>
        <v>1.1706865481149187E-3</v>
      </c>
      <c r="H482" s="13">
        <f t="shared" si="12"/>
        <v>-7.8104660244727731E-3</v>
      </c>
    </row>
    <row r="483" spans="2:8" x14ac:dyDescent="0.3">
      <c r="B483" s="2">
        <v>45107</v>
      </c>
      <c r="C483">
        <f>+VLOOKUP(B483,'S&amp;P500'!$B$5:$C$1261,2)</f>
        <v>4450.38</v>
      </c>
      <c r="D483">
        <f>+VLOOKUP(B483,AAPL!$B$4:$C$1261,2)</f>
        <v>192.05</v>
      </c>
      <c r="G483" s="13">
        <f t="shared" si="11"/>
        <v>1.2269017659743087E-2</v>
      </c>
      <c r="H483" s="13">
        <f t="shared" si="12"/>
        <v>2.312077140269575E-2</v>
      </c>
    </row>
    <row r="484" spans="2:8" x14ac:dyDescent="0.3">
      <c r="B484" s="2">
        <v>45106</v>
      </c>
      <c r="C484">
        <f>+VLOOKUP(B484,'S&amp;P500'!$B$5:$C$1261,2)</f>
        <v>4396.4399999999996</v>
      </c>
      <c r="D484">
        <f>+VLOOKUP(B484,AAPL!$B$4:$C$1261,2)</f>
        <v>187.71</v>
      </c>
      <c r="G484" s="13">
        <f t="shared" si="11"/>
        <v>4.4735266835127518E-3</v>
      </c>
      <c r="H484" s="13">
        <f t="shared" si="12"/>
        <v>1.8145914500720117E-3</v>
      </c>
    </row>
    <row r="485" spans="2:8" x14ac:dyDescent="0.3">
      <c r="B485" s="2">
        <v>45105</v>
      </c>
      <c r="C485">
        <f>+VLOOKUP(B485,'S&amp;P500'!$B$5:$C$1261,2)</f>
        <v>4376.8599999999997</v>
      </c>
      <c r="D485">
        <f>+VLOOKUP(B485,AAPL!$B$4:$C$1261,2)</f>
        <v>187.37</v>
      </c>
      <c r="G485" s="13">
        <f t="shared" si="11"/>
        <v>-3.5400978894173374E-4</v>
      </c>
      <c r="H485" s="13">
        <f t="shared" si="12"/>
        <v>6.2835660580022878E-3</v>
      </c>
    </row>
    <row r="486" spans="2:8" x14ac:dyDescent="0.3">
      <c r="B486" s="2">
        <v>45104</v>
      </c>
      <c r="C486">
        <f>+VLOOKUP(B486,'S&amp;P500'!$B$5:$C$1261,2)</f>
        <v>4378.41</v>
      </c>
      <c r="D486">
        <f>+VLOOKUP(B486,AAPL!$B$4:$C$1261,2)</f>
        <v>186.2</v>
      </c>
      <c r="G486" s="13">
        <f t="shared" si="11"/>
        <v>1.1455777787018118E-2</v>
      </c>
      <c r="H486" s="13">
        <f t="shared" si="12"/>
        <v>1.5101128495883964E-2</v>
      </c>
    </row>
    <row r="487" spans="2:8" x14ac:dyDescent="0.3">
      <c r="B487" s="2">
        <v>45103</v>
      </c>
      <c r="C487">
        <f>+VLOOKUP(B487,'S&amp;P500'!$B$5:$C$1261,2)</f>
        <v>4328.82</v>
      </c>
      <c r="D487">
        <f>+VLOOKUP(B487,AAPL!$B$4:$C$1261,2)</f>
        <v>183.43</v>
      </c>
      <c r="G487" s="13">
        <f t="shared" si="11"/>
        <v>-4.4867799822001508E-3</v>
      </c>
      <c r="H487" s="13">
        <f t="shared" si="12"/>
        <v>-7.5745279445977864E-3</v>
      </c>
    </row>
    <row r="488" spans="2:8" x14ac:dyDescent="0.3">
      <c r="B488" s="2">
        <v>45100</v>
      </c>
      <c r="C488">
        <f>+VLOOKUP(B488,'S&amp;P500'!$B$5:$C$1261,2)</f>
        <v>4348.33</v>
      </c>
      <c r="D488">
        <f>+VLOOKUP(B488,AAPL!$B$4:$C$1261,2)</f>
        <v>184.83</v>
      </c>
      <c r="G488" s="13">
        <f t="shared" si="11"/>
        <v>-7.6587956338476371E-3</v>
      </c>
      <c r="H488" s="13">
        <f t="shared" si="12"/>
        <v>-1.7283283823925633E-3</v>
      </c>
    </row>
    <row r="489" spans="2:8" x14ac:dyDescent="0.3">
      <c r="B489" s="2">
        <v>45099</v>
      </c>
      <c r="C489">
        <f>+VLOOKUP(B489,'S&amp;P500'!$B$5:$C$1261,2)</f>
        <v>4381.8900000000003</v>
      </c>
      <c r="D489">
        <f>+VLOOKUP(B489,AAPL!$B$4:$C$1261,2)</f>
        <v>185.15</v>
      </c>
      <c r="G489" s="13">
        <f t="shared" si="11"/>
        <v>3.7107536265745811E-3</v>
      </c>
      <c r="H489" s="13">
        <f t="shared" si="12"/>
        <v>1.6525749423520475E-2</v>
      </c>
    </row>
    <row r="490" spans="2:8" x14ac:dyDescent="0.3">
      <c r="B490" s="2">
        <v>45098</v>
      </c>
      <c r="C490">
        <f>+VLOOKUP(B490,'S&amp;P500'!$B$5:$C$1261,2)</f>
        <v>4365.6899999999996</v>
      </c>
      <c r="D490">
        <f>+VLOOKUP(B490,AAPL!$B$4:$C$1261,2)</f>
        <v>182.14</v>
      </c>
      <c r="G490" s="13">
        <f t="shared" si="11"/>
        <v>-5.245277085977551E-3</v>
      </c>
      <c r="H490" s="13">
        <f t="shared" si="12"/>
        <v>-5.6774757069549819E-3</v>
      </c>
    </row>
    <row r="491" spans="2:8" x14ac:dyDescent="0.3">
      <c r="B491" s="2">
        <v>45097</v>
      </c>
      <c r="C491">
        <f>+VLOOKUP(B491,'S&amp;P500'!$B$5:$C$1261,2)</f>
        <v>4388.71</v>
      </c>
      <c r="D491">
        <f>+VLOOKUP(B491,AAPL!$B$4:$C$1261,2)</f>
        <v>183.18</v>
      </c>
      <c r="G491" s="13">
        <f t="shared" si="11"/>
        <v>-4.7351341054383544E-3</v>
      </c>
      <c r="H491" s="13">
        <f t="shared" si="12"/>
        <v>4.9156152711793411E-4</v>
      </c>
    </row>
    <row r="492" spans="2:8" x14ac:dyDescent="0.3">
      <c r="B492" s="2">
        <v>45093</v>
      </c>
      <c r="C492">
        <f>+VLOOKUP(B492,'S&amp;P500'!$B$5:$C$1261,2)</f>
        <v>4409.59</v>
      </c>
      <c r="D492">
        <f>+VLOOKUP(B492,AAPL!$B$4:$C$1261,2)</f>
        <v>183.09</v>
      </c>
      <c r="G492" s="13">
        <f t="shared" si="11"/>
        <v>-3.6716193988033385E-3</v>
      </c>
      <c r="H492" s="13">
        <f t="shared" si="12"/>
        <v>-5.8641472552531937E-3</v>
      </c>
    </row>
    <row r="493" spans="2:8" x14ac:dyDescent="0.3">
      <c r="B493" s="2">
        <v>45092</v>
      </c>
      <c r="C493">
        <f>+VLOOKUP(B493,'S&amp;P500'!$B$5:$C$1261,2)</f>
        <v>4425.84</v>
      </c>
      <c r="D493">
        <f>+VLOOKUP(B493,AAPL!$B$4:$C$1261,2)</f>
        <v>184.17</v>
      </c>
      <c r="G493" s="13">
        <f t="shared" si="11"/>
        <v>1.2178136985173449E-2</v>
      </c>
      <c r="H493" s="13">
        <f t="shared" si="12"/>
        <v>1.1200790644045444E-2</v>
      </c>
    </row>
    <row r="494" spans="2:8" x14ac:dyDescent="0.3">
      <c r="B494" s="2">
        <v>45091</v>
      </c>
      <c r="C494">
        <f>+VLOOKUP(B494,'S&amp;P500'!$B$5:$C$1261,2)</f>
        <v>4372.59</v>
      </c>
      <c r="D494">
        <f>+VLOOKUP(B494,AAPL!$B$4:$C$1261,2)</f>
        <v>182.13</v>
      </c>
      <c r="G494" s="13">
        <f t="shared" si="11"/>
        <v>8.1940760034870941E-4</v>
      </c>
      <c r="H494" s="13">
        <f t="shared" si="12"/>
        <v>3.5263650889856279E-3</v>
      </c>
    </row>
    <row r="495" spans="2:8" x14ac:dyDescent="0.3">
      <c r="B495" s="2">
        <v>45090</v>
      </c>
      <c r="C495">
        <f>+VLOOKUP(B495,'S&amp;P500'!$B$5:$C$1261,2)</f>
        <v>4369.01</v>
      </c>
      <c r="D495">
        <f>+VLOOKUP(B495,AAPL!$B$4:$C$1261,2)</f>
        <v>181.49</v>
      </c>
      <c r="G495" s="13">
        <f t="shared" si="11"/>
        <v>6.9325847616807934E-3</v>
      </c>
      <c r="H495" s="13">
        <f t="shared" si="12"/>
        <v>-2.6377974391382786E-3</v>
      </c>
    </row>
    <row r="496" spans="2:8" x14ac:dyDescent="0.3">
      <c r="B496" s="2">
        <v>45089</v>
      </c>
      <c r="C496">
        <f>+VLOOKUP(B496,'S&amp;P500'!$B$5:$C$1261,2)</f>
        <v>4338.93</v>
      </c>
      <c r="D496">
        <f>+VLOOKUP(B496,AAPL!$B$4:$C$1261,2)</f>
        <v>181.97</v>
      </c>
      <c r="G496" s="13">
        <f t="shared" si="11"/>
        <v>9.3210758201012212E-3</v>
      </c>
      <c r="H496" s="13">
        <f t="shared" si="12"/>
        <v>1.562761623039588E-2</v>
      </c>
    </row>
    <row r="497" spans="2:8" x14ac:dyDescent="0.3">
      <c r="B497" s="2">
        <v>45086</v>
      </c>
      <c r="C497">
        <f>+VLOOKUP(B497,'S&amp;P500'!$B$5:$C$1261,2)</f>
        <v>4298.8599999999997</v>
      </c>
      <c r="D497">
        <f>+VLOOKUP(B497,AAPL!$B$4:$C$1261,2)</f>
        <v>179.17</v>
      </c>
      <c r="G497" s="13">
        <f t="shared" si="11"/>
        <v>1.1481323635922358E-3</v>
      </c>
      <c r="H497" s="13">
        <f t="shared" si="12"/>
        <v>2.1814520639891199E-3</v>
      </c>
    </row>
    <row r="498" spans="2:8" x14ac:dyDescent="0.3">
      <c r="B498" s="2">
        <v>45085</v>
      </c>
      <c r="C498">
        <f>+VLOOKUP(B498,'S&amp;P500'!$B$5:$C$1261,2)</f>
        <v>4293.93</v>
      </c>
      <c r="D498">
        <f>+VLOOKUP(B498,AAPL!$B$4:$C$1261,2)</f>
        <v>178.78</v>
      </c>
      <c r="G498" s="13">
        <f t="shared" si="11"/>
        <v>6.1886060287941191E-3</v>
      </c>
      <c r="H498" s="13">
        <f t="shared" si="12"/>
        <v>1.5449278655004006E-2</v>
      </c>
    </row>
    <row r="499" spans="2:8" x14ac:dyDescent="0.3">
      <c r="B499" s="2">
        <v>45084</v>
      </c>
      <c r="C499">
        <f>+VLOOKUP(B499,'S&amp;P500'!$B$5:$C$1261,2)</f>
        <v>4267.5200000000004</v>
      </c>
      <c r="D499">
        <f>+VLOOKUP(B499,AAPL!$B$4:$C$1261,2)</f>
        <v>176.06</v>
      </c>
      <c r="G499" s="13">
        <f t="shared" si="11"/>
        <v>-3.8119915496573897E-3</v>
      </c>
      <c r="H499" s="13">
        <f t="shared" si="12"/>
        <v>-7.7213549005241688E-3</v>
      </c>
    </row>
    <row r="500" spans="2:8" x14ac:dyDescent="0.3">
      <c r="B500" s="2">
        <v>45083</v>
      </c>
      <c r="C500">
        <f>+VLOOKUP(B500,'S&amp;P500'!$B$5:$C$1261,2)</f>
        <v>4283.8500000000004</v>
      </c>
      <c r="D500">
        <f>+VLOOKUP(B500,AAPL!$B$4:$C$1261,2)</f>
        <v>177.43</v>
      </c>
      <c r="G500" s="13">
        <f t="shared" si="11"/>
        <v>2.3538826194080542E-3</v>
      </c>
      <c r="H500" s="13">
        <f t="shared" si="12"/>
        <v>-2.0809898762654822E-3</v>
      </c>
    </row>
    <row r="501" spans="2:8" x14ac:dyDescent="0.3">
      <c r="B501" s="2">
        <v>45082</v>
      </c>
      <c r="C501">
        <f>+VLOOKUP(B501,'S&amp;P500'!$B$5:$C$1261,2)</f>
        <v>4273.79</v>
      </c>
      <c r="D501">
        <f>+VLOOKUP(B501,AAPL!$B$4:$C$1261,2)</f>
        <v>177.8</v>
      </c>
      <c r="G501" s="13">
        <f t="shared" si="11"/>
        <v>-2.0035634473434261E-3</v>
      </c>
      <c r="H501" s="13">
        <f t="shared" si="12"/>
        <v>-7.5909801294931079E-3</v>
      </c>
    </row>
    <row r="502" spans="2:8" x14ac:dyDescent="0.3">
      <c r="B502" s="2">
        <v>45079</v>
      </c>
      <c r="C502">
        <f>+VLOOKUP(B502,'S&amp;P500'!$B$5:$C$1261,2)</f>
        <v>4282.37</v>
      </c>
      <c r="D502">
        <f>+VLOOKUP(B502,AAPL!$B$4:$C$1261,2)</f>
        <v>179.16</v>
      </c>
      <c r="G502" s="13">
        <f t="shared" si="11"/>
        <v>1.4534401637518846E-2</v>
      </c>
      <c r="H502" s="13">
        <f t="shared" si="12"/>
        <v>4.8233314638248537E-3</v>
      </c>
    </row>
    <row r="503" spans="2:8" x14ac:dyDescent="0.3">
      <c r="B503" s="2">
        <v>45078</v>
      </c>
      <c r="C503">
        <f>+VLOOKUP(B503,'S&amp;P500'!$B$5:$C$1261,2)</f>
        <v>4221.0200000000004</v>
      </c>
      <c r="D503">
        <f>+VLOOKUP(B503,AAPL!$B$4:$C$1261,2)</f>
        <v>178.3</v>
      </c>
      <c r="G503" s="13">
        <f t="shared" si="11"/>
        <v>9.8544677654355262E-3</v>
      </c>
      <c r="H503" s="13">
        <f t="shared" si="12"/>
        <v>1.6012308393640762E-2</v>
      </c>
    </row>
    <row r="504" spans="2:8" x14ac:dyDescent="0.3">
      <c r="B504" s="2">
        <v>45077</v>
      </c>
      <c r="C504">
        <f>+VLOOKUP(B504,'S&amp;P500'!$B$5:$C$1261,2)</f>
        <v>4179.83</v>
      </c>
      <c r="D504">
        <f>+VLOOKUP(B504,AAPL!$B$4:$C$1261,2)</f>
        <v>175.49</v>
      </c>
      <c r="G504" s="13">
        <f t="shared" si="11"/>
        <v>-6.1086381707852189E-3</v>
      </c>
      <c r="H504" s="13">
        <f t="shared" si="12"/>
        <v>-2.8483536515888641E-4</v>
      </c>
    </row>
    <row r="505" spans="2:8" x14ac:dyDescent="0.3">
      <c r="B505" s="2">
        <v>45076</v>
      </c>
      <c r="C505">
        <f>+VLOOKUP(B505,'S&amp;P500'!$B$5:$C$1261,2)</f>
        <v>4205.5200000000004</v>
      </c>
      <c r="D505">
        <f>+VLOOKUP(B505,AAPL!$B$4:$C$1261,2)</f>
        <v>175.54</v>
      </c>
      <c r="G505" s="13">
        <f t="shared" si="11"/>
        <v>1.6645067709930572E-5</v>
      </c>
      <c r="H505" s="13">
        <f t="shared" si="12"/>
        <v>1.0651160112844726E-2</v>
      </c>
    </row>
    <row r="506" spans="2:8" x14ac:dyDescent="0.3">
      <c r="B506" s="2">
        <v>45072</v>
      </c>
      <c r="C506">
        <f>+VLOOKUP(B506,'S&amp;P500'!$B$5:$C$1261,2)</f>
        <v>4205.45</v>
      </c>
      <c r="D506">
        <f>+VLOOKUP(B506,AAPL!$B$4:$C$1261,2)</f>
        <v>173.69</v>
      </c>
      <c r="G506" s="13">
        <f t="shared" si="11"/>
        <v>1.3048987300302572E-2</v>
      </c>
      <c r="H506" s="13">
        <f t="shared" si="12"/>
        <v>1.4070527790752019E-2</v>
      </c>
    </row>
    <row r="507" spans="2:8" x14ac:dyDescent="0.3">
      <c r="B507" s="2">
        <v>45071</v>
      </c>
      <c r="C507">
        <f>+VLOOKUP(B507,'S&amp;P500'!$B$5:$C$1261,2)</f>
        <v>4151.28</v>
      </c>
      <c r="D507">
        <f>+VLOOKUP(B507,AAPL!$B$4:$C$1261,2)</f>
        <v>171.28</v>
      </c>
      <c r="G507" s="13">
        <f t="shared" si="11"/>
        <v>8.7576909244662104E-3</v>
      </c>
      <c r="H507" s="13">
        <f t="shared" si="12"/>
        <v>6.7003644057834766E-3</v>
      </c>
    </row>
    <row r="508" spans="2:8" x14ac:dyDescent="0.3">
      <c r="B508" s="2">
        <v>45070</v>
      </c>
      <c r="C508">
        <f>+VLOOKUP(B508,'S&amp;P500'!$B$5:$C$1261,2)</f>
        <v>4115.24</v>
      </c>
      <c r="D508">
        <f>+VLOOKUP(B508,AAPL!$B$4:$C$1261,2)</f>
        <v>170.14</v>
      </c>
      <c r="G508" s="13">
        <f t="shared" si="11"/>
        <v>-7.3186381640205633E-3</v>
      </c>
      <c r="H508" s="13">
        <f t="shared" si="12"/>
        <v>1.6484163428704957E-3</v>
      </c>
    </row>
    <row r="509" spans="2:8" x14ac:dyDescent="0.3">
      <c r="B509" s="2">
        <v>45069</v>
      </c>
      <c r="C509">
        <f>+VLOOKUP(B509,'S&amp;P500'!$B$5:$C$1261,2)</f>
        <v>4145.58</v>
      </c>
      <c r="D509">
        <f>+VLOOKUP(B509,AAPL!$B$4:$C$1261,2)</f>
        <v>169.86</v>
      </c>
      <c r="G509" s="13">
        <f t="shared" si="11"/>
        <v>-1.1222073018606449E-2</v>
      </c>
      <c r="H509" s="13">
        <f t="shared" si="12"/>
        <v>-1.5133066620281688E-2</v>
      </c>
    </row>
    <row r="510" spans="2:8" x14ac:dyDescent="0.3">
      <c r="B510" s="2">
        <v>45068</v>
      </c>
      <c r="C510">
        <f>+VLOOKUP(B510,'S&amp;P500'!$B$5:$C$1261,2)</f>
        <v>4192.63</v>
      </c>
      <c r="D510">
        <f>+VLOOKUP(B510,AAPL!$B$4:$C$1261,2)</f>
        <v>172.47</v>
      </c>
      <c r="G510" s="13">
        <f t="shared" si="11"/>
        <v>1.5505799168891166E-4</v>
      </c>
      <c r="H510" s="13">
        <f t="shared" si="12"/>
        <v>-5.4780302156612892E-3</v>
      </c>
    </row>
    <row r="511" spans="2:8" x14ac:dyDescent="0.3">
      <c r="B511" s="2">
        <v>45065</v>
      </c>
      <c r="C511">
        <f>+VLOOKUP(B511,'S&amp;P500'!$B$5:$C$1261,2)</f>
        <v>4191.9799999999996</v>
      </c>
      <c r="D511">
        <f>+VLOOKUP(B511,AAPL!$B$4:$C$1261,2)</f>
        <v>173.42</v>
      </c>
      <c r="G511" s="13">
        <f t="shared" si="11"/>
        <v>-1.445909410321633E-3</v>
      </c>
      <c r="H511" s="13">
        <f t="shared" si="12"/>
        <v>6.3470082511107861E-4</v>
      </c>
    </row>
    <row r="512" spans="2:8" x14ac:dyDescent="0.3">
      <c r="B512" s="2">
        <v>45064</v>
      </c>
      <c r="C512">
        <f>+VLOOKUP(B512,'S&amp;P500'!$B$5:$C$1261,2)</f>
        <v>4198.05</v>
      </c>
      <c r="D512">
        <f>+VLOOKUP(B512,AAPL!$B$4:$C$1261,2)</f>
        <v>173.31</v>
      </c>
      <c r="G512" s="13">
        <f t="shared" si="11"/>
        <v>9.4451003541911049E-3</v>
      </c>
      <c r="H512" s="13">
        <f t="shared" si="12"/>
        <v>1.3627324833313859E-2</v>
      </c>
    </row>
    <row r="513" spans="2:8" x14ac:dyDescent="0.3">
      <c r="B513" s="2">
        <v>45063</v>
      </c>
      <c r="C513">
        <f>+VLOOKUP(B513,'S&amp;P500'!$B$5:$C$1261,2)</f>
        <v>4158.7700000000004</v>
      </c>
      <c r="D513">
        <f>+VLOOKUP(B513,AAPL!$B$4:$C$1261,2)</f>
        <v>170.98</v>
      </c>
      <c r="G513" s="13">
        <f t="shared" si="11"/>
        <v>1.1890800262780221E-2</v>
      </c>
      <c r="H513" s="13">
        <f t="shared" si="12"/>
        <v>3.6393519605539826E-3</v>
      </c>
    </row>
    <row r="514" spans="2:8" x14ac:dyDescent="0.3">
      <c r="B514" s="2">
        <v>45062</v>
      </c>
      <c r="C514">
        <f>+VLOOKUP(B514,'S&amp;P500'!$B$5:$C$1261,2)</f>
        <v>4109.8999999999996</v>
      </c>
      <c r="D514">
        <f>+VLOOKUP(B514,AAPL!$B$4:$C$1261,2)</f>
        <v>170.36</v>
      </c>
      <c r="G514" s="13">
        <f t="shared" si="11"/>
        <v>-6.3777113735047353E-3</v>
      </c>
      <c r="H514" s="13">
        <f t="shared" si="12"/>
        <v>0</v>
      </c>
    </row>
    <row r="515" spans="2:8" x14ac:dyDescent="0.3">
      <c r="B515" s="2">
        <v>45061</v>
      </c>
      <c r="C515">
        <f>+VLOOKUP(B515,'S&amp;P500'!$B$5:$C$1261,2)</f>
        <v>4136.28</v>
      </c>
      <c r="D515">
        <f>+VLOOKUP(B515,AAPL!$B$4:$C$1261,2)</f>
        <v>170.36</v>
      </c>
      <c r="G515" s="13">
        <f t="shared" si="11"/>
        <v>2.958235533743192E-3</v>
      </c>
      <c r="H515" s="13">
        <f t="shared" si="12"/>
        <v>-2.9263724686877657E-3</v>
      </c>
    </row>
    <row r="516" spans="2:8" x14ac:dyDescent="0.3">
      <c r="B516" s="2">
        <v>45058</v>
      </c>
      <c r="C516">
        <f>+VLOOKUP(B516,'S&amp;P500'!$B$5:$C$1261,2)</f>
        <v>4124.08</v>
      </c>
      <c r="D516">
        <f>+VLOOKUP(B516,AAPL!$B$4:$C$1261,2)</f>
        <v>170.86</v>
      </c>
      <c r="G516" s="13">
        <f t="shared" si="11"/>
        <v>-1.5832974226629437E-3</v>
      </c>
      <c r="H516" s="13">
        <f t="shared" si="12"/>
        <v>-5.4135863554338748E-3</v>
      </c>
    </row>
    <row r="517" spans="2:8" x14ac:dyDescent="0.3">
      <c r="B517" s="2">
        <v>45057</v>
      </c>
      <c r="C517">
        <f>+VLOOKUP(B517,'S&amp;P500'!$B$5:$C$1261,2)</f>
        <v>4130.62</v>
      </c>
      <c r="D517">
        <f>+VLOOKUP(B517,AAPL!$B$4:$C$1261,2)</f>
        <v>171.79</v>
      </c>
      <c r="G517" s="13">
        <f t="shared" si="11"/>
        <v>-1.6966193288928677E-3</v>
      </c>
      <c r="H517" s="13">
        <f t="shared" si="12"/>
        <v>1.1072261072260225E-3</v>
      </c>
    </row>
    <row r="518" spans="2:8" x14ac:dyDescent="0.3">
      <c r="B518" s="2">
        <v>45056</v>
      </c>
      <c r="C518">
        <f>+VLOOKUP(B518,'S&amp;P500'!$B$5:$C$1261,2)</f>
        <v>4137.6400000000003</v>
      </c>
      <c r="D518">
        <f>+VLOOKUP(B518,AAPL!$B$4:$C$1261,2)</f>
        <v>171.6</v>
      </c>
      <c r="G518" s="13">
        <f t="shared" si="11"/>
        <v>4.4839130213125689E-3</v>
      </c>
      <c r="H518" s="13">
        <f t="shared" si="12"/>
        <v>1.0422186892774965E-2</v>
      </c>
    </row>
    <row r="519" spans="2:8" x14ac:dyDescent="0.3">
      <c r="B519" s="2">
        <v>45055</v>
      </c>
      <c r="C519">
        <f>+VLOOKUP(B519,'S&amp;P500'!$B$5:$C$1261,2)</f>
        <v>4119.17</v>
      </c>
      <c r="D519">
        <f>+VLOOKUP(B519,AAPL!$B$4:$C$1261,2)</f>
        <v>169.83</v>
      </c>
      <c r="G519" s="13">
        <f t="shared" si="11"/>
        <v>-4.5793742085777911E-3</v>
      </c>
      <c r="H519" s="13">
        <f t="shared" si="12"/>
        <v>-9.9685204616998258E-3</v>
      </c>
    </row>
    <row r="520" spans="2:8" x14ac:dyDescent="0.3">
      <c r="B520" s="2">
        <v>45054</v>
      </c>
      <c r="C520">
        <f>+VLOOKUP(B520,'S&amp;P500'!$B$5:$C$1261,2)</f>
        <v>4138.12</v>
      </c>
      <c r="D520">
        <f>+VLOOKUP(B520,AAPL!$B$4:$C$1261,2)</f>
        <v>171.54</v>
      </c>
      <c r="G520" s="13">
        <f t="shared" si="11"/>
        <v>4.5210033242670811E-4</v>
      </c>
      <c r="H520" s="13">
        <f t="shared" si="12"/>
        <v>-4.0790163743387176E-4</v>
      </c>
    </row>
    <row r="521" spans="2:8" x14ac:dyDescent="0.3">
      <c r="B521" s="2">
        <v>45051</v>
      </c>
      <c r="C521">
        <f>+VLOOKUP(B521,'S&amp;P500'!$B$5:$C$1261,2)</f>
        <v>4136.25</v>
      </c>
      <c r="D521">
        <f>+VLOOKUP(B521,AAPL!$B$4:$C$1261,2)</f>
        <v>171.61</v>
      </c>
      <c r="G521" s="13">
        <f t="shared" si="11"/>
        <v>1.8474744042430657E-2</v>
      </c>
      <c r="H521" s="13">
        <f t="shared" si="12"/>
        <v>4.6913128355295486E-2</v>
      </c>
    </row>
    <row r="522" spans="2:8" x14ac:dyDescent="0.3">
      <c r="B522" s="2">
        <v>45050</v>
      </c>
      <c r="C522">
        <f>+VLOOKUP(B522,'S&amp;P500'!$B$5:$C$1261,2)</f>
        <v>4061.22</v>
      </c>
      <c r="D522">
        <f>+VLOOKUP(B522,AAPL!$B$4:$C$1261,2)</f>
        <v>163.92</v>
      </c>
      <c r="G522" s="13">
        <f t="shared" si="11"/>
        <v>-7.2187251726456569E-3</v>
      </c>
      <c r="H522" s="13">
        <f t="shared" si="12"/>
        <v>-9.9057743416285371E-3</v>
      </c>
    </row>
    <row r="523" spans="2:8" x14ac:dyDescent="0.3">
      <c r="B523" s="2">
        <v>45049</v>
      </c>
      <c r="C523">
        <f>+VLOOKUP(B523,'S&amp;P500'!$B$5:$C$1261,2)</f>
        <v>4090.75</v>
      </c>
      <c r="D523">
        <f>+VLOOKUP(B523,AAPL!$B$4:$C$1261,2)</f>
        <v>165.56</v>
      </c>
      <c r="G523" s="13">
        <f t="shared" si="11"/>
        <v>-6.9982862330625339E-3</v>
      </c>
      <c r="H523" s="13">
        <f t="shared" si="12"/>
        <v>-6.4810369659143996E-3</v>
      </c>
    </row>
    <row r="524" spans="2:8" x14ac:dyDescent="0.3">
      <c r="B524" s="2">
        <v>45048</v>
      </c>
      <c r="C524">
        <f>+VLOOKUP(B524,'S&amp;P500'!$B$5:$C$1261,2)</f>
        <v>4119.58</v>
      </c>
      <c r="D524">
        <f>+VLOOKUP(B524,AAPL!$B$4:$C$1261,2)</f>
        <v>166.64</v>
      </c>
      <c r="G524" s="13">
        <f t="shared" ref="G524:G587" si="13">+C524/C525-1</f>
        <v>-1.1586253889876552E-2</v>
      </c>
      <c r="H524" s="13">
        <f t="shared" ref="H524:H587" si="14">+D524/D525-1</f>
        <v>-6.2022900763359923E-3</v>
      </c>
    </row>
    <row r="525" spans="2:8" x14ac:dyDescent="0.3">
      <c r="B525" s="2">
        <v>45047</v>
      </c>
      <c r="C525">
        <f>+VLOOKUP(B525,'S&amp;P500'!$B$5:$C$1261,2)</f>
        <v>4167.87</v>
      </c>
      <c r="D525">
        <f>+VLOOKUP(B525,AAPL!$B$4:$C$1261,2)</f>
        <v>167.68</v>
      </c>
      <c r="G525" s="13">
        <f t="shared" si="13"/>
        <v>-3.861392787588569E-4</v>
      </c>
      <c r="H525" s="13">
        <f t="shared" si="14"/>
        <v>-5.3644870954283608E-4</v>
      </c>
    </row>
    <row r="526" spans="2:8" x14ac:dyDescent="0.3">
      <c r="B526" s="2">
        <v>45044</v>
      </c>
      <c r="C526">
        <f>+VLOOKUP(B526,'S&amp;P500'!$B$5:$C$1261,2)</f>
        <v>4169.4799999999996</v>
      </c>
      <c r="D526">
        <f>+VLOOKUP(B526,AAPL!$B$4:$C$1261,2)</f>
        <v>167.77</v>
      </c>
      <c r="G526" s="13">
        <f t="shared" si="13"/>
        <v>8.2532312863479174E-3</v>
      </c>
      <c r="H526" s="13">
        <f t="shared" si="14"/>
        <v>7.5671130863013136E-3</v>
      </c>
    </row>
    <row r="527" spans="2:8" x14ac:dyDescent="0.3">
      <c r="B527" s="2">
        <v>45043</v>
      </c>
      <c r="C527">
        <f>+VLOOKUP(B527,'S&amp;P500'!$B$5:$C$1261,2)</f>
        <v>4135.3500000000004</v>
      </c>
      <c r="D527">
        <f>+VLOOKUP(B527,AAPL!$B$4:$C$1261,2)</f>
        <v>166.51</v>
      </c>
      <c r="G527" s="13">
        <f t="shared" si="13"/>
        <v>1.9566123190639217E-2</v>
      </c>
      <c r="H527" s="13">
        <f t="shared" si="14"/>
        <v>2.8410845531467999E-2</v>
      </c>
    </row>
    <row r="528" spans="2:8" x14ac:dyDescent="0.3">
      <c r="B528" s="2">
        <v>45042</v>
      </c>
      <c r="C528">
        <f>+VLOOKUP(B528,'S&amp;P500'!$B$5:$C$1261,2)</f>
        <v>4055.99</v>
      </c>
      <c r="D528">
        <f>+VLOOKUP(B528,AAPL!$B$4:$C$1261,2)</f>
        <v>161.91</v>
      </c>
      <c r="G528" s="13">
        <f t="shared" si="13"/>
        <v>-3.8412134697898281E-3</v>
      </c>
      <c r="H528" s="13">
        <f t="shared" si="14"/>
        <v>-6.1758893280527971E-5</v>
      </c>
    </row>
    <row r="529" spans="2:8" x14ac:dyDescent="0.3">
      <c r="B529" s="2">
        <v>45041</v>
      </c>
      <c r="C529">
        <f>+VLOOKUP(B529,'S&amp;P500'!$B$5:$C$1261,2)</f>
        <v>4071.63</v>
      </c>
      <c r="D529">
        <f>+VLOOKUP(B529,AAPL!$B$4:$C$1261,2)</f>
        <v>161.91999999999999</v>
      </c>
      <c r="G529" s="13">
        <f t="shared" si="13"/>
        <v>-1.5810821263512076E-2</v>
      </c>
      <c r="H529" s="13">
        <f t="shared" si="14"/>
        <v>-9.4212651413191351E-3</v>
      </c>
    </row>
    <row r="530" spans="2:8" x14ac:dyDescent="0.3">
      <c r="B530" s="2">
        <v>45040</v>
      </c>
      <c r="C530">
        <f>+VLOOKUP(B530,'S&amp;P500'!$B$5:$C$1261,2)</f>
        <v>4137.04</v>
      </c>
      <c r="D530">
        <f>+VLOOKUP(B530,AAPL!$B$4:$C$1261,2)</f>
        <v>163.46</v>
      </c>
      <c r="G530" s="13">
        <f t="shared" si="13"/>
        <v>8.5157444502503843E-4</v>
      </c>
      <c r="H530" s="13">
        <f t="shared" si="14"/>
        <v>1.8386859524393007E-3</v>
      </c>
    </row>
    <row r="531" spans="2:8" x14ac:dyDescent="0.3">
      <c r="B531" s="2">
        <v>45037</v>
      </c>
      <c r="C531">
        <f>+VLOOKUP(B531,'S&amp;P500'!$B$5:$C$1261,2)</f>
        <v>4133.5200000000004</v>
      </c>
      <c r="D531">
        <f>+VLOOKUP(B531,AAPL!$B$4:$C$1261,2)</f>
        <v>163.16</v>
      </c>
      <c r="G531" s="13">
        <f t="shared" si="13"/>
        <v>9.0319362485757893E-4</v>
      </c>
      <c r="H531" s="13">
        <f t="shared" si="14"/>
        <v>-9.7711962129028995E-3</v>
      </c>
    </row>
    <row r="532" spans="2:8" x14ac:dyDescent="0.3">
      <c r="B532" s="2">
        <v>45036</v>
      </c>
      <c r="C532">
        <f>+VLOOKUP(B532,'S&amp;P500'!$B$5:$C$1261,2)</f>
        <v>4129.79</v>
      </c>
      <c r="D532">
        <f>+VLOOKUP(B532,AAPL!$B$4:$C$1261,2)</f>
        <v>164.77</v>
      </c>
      <c r="G532" s="13">
        <f t="shared" si="13"/>
        <v>-5.952552882162232E-3</v>
      </c>
      <c r="H532" s="13">
        <f t="shared" si="14"/>
        <v>-5.8525401230843377E-3</v>
      </c>
    </row>
    <row r="533" spans="2:8" x14ac:dyDescent="0.3">
      <c r="B533" s="2">
        <v>45035</v>
      </c>
      <c r="C533">
        <f>+VLOOKUP(B533,'S&amp;P500'!$B$5:$C$1261,2)</f>
        <v>4154.5200000000004</v>
      </c>
      <c r="D533">
        <f>+VLOOKUP(B533,AAPL!$B$4:$C$1261,2)</f>
        <v>165.74</v>
      </c>
      <c r="G533" s="13">
        <f t="shared" si="13"/>
        <v>-8.4238496029787058E-5</v>
      </c>
      <c r="H533" s="13">
        <f t="shared" si="14"/>
        <v>6.9870587520506344E-3</v>
      </c>
    </row>
    <row r="534" spans="2:8" x14ac:dyDescent="0.3">
      <c r="B534" s="2">
        <v>45034</v>
      </c>
      <c r="C534">
        <f>+VLOOKUP(B534,'S&amp;P500'!$B$5:$C$1261,2)</f>
        <v>4154.87</v>
      </c>
      <c r="D534">
        <f>+VLOOKUP(B534,AAPL!$B$4:$C$1261,2)</f>
        <v>164.59</v>
      </c>
      <c r="G534" s="13">
        <f t="shared" si="13"/>
        <v>8.5514968732836039E-4</v>
      </c>
      <c r="H534" s="13">
        <f t="shared" si="14"/>
        <v>7.4677113301095943E-3</v>
      </c>
    </row>
    <row r="535" spans="2:8" x14ac:dyDescent="0.3">
      <c r="B535" s="2">
        <v>45033</v>
      </c>
      <c r="C535">
        <f>+VLOOKUP(B535,'S&amp;P500'!$B$5:$C$1261,2)</f>
        <v>4151.32</v>
      </c>
      <c r="D535">
        <f>+VLOOKUP(B535,AAPL!$B$4:$C$1261,2)</f>
        <v>163.37</v>
      </c>
      <c r="G535" s="13">
        <f t="shared" si="13"/>
        <v>3.3062325383550473E-3</v>
      </c>
      <c r="H535" s="13">
        <f t="shared" si="14"/>
        <v>1.2243648607301871E-4</v>
      </c>
    </row>
    <row r="536" spans="2:8" x14ac:dyDescent="0.3">
      <c r="B536" s="2">
        <v>45030</v>
      </c>
      <c r="C536">
        <f>+VLOOKUP(B536,'S&amp;P500'!$B$5:$C$1261,2)</f>
        <v>4137.6400000000003</v>
      </c>
      <c r="D536">
        <f>+VLOOKUP(B536,AAPL!$B$4:$C$1261,2)</f>
        <v>163.35</v>
      </c>
      <c r="G536" s="13">
        <f t="shared" si="13"/>
        <v>-2.0693547375681964E-3</v>
      </c>
      <c r="H536" s="13">
        <f t="shared" si="14"/>
        <v>-2.0770969515547799E-3</v>
      </c>
    </row>
    <row r="537" spans="2:8" x14ac:dyDescent="0.3">
      <c r="B537" s="2">
        <v>45029</v>
      </c>
      <c r="C537">
        <f>+VLOOKUP(B537,'S&amp;P500'!$B$5:$C$1261,2)</f>
        <v>4146.22</v>
      </c>
      <c r="D537">
        <f>+VLOOKUP(B537,AAPL!$B$4:$C$1261,2)</f>
        <v>163.69</v>
      </c>
      <c r="G537" s="13">
        <f t="shared" si="13"/>
        <v>1.3262625398648753E-2</v>
      </c>
      <c r="H537" s="13">
        <f t="shared" si="14"/>
        <v>3.4114599785204369E-2</v>
      </c>
    </row>
    <row r="538" spans="2:8" x14ac:dyDescent="0.3">
      <c r="B538" s="2">
        <v>45028</v>
      </c>
      <c r="C538">
        <f>+VLOOKUP(B538,'S&amp;P500'!$B$5:$C$1261,2)</f>
        <v>4091.95</v>
      </c>
      <c r="D538">
        <f>+VLOOKUP(B538,AAPL!$B$4:$C$1261,2)</f>
        <v>158.29</v>
      </c>
      <c r="G538" s="13">
        <f t="shared" si="13"/>
        <v>-4.1348863697205918E-3</v>
      </c>
      <c r="H538" s="13">
        <f t="shared" si="14"/>
        <v>-4.4027926284673224E-3</v>
      </c>
    </row>
    <row r="539" spans="2:8" x14ac:dyDescent="0.3">
      <c r="B539" s="2">
        <v>45027</v>
      </c>
      <c r="C539">
        <f>+VLOOKUP(B539,'S&amp;P500'!$B$5:$C$1261,2)</f>
        <v>4108.9399999999996</v>
      </c>
      <c r="D539">
        <f>+VLOOKUP(B539,AAPL!$B$4:$C$1261,2)</f>
        <v>158.99</v>
      </c>
      <c r="G539" s="13">
        <f t="shared" si="13"/>
        <v>-4.1371489203245737E-5</v>
      </c>
      <c r="H539" s="13">
        <f t="shared" si="14"/>
        <v>-7.553058676654012E-3</v>
      </c>
    </row>
    <row r="540" spans="2:8" x14ac:dyDescent="0.3">
      <c r="B540" s="2">
        <v>45026</v>
      </c>
      <c r="C540">
        <f>+VLOOKUP(B540,'S&amp;P500'!$B$5:$C$1261,2)</f>
        <v>4109.1099999999997</v>
      </c>
      <c r="D540">
        <f>+VLOOKUP(B540,AAPL!$B$4:$C$1261,2)</f>
        <v>160.19999999999999</v>
      </c>
      <c r="G540" s="13">
        <f t="shared" si="13"/>
        <v>9.9634106532953126E-4</v>
      </c>
      <c r="H540" s="13">
        <f t="shared" si="14"/>
        <v>-1.597051597051613E-2</v>
      </c>
    </row>
    <row r="541" spans="2:8" x14ac:dyDescent="0.3">
      <c r="B541" s="2">
        <v>45022</v>
      </c>
      <c r="C541">
        <f>+VLOOKUP(B541,'S&amp;P500'!$B$5:$C$1261,2)</f>
        <v>4105.0200000000004</v>
      </c>
      <c r="D541">
        <f>+VLOOKUP(B541,AAPL!$B$4:$C$1261,2)</f>
        <v>162.80000000000001</v>
      </c>
      <c r="G541" s="13">
        <f t="shared" si="13"/>
        <v>3.5791295674241219E-3</v>
      </c>
      <c r="H541" s="13">
        <f t="shared" si="14"/>
        <v>5.4968809832622867E-3</v>
      </c>
    </row>
    <row r="542" spans="2:8" x14ac:dyDescent="0.3">
      <c r="B542" s="2">
        <v>45021</v>
      </c>
      <c r="C542">
        <f>+VLOOKUP(B542,'S&amp;P500'!$B$5:$C$1261,2)</f>
        <v>4090.38</v>
      </c>
      <c r="D542">
        <f>+VLOOKUP(B542,AAPL!$B$4:$C$1261,2)</f>
        <v>161.91</v>
      </c>
      <c r="G542" s="13">
        <f t="shared" si="13"/>
        <v>-2.4923181973370845E-3</v>
      </c>
      <c r="H542" s="13">
        <f t="shared" si="14"/>
        <v>-1.12970200293111E-2</v>
      </c>
    </row>
    <row r="543" spans="2:8" x14ac:dyDescent="0.3">
      <c r="B543" s="2">
        <v>45020</v>
      </c>
      <c r="C543">
        <f>+VLOOKUP(B543,'S&amp;P500'!$B$5:$C$1261,2)</f>
        <v>4100.6000000000004</v>
      </c>
      <c r="D543">
        <f>+VLOOKUP(B543,AAPL!$B$4:$C$1261,2)</f>
        <v>163.76</v>
      </c>
      <c r="G543" s="13">
        <f t="shared" si="13"/>
        <v>-5.7970522559043225E-3</v>
      </c>
      <c r="H543" s="13">
        <f t="shared" si="14"/>
        <v>-3.2866707242850124E-3</v>
      </c>
    </row>
    <row r="544" spans="2:8" x14ac:dyDescent="0.3">
      <c r="B544" s="2">
        <v>45019</v>
      </c>
      <c r="C544">
        <f>+VLOOKUP(B544,'S&amp;P500'!$B$5:$C$1261,2)</f>
        <v>4124.51</v>
      </c>
      <c r="D544">
        <f>+VLOOKUP(B544,AAPL!$B$4:$C$1261,2)</f>
        <v>164.3</v>
      </c>
      <c r="G544" s="13">
        <f t="shared" si="13"/>
        <v>3.6989178231867648E-3</v>
      </c>
      <c r="H544" s="13">
        <f t="shared" si="14"/>
        <v>7.7281648675173731E-3</v>
      </c>
    </row>
    <row r="545" spans="2:8" x14ac:dyDescent="0.3">
      <c r="B545" s="2">
        <v>45016</v>
      </c>
      <c r="C545">
        <f>+VLOOKUP(B545,'S&amp;P500'!$B$5:$C$1261,2)</f>
        <v>4109.3100000000004</v>
      </c>
      <c r="D545">
        <f>+VLOOKUP(B545,AAPL!$B$4:$C$1261,2)</f>
        <v>163.04</v>
      </c>
      <c r="G545" s="13">
        <f t="shared" si="13"/>
        <v>1.4436547571732294E-2</v>
      </c>
      <c r="H545" s="13">
        <f t="shared" si="14"/>
        <v>1.5635706721484954E-2</v>
      </c>
    </row>
    <row r="546" spans="2:8" x14ac:dyDescent="0.3">
      <c r="B546" s="2">
        <v>45015</v>
      </c>
      <c r="C546">
        <f>+VLOOKUP(B546,'S&amp;P500'!$B$5:$C$1261,2)</f>
        <v>4050.83</v>
      </c>
      <c r="D546">
        <f>+VLOOKUP(B546,AAPL!$B$4:$C$1261,2)</f>
        <v>160.53</v>
      </c>
      <c r="G546" s="13">
        <f t="shared" si="13"/>
        <v>5.7152646227105475E-3</v>
      </c>
      <c r="H546" s="13">
        <f t="shared" si="14"/>
        <v>9.8766985405132068E-3</v>
      </c>
    </row>
    <row r="547" spans="2:8" x14ac:dyDescent="0.3">
      <c r="B547" s="2">
        <v>45014</v>
      </c>
      <c r="C547">
        <f>+VLOOKUP(B547,'S&amp;P500'!$B$5:$C$1261,2)</f>
        <v>4027.81</v>
      </c>
      <c r="D547">
        <f>+VLOOKUP(B547,AAPL!$B$4:$C$1261,2)</f>
        <v>158.96</v>
      </c>
      <c r="G547" s="13">
        <f t="shared" si="13"/>
        <v>1.4237259113583312E-2</v>
      </c>
      <c r="H547" s="13">
        <f t="shared" si="14"/>
        <v>1.982421248476296E-2</v>
      </c>
    </row>
    <row r="548" spans="2:8" x14ac:dyDescent="0.3">
      <c r="B548" s="2">
        <v>45013</v>
      </c>
      <c r="C548">
        <f>+VLOOKUP(B548,'S&amp;P500'!$B$5:$C$1261,2)</f>
        <v>3971.27</v>
      </c>
      <c r="D548">
        <f>+VLOOKUP(B548,AAPL!$B$4:$C$1261,2)</f>
        <v>155.87</v>
      </c>
      <c r="G548" s="13">
        <f t="shared" si="13"/>
        <v>-1.5738410521103363E-3</v>
      </c>
      <c r="H548" s="13">
        <f t="shared" si="14"/>
        <v>-3.9619144993290334E-3</v>
      </c>
    </row>
    <row r="549" spans="2:8" x14ac:dyDescent="0.3">
      <c r="B549" s="2">
        <v>45012</v>
      </c>
      <c r="C549">
        <f>+VLOOKUP(B549,'S&amp;P500'!$B$5:$C$1261,2)</f>
        <v>3977.53</v>
      </c>
      <c r="D549">
        <f>+VLOOKUP(B549,AAPL!$B$4:$C$1261,2)</f>
        <v>156.49</v>
      </c>
      <c r="G549" s="13">
        <f t="shared" si="13"/>
        <v>1.6469444647304599E-3</v>
      </c>
      <c r="H549" s="13">
        <f t="shared" si="14"/>
        <v>-1.2307498106538639E-2</v>
      </c>
    </row>
    <row r="550" spans="2:8" x14ac:dyDescent="0.3">
      <c r="B550" s="2">
        <v>45009</v>
      </c>
      <c r="C550">
        <f>+VLOOKUP(B550,'S&amp;P500'!$B$5:$C$1261,2)</f>
        <v>3970.99</v>
      </c>
      <c r="D550">
        <f>+VLOOKUP(B550,AAPL!$B$4:$C$1261,2)</f>
        <v>158.44</v>
      </c>
      <c r="G550" s="13">
        <f t="shared" si="13"/>
        <v>5.6398022650376856E-3</v>
      </c>
      <c r="H550" s="13">
        <f t="shared" si="14"/>
        <v>8.2728776886853428E-3</v>
      </c>
    </row>
    <row r="551" spans="2:8" x14ac:dyDescent="0.3">
      <c r="B551" s="2">
        <v>45008</v>
      </c>
      <c r="C551">
        <f>+VLOOKUP(B551,'S&amp;P500'!$B$5:$C$1261,2)</f>
        <v>3948.72</v>
      </c>
      <c r="D551">
        <f>+VLOOKUP(B551,AAPL!$B$4:$C$1261,2)</f>
        <v>157.13999999999999</v>
      </c>
      <c r="G551" s="13">
        <f t="shared" si="13"/>
        <v>2.9845287111662788E-3</v>
      </c>
      <c r="H551" s="13">
        <f t="shared" si="14"/>
        <v>6.9849407241266981E-3</v>
      </c>
    </row>
    <row r="552" spans="2:8" x14ac:dyDescent="0.3">
      <c r="B552" s="2">
        <v>45007</v>
      </c>
      <c r="C552">
        <f>+VLOOKUP(B552,'S&amp;P500'!$B$5:$C$1261,2)</f>
        <v>3936.97</v>
      </c>
      <c r="D552">
        <f>+VLOOKUP(B552,AAPL!$B$4:$C$1261,2)</f>
        <v>156.05000000000001</v>
      </c>
      <c r="G552" s="13">
        <f t="shared" si="13"/>
        <v>-1.646318766285193E-2</v>
      </c>
      <c r="H552" s="13">
        <f t="shared" si="14"/>
        <v>-9.0805181610361663E-3</v>
      </c>
    </row>
    <row r="553" spans="2:8" x14ac:dyDescent="0.3">
      <c r="B553" s="2">
        <v>45006</v>
      </c>
      <c r="C553">
        <f>+VLOOKUP(B553,'S&amp;P500'!$B$5:$C$1261,2)</f>
        <v>4002.87</v>
      </c>
      <c r="D553">
        <f>+VLOOKUP(B553,AAPL!$B$4:$C$1261,2)</f>
        <v>157.47999999999999</v>
      </c>
      <c r="G553" s="13">
        <f t="shared" si="13"/>
        <v>1.2982181765728518E-2</v>
      </c>
      <c r="H553" s="13">
        <f t="shared" si="14"/>
        <v>1.195219123505975E-2</v>
      </c>
    </row>
    <row r="554" spans="2:8" x14ac:dyDescent="0.3">
      <c r="B554" s="2">
        <v>45005</v>
      </c>
      <c r="C554">
        <f>+VLOOKUP(B554,'S&amp;P500'!$B$5:$C$1261,2)</f>
        <v>3951.57</v>
      </c>
      <c r="D554">
        <f>+VLOOKUP(B554,AAPL!$B$4:$C$1261,2)</f>
        <v>155.62</v>
      </c>
      <c r="G554" s="13">
        <f t="shared" si="13"/>
        <v>8.9183585930798781E-3</v>
      </c>
      <c r="H554" s="13">
        <f t="shared" si="14"/>
        <v>1.5464926590538441E-2</v>
      </c>
    </row>
    <row r="555" spans="2:8" x14ac:dyDescent="0.3">
      <c r="B555" s="2">
        <v>45002</v>
      </c>
      <c r="C555">
        <f>+VLOOKUP(B555,'S&amp;P500'!$B$5:$C$1261,2)</f>
        <v>3916.64</v>
      </c>
      <c r="D555">
        <f>+VLOOKUP(B555,AAPL!$B$4:$C$1261,2)</f>
        <v>153.25</v>
      </c>
      <c r="G555" s="13">
        <f t="shared" si="13"/>
        <v>-1.101942286909019E-2</v>
      </c>
      <c r="H555" s="13">
        <f t="shared" si="14"/>
        <v>-5.4513595950418381E-3</v>
      </c>
    </row>
    <row r="556" spans="2:8" x14ac:dyDescent="0.3">
      <c r="B556" s="2">
        <v>45001</v>
      </c>
      <c r="C556">
        <f>+VLOOKUP(B556,'S&amp;P500'!$B$5:$C$1261,2)</f>
        <v>3960.28</v>
      </c>
      <c r="D556">
        <f>+VLOOKUP(B556,AAPL!$B$4:$C$1261,2)</f>
        <v>154.09</v>
      </c>
      <c r="G556" s="13">
        <f t="shared" si="13"/>
        <v>1.7561980816715783E-2</v>
      </c>
      <c r="H556" s="13">
        <f t="shared" si="14"/>
        <v>1.8709506809467147E-2</v>
      </c>
    </row>
    <row r="557" spans="2:8" x14ac:dyDescent="0.3">
      <c r="B557" s="2">
        <v>45000</v>
      </c>
      <c r="C557">
        <f>+VLOOKUP(B557,'S&amp;P500'!$B$5:$C$1261,2)</f>
        <v>3891.93</v>
      </c>
      <c r="D557">
        <f>+VLOOKUP(B557,AAPL!$B$4:$C$1261,2)</f>
        <v>151.26</v>
      </c>
      <c r="G557" s="13">
        <f t="shared" si="13"/>
        <v>-6.9808562265104568E-3</v>
      </c>
      <c r="H557" s="13">
        <f t="shared" si="14"/>
        <v>2.5850069596340397E-3</v>
      </c>
    </row>
    <row r="558" spans="2:8" x14ac:dyDescent="0.3">
      <c r="B558" s="2">
        <v>44999</v>
      </c>
      <c r="C558">
        <f>+VLOOKUP(B558,'S&amp;P500'!$B$5:$C$1261,2)</f>
        <v>3919.29</v>
      </c>
      <c r="D558">
        <f>+VLOOKUP(B558,AAPL!$B$4:$C$1261,2)</f>
        <v>150.87</v>
      </c>
      <c r="G558" s="13">
        <f t="shared" si="13"/>
        <v>1.6476647924144494E-2</v>
      </c>
      <c r="H558" s="13">
        <f t="shared" si="14"/>
        <v>1.4115749142972422E-2</v>
      </c>
    </row>
    <row r="559" spans="2:8" x14ac:dyDescent="0.3">
      <c r="B559" s="2">
        <v>44998</v>
      </c>
      <c r="C559">
        <f>+VLOOKUP(B559,'S&amp;P500'!$B$5:$C$1261,2)</f>
        <v>3855.76</v>
      </c>
      <c r="D559">
        <f>+VLOOKUP(B559,AAPL!$B$4:$C$1261,2)</f>
        <v>148.77000000000001</v>
      </c>
      <c r="G559" s="13">
        <f t="shared" si="13"/>
        <v>-1.5097408062482165E-3</v>
      </c>
      <c r="H559" s="13">
        <f t="shared" si="14"/>
        <v>1.3281569268492222E-2</v>
      </c>
    </row>
    <row r="560" spans="2:8" x14ac:dyDescent="0.3">
      <c r="B560" s="2">
        <v>44995</v>
      </c>
      <c r="C560">
        <f>+VLOOKUP(B560,'S&amp;P500'!$B$5:$C$1261,2)</f>
        <v>3861.59</v>
      </c>
      <c r="D560">
        <f>+VLOOKUP(B560,AAPL!$B$4:$C$1261,2)</f>
        <v>146.82</v>
      </c>
      <c r="G560" s="13">
        <f t="shared" si="13"/>
        <v>-1.4478143694236278E-2</v>
      </c>
      <c r="H560" s="13">
        <f t="shared" si="14"/>
        <v>-1.3902881321781191E-2</v>
      </c>
    </row>
    <row r="561" spans="2:8" x14ac:dyDescent="0.3">
      <c r="B561" s="2">
        <v>44994</v>
      </c>
      <c r="C561">
        <f>+VLOOKUP(B561,'S&amp;P500'!$B$5:$C$1261,2)</f>
        <v>3918.32</v>
      </c>
      <c r="D561">
        <f>+VLOOKUP(B561,AAPL!$B$4:$C$1261,2)</f>
        <v>148.88999999999999</v>
      </c>
      <c r="G561" s="13">
        <f t="shared" si="13"/>
        <v>-1.8459372596762003E-2</v>
      </c>
      <c r="H561" s="13">
        <f t="shared" si="14"/>
        <v>-1.4952034402911152E-2</v>
      </c>
    </row>
    <row r="562" spans="2:8" x14ac:dyDescent="0.3">
      <c r="B562" s="2">
        <v>44993</v>
      </c>
      <c r="C562">
        <f>+VLOOKUP(B562,'S&amp;P500'!$B$5:$C$1261,2)</f>
        <v>3992.01</v>
      </c>
      <c r="D562">
        <f>+VLOOKUP(B562,AAPL!$B$4:$C$1261,2)</f>
        <v>151.15</v>
      </c>
      <c r="G562" s="13">
        <f t="shared" si="13"/>
        <v>1.4148210025664021E-3</v>
      </c>
      <c r="H562" s="13">
        <f t="shared" si="14"/>
        <v>8.4061645206485736E-3</v>
      </c>
    </row>
    <row r="563" spans="2:8" x14ac:dyDescent="0.3">
      <c r="B563" s="2">
        <v>44992</v>
      </c>
      <c r="C563">
        <f>+VLOOKUP(B563,'S&amp;P500'!$B$5:$C$1261,2)</f>
        <v>3986.37</v>
      </c>
      <c r="D563">
        <f>+VLOOKUP(B563,AAPL!$B$4:$C$1261,2)</f>
        <v>149.88999999999999</v>
      </c>
      <c r="G563" s="13">
        <f t="shared" si="13"/>
        <v>-1.5326967063694075E-2</v>
      </c>
      <c r="H563" s="13">
        <f t="shared" si="14"/>
        <v>-1.44651193372346E-2</v>
      </c>
    </row>
    <row r="564" spans="2:8" x14ac:dyDescent="0.3">
      <c r="B564" s="2">
        <v>44991</v>
      </c>
      <c r="C564">
        <f>+VLOOKUP(B564,'S&amp;P500'!$B$5:$C$1261,2)</f>
        <v>4048.42</v>
      </c>
      <c r="D564">
        <f>+VLOOKUP(B564,AAPL!$B$4:$C$1261,2)</f>
        <v>152.09</v>
      </c>
      <c r="G564" s="13">
        <f t="shared" si="13"/>
        <v>6.8715950999109765E-4</v>
      </c>
      <c r="H564" s="13">
        <f t="shared" si="14"/>
        <v>1.8482555414183199E-2</v>
      </c>
    </row>
    <row r="565" spans="2:8" x14ac:dyDescent="0.3">
      <c r="B565" s="2">
        <v>44988</v>
      </c>
      <c r="C565">
        <f>+VLOOKUP(B565,'S&amp;P500'!$B$5:$C$1261,2)</f>
        <v>4045.64</v>
      </c>
      <c r="D565">
        <f>+VLOOKUP(B565,AAPL!$B$4:$C$1261,2)</f>
        <v>149.33000000000001</v>
      </c>
      <c r="G565" s="13">
        <f t="shared" si="13"/>
        <v>1.61477890665227E-2</v>
      </c>
      <c r="H565" s="13">
        <f t="shared" si="14"/>
        <v>3.5144877304866373E-2</v>
      </c>
    </row>
    <row r="566" spans="2:8" x14ac:dyDescent="0.3">
      <c r="B566" s="2">
        <v>44987</v>
      </c>
      <c r="C566">
        <f>+VLOOKUP(B566,'S&amp;P500'!$B$5:$C$1261,2)</f>
        <v>3981.35</v>
      </c>
      <c r="D566">
        <f>+VLOOKUP(B566,AAPL!$B$4:$C$1261,2)</f>
        <v>144.26</v>
      </c>
      <c r="G566" s="13">
        <f t="shared" si="13"/>
        <v>7.5821419804169565E-3</v>
      </c>
      <c r="H566" s="13">
        <f t="shared" si="14"/>
        <v>4.1066332567689656E-3</v>
      </c>
    </row>
    <row r="567" spans="2:8" x14ac:dyDescent="0.3">
      <c r="B567" s="2">
        <v>44986</v>
      </c>
      <c r="C567">
        <f>+VLOOKUP(B567,'S&amp;P500'!$B$5:$C$1261,2)</f>
        <v>3951.39</v>
      </c>
      <c r="D567">
        <f>+VLOOKUP(B567,AAPL!$B$4:$C$1261,2)</f>
        <v>143.66999999999999</v>
      </c>
      <c r="G567" s="13">
        <f t="shared" si="13"/>
        <v>-4.7252622696876134E-3</v>
      </c>
      <c r="H567" s="13">
        <f t="shared" si="14"/>
        <v>-1.4271012006861095E-2</v>
      </c>
    </row>
    <row r="568" spans="2:8" x14ac:dyDescent="0.3">
      <c r="B568" s="2">
        <v>44985</v>
      </c>
      <c r="C568">
        <f>+VLOOKUP(B568,'S&amp;P500'!$B$5:$C$1261,2)</f>
        <v>3970.15</v>
      </c>
      <c r="D568">
        <f>+VLOOKUP(B568,AAPL!$B$4:$C$1261,2)</f>
        <v>145.75</v>
      </c>
      <c r="G568" s="13">
        <f t="shared" si="13"/>
        <v>-3.0359797500902896E-3</v>
      </c>
      <c r="H568" s="13">
        <f t="shared" si="14"/>
        <v>-3.4188034188034067E-3</v>
      </c>
    </row>
    <row r="569" spans="2:8" x14ac:dyDescent="0.3">
      <c r="B569" s="2">
        <v>44984</v>
      </c>
      <c r="C569">
        <f>+VLOOKUP(B569,'S&amp;P500'!$B$5:$C$1261,2)</f>
        <v>3982.24</v>
      </c>
      <c r="D569">
        <f>+VLOOKUP(B569,AAPL!$B$4:$C$1261,2)</f>
        <v>146.25</v>
      </c>
      <c r="G569" s="13">
        <f t="shared" si="13"/>
        <v>3.0730168965551474E-3</v>
      </c>
      <c r="H569" s="13">
        <f t="shared" si="14"/>
        <v>8.2035019991726355E-3</v>
      </c>
    </row>
    <row r="570" spans="2:8" x14ac:dyDescent="0.3">
      <c r="B570" s="2">
        <v>44981</v>
      </c>
      <c r="C570">
        <f>+VLOOKUP(B570,'S&amp;P500'!$B$5:$C$1261,2)</f>
        <v>3970.04</v>
      </c>
      <c r="D570">
        <f>+VLOOKUP(B570,AAPL!$B$4:$C$1261,2)</f>
        <v>145.06</v>
      </c>
      <c r="G570" s="13">
        <f t="shared" si="13"/>
        <v>-1.0537544363360851E-2</v>
      </c>
      <c r="H570" s="13">
        <f t="shared" si="14"/>
        <v>-1.7940559203845408E-2</v>
      </c>
    </row>
    <row r="571" spans="2:8" x14ac:dyDescent="0.3">
      <c r="B571" s="2">
        <v>44980</v>
      </c>
      <c r="C571">
        <f>+VLOOKUP(B571,'S&amp;P500'!$B$5:$C$1261,2)</f>
        <v>4012.32</v>
      </c>
      <c r="D571">
        <f>+VLOOKUP(B571,AAPL!$B$4:$C$1261,2)</f>
        <v>147.71</v>
      </c>
      <c r="G571" s="13">
        <f t="shared" si="13"/>
        <v>5.3294245875146196E-3</v>
      </c>
      <c r="H571" s="13">
        <f t="shared" si="14"/>
        <v>3.2602051212389238E-3</v>
      </c>
    </row>
    <row r="572" spans="2:8" x14ac:dyDescent="0.3">
      <c r="B572" s="2">
        <v>44979</v>
      </c>
      <c r="C572">
        <f>+VLOOKUP(B572,'S&amp;P500'!$B$5:$C$1261,2)</f>
        <v>3991.05</v>
      </c>
      <c r="D572">
        <f>+VLOOKUP(B572,AAPL!$B$4:$C$1261,2)</f>
        <v>147.22999999999999</v>
      </c>
      <c r="G572" s="13">
        <f t="shared" si="13"/>
        <v>-1.5735464083616035E-3</v>
      </c>
      <c r="H572" s="13">
        <f t="shared" si="14"/>
        <v>2.8608405421972627E-3</v>
      </c>
    </row>
    <row r="573" spans="2:8" x14ac:dyDescent="0.3">
      <c r="B573" s="2">
        <v>44978</v>
      </c>
      <c r="C573">
        <f>+VLOOKUP(B573,'S&amp;P500'!$B$5:$C$1261,2)</f>
        <v>3997.34</v>
      </c>
      <c r="D573">
        <f>+VLOOKUP(B573,AAPL!$B$4:$C$1261,2)</f>
        <v>146.81</v>
      </c>
      <c r="G573" s="13">
        <f t="shared" si="13"/>
        <v>-2.0041234687148357E-2</v>
      </c>
      <c r="H573" s="13">
        <f t="shared" si="14"/>
        <v>-2.6652522707684256E-2</v>
      </c>
    </row>
    <row r="574" spans="2:8" x14ac:dyDescent="0.3">
      <c r="B574" s="2">
        <v>44974</v>
      </c>
      <c r="C574">
        <f>+VLOOKUP(B574,'S&amp;P500'!$B$5:$C$1261,2)</f>
        <v>4079.09</v>
      </c>
      <c r="D574">
        <f>+VLOOKUP(B574,AAPL!$B$4:$C$1261,2)</f>
        <v>150.83000000000001</v>
      </c>
      <c r="G574" s="13">
        <f t="shared" si="13"/>
        <v>-2.7674487398573477E-3</v>
      </c>
      <c r="H574" s="13">
        <f t="shared" si="14"/>
        <v>-7.5667851033028866E-3</v>
      </c>
    </row>
    <row r="575" spans="2:8" x14ac:dyDescent="0.3">
      <c r="B575" s="2">
        <v>44973</v>
      </c>
      <c r="C575">
        <f>+VLOOKUP(B575,'S&amp;P500'!$B$5:$C$1261,2)</f>
        <v>4090.41</v>
      </c>
      <c r="D575">
        <f>+VLOOKUP(B575,AAPL!$B$4:$C$1261,2)</f>
        <v>151.97999999999999</v>
      </c>
      <c r="G575" s="13">
        <f t="shared" si="13"/>
        <v>-1.378869707782826E-2</v>
      </c>
      <c r="H575" s="13">
        <f t="shared" si="14"/>
        <v>-1.0418023180101765E-2</v>
      </c>
    </row>
    <row r="576" spans="2:8" x14ac:dyDescent="0.3">
      <c r="B576" s="2">
        <v>44972</v>
      </c>
      <c r="C576">
        <f>+VLOOKUP(B576,'S&amp;P500'!$B$5:$C$1261,2)</f>
        <v>4147.6000000000004</v>
      </c>
      <c r="D576">
        <f>+VLOOKUP(B576,AAPL!$B$4:$C$1261,2)</f>
        <v>153.58000000000001</v>
      </c>
      <c r="G576" s="13">
        <f t="shared" si="13"/>
        <v>2.7731236687436045E-3</v>
      </c>
      <c r="H576" s="13">
        <f t="shared" si="14"/>
        <v>1.3930151185053141E-2</v>
      </c>
    </row>
    <row r="577" spans="2:8" x14ac:dyDescent="0.3">
      <c r="B577" s="2">
        <v>44971</v>
      </c>
      <c r="C577">
        <f>+VLOOKUP(B577,'S&amp;P500'!$B$5:$C$1261,2)</f>
        <v>4136.13</v>
      </c>
      <c r="D577">
        <f>+VLOOKUP(B577,AAPL!$B$4:$C$1261,2)</f>
        <v>151.47</v>
      </c>
      <c r="G577" s="13">
        <f t="shared" si="13"/>
        <v>-2.8037676836767389E-4</v>
      </c>
      <c r="H577" s="13">
        <f t="shared" si="14"/>
        <v>-4.2074814279141615E-3</v>
      </c>
    </row>
    <row r="578" spans="2:8" x14ac:dyDescent="0.3">
      <c r="B578" s="2">
        <v>44970</v>
      </c>
      <c r="C578">
        <f>+VLOOKUP(B578,'S&amp;P500'!$B$5:$C$1261,2)</f>
        <v>4137.29</v>
      </c>
      <c r="D578">
        <f>+VLOOKUP(B578,AAPL!$B$4:$C$1261,2)</f>
        <v>152.11000000000001</v>
      </c>
      <c r="G578" s="13">
        <f t="shared" si="13"/>
        <v>1.1448590134117032E-2</v>
      </c>
      <c r="H578" s="13">
        <f t="shared" si="14"/>
        <v>1.87529301453353E-2</v>
      </c>
    </row>
    <row r="579" spans="2:8" x14ac:dyDescent="0.3">
      <c r="B579" s="2">
        <v>44967</v>
      </c>
      <c r="C579">
        <f>+VLOOKUP(B579,'S&amp;P500'!$B$5:$C$1261,2)</f>
        <v>4090.46</v>
      </c>
      <c r="D579">
        <f>+VLOOKUP(B579,AAPL!$B$4:$C$1261,2)</f>
        <v>149.31</v>
      </c>
      <c r="G579" s="13">
        <f t="shared" si="13"/>
        <v>2.1952713463186946E-3</v>
      </c>
      <c r="H579" s="13">
        <f t="shared" si="14"/>
        <v>2.4842218342957523E-3</v>
      </c>
    </row>
    <row r="580" spans="2:8" x14ac:dyDescent="0.3">
      <c r="B580" s="2">
        <v>44966</v>
      </c>
      <c r="C580">
        <f>+VLOOKUP(B580,'S&amp;P500'!$B$5:$C$1261,2)</f>
        <v>4081.5</v>
      </c>
      <c r="D580">
        <f>+VLOOKUP(B580,AAPL!$B$4:$C$1261,2)</f>
        <v>148.94</v>
      </c>
      <c r="G580" s="13">
        <f t="shared" si="13"/>
        <v>-8.8298290859815109E-3</v>
      </c>
      <c r="H580" s="13">
        <f t="shared" si="14"/>
        <v>-6.9342579010533978E-3</v>
      </c>
    </row>
    <row r="581" spans="2:8" x14ac:dyDescent="0.3">
      <c r="B581" s="2">
        <v>44965</v>
      </c>
      <c r="C581">
        <f>+VLOOKUP(B581,'S&amp;P500'!$B$5:$C$1261,2)</f>
        <v>4117.8599999999997</v>
      </c>
      <c r="D581">
        <f>+VLOOKUP(B581,AAPL!$B$4:$C$1261,2)</f>
        <v>149.97999999999999</v>
      </c>
      <c r="G581" s="13">
        <f t="shared" si="13"/>
        <v>-1.1080691642651352E-2</v>
      </c>
      <c r="H581" s="13">
        <f t="shared" si="14"/>
        <v>-1.7619702626580191E-2</v>
      </c>
    </row>
    <row r="582" spans="2:8" x14ac:dyDescent="0.3">
      <c r="B582" s="2">
        <v>44964</v>
      </c>
      <c r="C582">
        <f>+VLOOKUP(B582,'S&amp;P500'!$B$5:$C$1261,2)</f>
        <v>4164</v>
      </c>
      <c r="D582">
        <f>+VLOOKUP(B582,AAPL!$B$4:$C$1261,2)</f>
        <v>152.66999999999999</v>
      </c>
      <c r="G582" s="13">
        <f t="shared" si="13"/>
        <v>1.2872529846171821E-2</v>
      </c>
      <c r="H582" s="13">
        <f t="shared" si="14"/>
        <v>1.9226917684758593E-2</v>
      </c>
    </row>
    <row r="583" spans="2:8" x14ac:dyDescent="0.3">
      <c r="B583" s="2">
        <v>44963</v>
      </c>
      <c r="C583">
        <f>+VLOOKUP(B583,'S&amp;P500'!$B$5:$C$1261,2)</f>
        <v>4111.08</v>
      </c>
      <c r="D583">
        <f>+VLOOKUP(B583,AAPL!$B$4:$C$1261,2)</f>
        <v>149.79</v>
      </c>
      <c r="G583" s="13">
        <f t="shared" si="13"/>
        <v>-6.1404865973000433E-3</v>
      </c>
      <c r="H583" s="13">
        <f t="shared" si="14"/>
        <v>-1.789929189614492E-2</v>
      </c>
    </row>
    <row r="584" spans="2:8" x14ac:dyDescent="0.3">
      <c r="B584" s="2">
        <v>44960</v>
      </c>
      <c r="C584">
        <f>+VLOOKUP(B584,'S&amp;P500'!$B$5:$C$1261,2)</f>
        <v>4136.4799999999996</v>
      </c>
      <c r="D584">
        <f>+VLOOKUP(B584,AAPL!$B$4:$C$1261,2)</f>
        <v>152.52000000000001</v>
      </c>
      <c r="G584" s="13">
        <f t="shared" si="13"/>
        <v>-1.0354661511665864E-2</v>
      </c>
      <c r="H584" s="13">
        <f t="shared" si="14"/>
        <v>2.4380415071529438E-2</v>
      </c>
    </row>
    <row r="585" spans="2:8" x14ac:dyDescent="0.3">
      <c r="B585" s="2">
        <v>44959</v>
      </c>
      <c r="C585">
        <f>+VLOOKUP(B585,'S&amp;P500'!$B$5:$C$1261,2)</f>
        <v>4179.76</v>
      </c>
      <c r="D585">
        <f>+VLOOKUP(B585,AAPL!$B$4:$C$1261,2)</f>
        <v>148.88999999999999</v>
      </c>
      <c r="G585" s="13">
        <f t="shared" si="13"/>
        <v>1.4699420519954209E-2</v>
      </c>
      <c r="H585" s="13">
        <f t="shared" si="14"/>
        <v>3.7055095075572808E-2</v>
      </c>
    </row>
    <row r="586" spans="2:8" x14ac:dyDescent="0.3">
      <c r="B586" s="2">
        <v>44958</v>
      </c>
      <c r="C586">
        <f>+VLOOKUP(B586,'S&amp;P500'!$B$5:$C$1261,2)</f>
        <v>4119.21</v>
      </c>
      <c r="D586">
        <f>+VLOOKUP(B586,AAPL!$B$4:$C$1261,2)</f>
        <v>143.57</v>
      </c>
      <c r="G586" s="13">
        <f t="shared" si="13"/>
        <v>1.0452337732424155E-2</v>
      </c>
      <c r="H586" s="13">
        <f t="shared" si="14"/>
        <v>7.9331648413367706E-3</v>
      </c>
    </row>
    <row r="587" spans="2:8" x14ac:dyDescent="0.3">
      <c r="B587" s="2">
        <v>44957</v>
      </c>
      <c r="C587">
        <f>+VLOOKUP(B587,'S&amp;P500'!$B$5:$C$1261,2)</f>
        <v>4076.6</v>
      </c>
      <c r="D587">
        <f>+VLOOKUP(B587,AAPL!$B$4:$C$1261,2)</f>
        <v>142.44</v>
      </c>
      <c r="G587" s="13">
        <f t="shared" si="13"/>
        <v>1.4642450911824145E-2</v>
      </c>
      <c r="H587" s="13">
        <f t="shared" si="14"/>
        <v>8.9962456612595609E-3</v>
      </c>
    </row>
    <row r="588" spans="2:8" x14ac:dyDescent="0.3">
      <c r="B588" s="2">
        <v>44956</v>
      </c>
      <c r="C588">
        <f>+VLOOKUP(B588,'S&amp;P500'!$B$5:$C$1261,2)</f>
        <v>4017.77</v>
      </c>
      <c r="D588">
        <f>+VLOOKUP(B588,AAPL!$B$4:$C$1261,2)</f>
        <v>141.16999999999999</v>
      </c>
      <c r="G588" s="13">
        <f t="shared" ref="G588:G651" si="15">+C588/C589-1</f>
        <v>-1.2968731575016657E-2</v>
      </c>
      <c r="H588" s="13">
        <f t="shared" ref="H588:H651" si="16">+D588/D589-1</f>
        <v>-2.0061085658753419E-2</v>
      </c>
    </row>
    <row r="589" spans="2:8" x14ac:dyDescent="0.3">
      <c r="B589" s="2">
        <v>44953</v>
      </c>
      <c r="C589">
        <f>+VLOOKUP(B589,'S&amp;P500'!$B$5:$C$1261,2)</f>
        <v>4070.56</v>
      </c>
      <c r="D589">
        <f>+VLOOKUP(B589,AAPL!$B$4:$C$1261,2)</f>
        <v>144.06</v>
      </c>
      <c r="G589" s="13">
        <f t="shared" si="15"/>
        <v>2.4948096630159622E-3</v>
      </c>
      <c r="H589" s="13">
        <f t="shared" si="16"/>
        <v>1.3650436251055442E-2</v>
      </c>
    </row>
    <row r="590" spans="2:8" x14ac:dyDescent="0.3">
      <c r="B590" s="2">
        <v>44952</v>
      </c>
      <c r="C590">
        <f>+VLOOKUP(B590,'S&amp;P500'!$B$5:$C$1261,2)</f>
        <v>4060.43</v>
      </c>
      <c r="D590">
        <f>+VLOOKUP(B590,AAPL!$B$4:$C$1261,2)</f>
        <v>142.12</v>
      </c>
      <c r="G590" s="13">
        <f t="shared" si="15"/>
        <v>1.1007863115068517E-2</v>
      </c>
      <c r="H590" s="13">
        <f t="shared" si="16"/>
        <v>1.4780435558728877E-2</v>
      </c>
    </row>
    <row r="591" spans="2:8" x14ac:dyDescent="0.3">
      <c r="B591" s="2">
        <v>44951</v>
      </c>
      <c r="C591">
        <f>+VLOOKUP(B591,'S&amp;P500'!$B$5:$C$1261,2)</f>
        <v>4016.22</v>
      </c>
      <c r="D591">
        <f>+VLOOKUP(B591,AAPL!$B$4:$C$1261,2)</f>
        <v>140.05000000000001</v>
      </c>
      <c r="G591" s="13">
        <f t="shared" si="15"/>
        <v>-1.8172991946630024E-4</v>
      </c>
      <c r="H591" s="13">
        <f t="shared" si="16"/>
        <v>-4.6904981877620155E-3</v>
      </c>
    </row>
    <row r="592" spans="2:8" x14ac:dyDescent="0.3">
      <c r="B592" s="2">
        <v>44950</v>
      </c>
      <c r="C592">
        <f>+VLOOKUP(B592,'S&amp;P500'!$B$5:$C$1261,2)</f>
        <v>4016.95</v>
      </c>
      <c r="D592">
        <f>+VLOOKUP(B592,AAPL!$B$4:$C$1261,2)</f>
        <v>140.71</v>
      </c>
      <c r="G592" s="13">
        <f t="shared" si="15"/>
        <v>-7.1147641306434917E-4</v>
      </c>
      <c r="H592" s="13">
        <f t="shared" si="16"/>
        <v>1.0049529825568948E-2</v>
      </c>
    </row>
    <row r="593" spans="2:8" x14ac:dyDescent="0.3">
      <c r="B593" s="2">
        <v>44949</v>
      </c>
      <c r="C593">
        <f>+VLOOKUP(B593,'S&amp;P500'!$B$5:$C$1261,2)</f>
        <v>4019.81</v>
      </c>
      <c r="D593">
        <f>+VLOOKUP(B593,AAPL!$B$4:$C$1261,2)</f>
        <v>139.31</v>
      </c>
      <c r="G593" s="13">
        <f t="shared" si="15"/>
        <v>1.1881357596139619E-2</v>
      </c>
      <c r="H593" s="13">
        <f t="shared" si="16"/>
        <v>2.351039600323257E-2</v>
      </c>
    </row>
    <row r="594" spans="2:8" x14ac:dyDescent="0.3">
      <c r="B594" s="2">
        <v>44946</v>
      </c>
      <c r="C594">
        <f>+VLOOKUP(B594,'S&amp;P500'!$B$5:$C$1261,2)</f>
        <v>3972.61</v>
      </c>
      <c r="D594">
        <f>+VLOOKUP(B594,AAPL!$B$4:$C$1261,2)</f>
        <v>136.11000000000001</v>
      </c>
      <c r="G594" s="13">
        <f t="shared" si="15"/>
        <v>1.8918399015094289E-2</v>
      </c>
      <c r="H594" s="13">
        <f t="shared" si="16"/>
        <v>1.9245169986521038E-2</v>
      </c>
    </row>
    <row r="595" spans="2:8" x14ac:dyDescent="0.3">
      <c r="B595" s="2">
        <v>44945</v>
      </c>
      <c r="C595">
        <f>+VLOOKUP(B595,'S&amp;P500'!$B$5:$C$1261,2)</f>
        <v>3898.85</v>
      </c>
      <c r="D595">
        <f>+VLOOKUP(B595,AAPL!$B$4:$C$1261,2)</f>
        <v>133.54</v>
      </c>
      <c r="G595" s="13">
        <f t="shared" si="15"/>
        <v>-7.6383480195273412E-3</v>
      </c>
      <c r="H595" s="13">
        <f t="shared" si="16"/>
        <v>4.4950554390177366E-4</v>
      </c>
    </row>
    <row r="596" spans="2:8" x14ac:dyDescent="0.3">
      <c r="B596" s="2">
        <v>44944</v>
      </c>
      <c r="C596">
        <f>+VLOOKUP(B596,'S&amp;P500'!$B$5:$C$1261,2)</f>
        <v>3928.86</v>
      </c>
      <c r="D596">
        <f>+VLOOKUP(B596,AAPL!$B$4:$C$1261,2)</f>
        <v>133.47999999999999</v>
      </c>
      <c r="G596" s="13">
        <f t="shared" si="15"/>
        <v>-1.5562632643191909E-2</v>
      </c>
      <c r="H596" s="13">
        <f t="shared" si="16"/>
        <v>-5.36512667660205E-3</v>
      </c>
    </row>
    <row r="597" spans="2:8" x14ac:dyDescent="0.3">
      <c r="B597" s="2">
        <v>44943</v>
      </c>
      <c r="C597">
        <f>+VLOOKUP(B597,'S&amp;P500'!$B$5:$C$1261,2)</f>
        <v>3990.97</v>
      </c>
      <c r="D597">
        <f>+VLOOKUP(B597,AAPL!$B$4:$C$1261,2)</f>
        <v>134.19999999999999</v>
      </c>
      <c r="G597" s="13">
        <f t="shared" si="15"/>
        <v>-2.0304619300891558E-3</v>
      </c>
      <c r="H597" s="13">
        <f t="shared" si="16"/>
        <v>8.7191822008418907E-3</v>
      </c>
    </row>
    <row r="598" spans="2:8" x14ac:dyDescent="0.3">
      <c r="B598" s="2">
        <v>44939</v>
      </c>
      <c r="C598">
        <f>+VLOOKUP(B598,'S&amp;P500'!$B$5:$C$1261,2)</f>
        <v>3999.09</v>
      </c>
      <c r="D598">
        <f>+VLOOKUP(B598,AAPL!$B$4:$C$1261,2)</f>
        <v>133.04</v>
      </c>
      <c r="G598" s="13">
        <f t="shared" si="15"/>
        <v>3.9968166058692578E-3</v>
      </c>
      <c r="H598" s="13">
        <f t="shared" si="16"/>
        <v>1.0174639331814728E-2</v>
      </c>
    </row>
    <row r="599" spans="2:8" x14ac:dyDescent="0.3">
      <c r="B599" s="2">
        <v>44938</v>
      </c>
      <c r="C599">
        <f>+VLOOKUP(B599,'S&amp;P500'!$B$5:$C$1261,2)</f>
        <v>3983.17</v>
      </c>
      <c r="D599">
        <f>+VLOOKUP(B599,AAPL!$B$4:$C$1261,2)</f>
        <v>131.69999999999999</v>
      </c>
      <c r="G599" s="13">
        <f t="shared" si="15"/>
        <v>3.41595270064321E-3</v>
      </c>
      <c r="H599" s="13">
        <f t="shared" si="16"/>
        <v>-6.0707239338297914E-4</v>
      </c>
    </row>
    <row r="600" spans="2:8" x14ac:dyDescent="0.3">
      <c r="B600" s="2">
        <v>44937</v>
      </c>
      <c r="C600">
        <f>+VLOOKUP(B600,'S&amp;P500'!$B$5:$C$1261,2)</f>
        <v>3969.61</v>
      </c>
      <c r="D600">
        <f>+VLOOKUP(B600,AAPL!$B$4:$C$1261,2)</f>
        <v>131.78</v>
      </c>
      <c r="G600" s="13">
        <f t="shared" si="15"/>
        <v>1.2849397206098123E-2</v>
      </c>
      <c r="H600" s="13">
        <f t="shared" si="16"/>
        <v>2.1075468774213624E-2</v>
      </c>
    </row>
    <row r="601" spans="2:8" x14ac:dyDescent="0.3">
      <c r="B601" s="2">
        <v>44936</v>
      </c>
      <c r="C601">
        <f>+VLOOKUP(B601,'S&amp;P500'!$B$5:$C$1261,2)</f>
        <v>3919.25</v>
      </c>
      <c r="D601">
        <f>+VLOOKUP(B601,AAPL!$B$4:$C$1261,2)</f>
        <v>129.06</v>
      </c>
      <c r="G601" s="13">
        <f t="shared" si="15"/>
        <v>6.9782558985018728E-3</v>
      </c>
      <c r="H601" s="13">
        <f t="shared" si="16"/>
        <v>4.4361428904973188E-3</v>
      </c>
    </row>
    <row r="602" spans="2:8" x14ac:dyDescent="0.3">
      <c r="B602" s="2">
        <v>44935</v>
      </c>
      <c r="C602">
        <f>+VLOOKUP(B602,'S&amp;P500'!$B$5:$C$1261,2)</f>
        <v>3892.09</v>
      </c>
      <c r="D602">
        <f>+VLOOKUP(B602,AAPL!$B$4:$C$1261,2)</f>
        <v>128.49</v>
      </c>
      <c r="G602" s="13">
        <f t="shared" si="15"/>
        <v>-7.6763506782906443E-4</v>
      </c>
      <c r="H602" s="13">
        <f t="shared" si="16"/>
        <v>4.1419193497969076E-3</v>
      </c>
    </row>
    <row r="603" spans="2:8" x14ac:dyDescent="0.3">
      <c r="B603" s="2">
        <v>44932</v>
      </c>
      <c r="C603">
        <f>+VLOOKUP(B603,'S&amp;P500'!$B$5:$C$1261,2)</f>
        <v>3895.08</v>
      </c>
      <c r="D603">
        <f>+VLOOKUP(B603,AAPL!$B$4:$C$1261,2)</f>
        <v>127.96</v>
      </c>
      <c r="G603" s="13">
        <f t="shared" si="15"/>
        <v>2.284078674404566E-2</v>
      </c>
      <c r="H603" s="13">
        <f t="shared" si="16"/>
        <v>3.6784961918651771E-2</v>
      </c>
    </row>
    <row r="604" spans="2:8" x14ac:dyDescent="0.3">
      <c r="B604" s="2">
        <v>44931</v>
      </c>
      <c r="C604">
        <f>+VLOOKUP(B604,'S&amp;P500'!$B$5:$C$1261,2)</f>
        <v>3808.1</v>
      </c>
      <c r="D604">
        <f>+VLOOKUP(B604,AAPL!$B$4:$C$1261,2)</f>
        <v>123.42</v>
      </c>
      <c r="G604" s="13">
        <f t="shared" si="15"/>
        <v>-1.164556173549236E-2</v>
      </c>
      <c r="H604" s="13">
        <f t="shared" si="16"/>
        <v>-1.0582010582010581E-2</v>
      </c>
    </row>
    <row r="605" spans="2:8" x14ac:dyDescent="0.3">
      <c r="B605" s="2">
        <v>44930</v>
      </c>
      <c r="C605">
        <f>+VLOOKUP(B605,'S&amp;P500'!$B$5:$C$1261,2)</f>
        <v>3852.97</v>
      </c>
      <c r="D605">
        <f>+VLOOKUP(B605,AAPL!$B$4:$C$1261,2)</f>
        <v>124.74</v>
      </c>
      <c r="G605" s="13">
        <f t="shared" si="15"/>
        <v>7.5389499338414101E-3</v>
      </c>
      <c r="H605" s="13">
        <f t="shared" si="16"/>
        <v>1.0285899408763122E-2</v>
      </c>
    </row>
    <row r="606" spans="2:8" x14ac:dyDescent="0.3">
      <c r="B606" s="2">
        <v>44929</v>
      </c>
      <c r="C606">
        <f>+VLOOKUP(B606,'S&amp;P500'!$B$5:$C$1261,2)</f>
        <v>3824.14</v>
      </c>
      <c r="D606">
        <f>+VLOOKUP(B606,AAPL!$B$4:$C$1261,2)</f>
        <v>123.47</v>
      </c>
      <c r="G606" s="13">
        <f t="shared" si="15"/>
        <v>-4.0005209011589882E-3</v>
      </c>
      <c r="H606" s="13">
        <f t="shared" si="16"/>
        <v>-3.7421064941139837E-2</v>
      </c>
    </row>
    <row r="607" spans="2:8" x14ac:dyDescent="0.3">
      <c r="B607" s="2">
        <v>44925</v>
      </c>
      <c r="C607">
        <f>+VLOOKUP(B607,'S&amp;P500'!$B$5:$C$1261,2)</f>
        <v>3839.5</v>
      </c>
      <c r="D607">
        <f>+VLOOKUP(B607,AAPL!$B$4:$C$1261,2)</f>
        <v>128.27000000000001</v>
      </c>
      <c r="G607" s="13">
        <f t="shared" si="15"/>
        <v>-2.5407348906808513E-3</v>
      </c>
      <c r="H607" s="13">
        <f t="shared" si="16"/>
        <v>2.5009769441188823E-3</v>
      </c>
    </row>
    <row r="608" spans="2:8" x14ac:dyDescent="0.3">
      <c r="B608" s="2">
        <v>44924</v>
      </c>
      <c r="C608">
        <f>+VLOOKUP(B608,'S&amp;P500'!$B$5:$C$1261,2)</f>
        <v>3849.28</v>
      </c>
      <c r="D608">
        <f>+VLOOKUP(B608,AAPL!$B$4:$C$1261,2)</f>
        <v>127.95</v>
      </c>
      <c r="G608" s="13">
        <f t="shared" si="15"/>
        <v>1.7461316021801565E-2</v>
      </c>
      <c r="H608" s="13">
        <f t="shared" si="16"/>
        <v>2.82889978301053E-2</v>
      </c>
    </row>
    <row r="609" spans="2:8" x14ac:dyDescent="0.3">
      <c r="B609" s="2">
        <v>44923</v>
      </c>
      <c r="C609">
        <f>+VLOOKUP(B609,'S&amp;P500'!$B$5:$C$1261,2)</f>
        <v>3783.22</v>
      </c>
      <c r="D609">
        <f>+VLOOKUP(B609,AAPL!$B$4:$C$1261,2)</f>
        <v>124.43</v>
      </c>
      <c r="G609" s="13">
        <f t="shared" si="15"/>
        <v>-1.202063067180259E-2</v>
      </c>
      <c r="H609" s="13">
        <f t="shared" si="16"/>
        <v>-3.0692529407182367E-2</v>
      </c>
    </row>
    <row r="610" spans="2:8" x14ac:dyDescent="0.3">
      <c r="B610" s="2">
        <v>44922</v>
      </c>
      <c r="C610">
        <f>+VLOOKUP(B610,'S&amp;P500'!$B$5:$C$1261,2)</f>
        <v>3829.25</v>
      </c>
      <c r="D610">
        <f>+VLOOKUP(B610,AAPL!$B$4:$C$1261,2)</f>
        <v>128.37</v>
      </c>
      <c r="G610" s="13">
        <f t="shared" si="15"/>
        <v>-4.0496044028068834E-3</v>
      </c>
      <c r="H610" s="13">
        <f t="shared" si="16"/>
        <v>-1.3828070984097551E-2</v>
      </c>
    </row>
    <row r="611" spans="2:8" x14ac:dyDescent="0.3">
      <c r="B611" s="2">
        <v>44918</v>
      </c>
      <c r="C611">
        <f>+VLOOKUP(B611,'S&amp;P500'!$B$5:$C$1261,2)</f>
        <v>3844.82</v>
      </c>
      <c r="D611">
        <f>+VLOOKUP(B611,AAPL!$B$4:$C$1261,2)</f>
        <v>130.16999999999999</v>
      </c>
      <c r="G611" s="13">
        <f t="shared" si="15"/>
        <v>5.8680563731070556E-3</v>
      </c>
      <c r="H611" s="13">
        <f t="shared" si="16"/>
        <v>-2.8343802665850015E-3</v>
      </c>
    </row>
    <row r="612" spans="2:8" x14ac:dyDescent="0.3">
      <c r="B612" s="2">
        <v>44917</v>
      </c>
      <c r="C612">
        <f>+VLOOKUP(B612,'S&amp;P500'!$B$5:$C$1261,2)</f>
        <v>3822.39</v>
      </c>
      <c r="D612">
        <f>+VLOOKUP(B612,AAPL!$B$4:$C$1261,2)</f>
        <v>130.54</v>
      </c>
      <c r="G612" s="13">
        <f t="shared" si="15"/>
        <v>-1.4451686760656446E-2</v>
      </c>
      <c r="H612" s="13">
        <f t="shared" si="16"/>
        <v>-2.3781034998504369E-2</v>
      </c>
    </row>
    <row r="613" spans="2:8" x14ac:dyDescent="0.3">
      <c r="B613" s="2">
        <v>44916</v>
      </c>
      <c r="C613">
        <f>+VLOOKUP(B613,'S&amp;P500'!$B$5:$C$1261,2)</f>
        <v>3878.44</v>
      </c>
      <c r="D613">
        <f>+VLOOKUP(B613,AAPL!$B$4:$C$1261,2)</f>
        <v>133.72</v>
      </c>
      <c r="G613" s="13">
        <f t="shared" si="15"/>
        <v>1.4868040255179737E-2</v>
      </c>
      <c r="H613" s="13">
        <f t="shared" si="16"/>
        <v>2.3811346757522278E-2</v>
      </c>
    </row>
    <row r="614" spans="2:8" x14ac:dyDescent="0.3">
      <c r="B614" s="2">
        <v>44915</v>
      </c>
      <c r="C614">
        <f>+VLOOKUP(B614,'S&amp;P500'!$B$5:$C$1261,2)</f>
        <v>3821.62</v>
      </c>
      <c r="D614">
        <f>+VLOOKUP(B614,AAPL!$B$4:$C$1261,2)</f>
        <v>130.61000000000001</v>
      </c>
      <c r="G614" s="13">
        <f t="shared" si="15"/>
        <v>1.0372846193742458E-3</v>
      </c>
      <c r="H614" s="13">
        <f t="shared" si="16"/>
        <v>-5.3565962656865196E-4</v>
      </c>
    </row>
    <row r="615" spans="2:8" x14ac:dyDescent="0.3">
      <c r="B615" s="2">
        <v>44914</v>
      </c>
      <c r="C615">
        <f>+VLOOKUP(B615,'S&amp;P500'!$B$5:$C$1261,2)</f>
        <v>3817.66</v>
      </c>
      <c r="D615">
        <f>+VLOOKUP(B615,AAPL!$B$4:$C$1261,2)</f>
        <v>130.68</v>
      </c>
      <c r="G615" s="13">
        <f t="shared" si="15"/>
        <v>-9.007465553582783E-3</v>
      </c>
      <c r="H615" s="13">
        <f t="shared" si="16"/>
        <v>-1.5889750734241925E-2</v>
      </c>
    </row>
    <row r="616" spans="2:8" x14ac:dyDescent="0.3">
      <c r="B616" s="2">
        <v>44911</v>
      </c>
      <c r="C616">
        <f>+VLOOKUP(B616,'S&amp;P500'!$B$5:$C$1261,2)</f>
        <v>3852.36</v>
      </c>
      <c r="D616">
        <f>+VLOOKUP(B616,AAPL!$B$4:$C$1261,2)</f>
        <v>132.79</v>
      </c>
      <c r="G616" s="13">
        <f t="shared" si="15"/>
        <v>-1.1137778348199956E-2</v>
      </c>
      <c r="H616" s="13">
        <f t="shared" si="16"/>
        <v>-1.4545454545454639E-2</v>
      </c>
    </row>
    <row r="617" spans="2:8" x14ac:dyDescent="0.3">
      <c r="B617" s="2">
        <v>44910</v>
      </c>
      <c r="C617">
        <f>+VLOOKUP(B617,'S&amp;P500'!$B$5:$C$1261,2)</f>
        <v>3895.75</v>
      </c>
      <c r="D617">
        <f>+VLOOKUP(B617,AAPL!$B$4:$C$1261,2)</f>
        <v>134.75</v>
      </c>
      <c r="G617" s="13">
        <f t="shared" si="15"/>
        <v>-2.4921658340258168E-2</v>
      </c>
      <c r="H617" s="13">
        <f t="shared" si="16"/>
        <v>-4.6894893195642884E-2</v>
      </c>
    </row>
    <row r="618" spans="2:8" x14ac:dyDescent="0.3">
      <c r="B618" s="2">
        <v>44909</v>
      </c>
      <c r="C618">
        <f>+VLOOKUP(B618,'S&amp;P500'!$B$5:$C$1261,2)</f>
        <v>3995.32</v>
      </c>
      <c r="D618">
        <f>+VLOOKUP(B618,AAPL!$B$4:$C$1261,2)</f>
        <v>141.38</v>
      </c>
      <c r="G618" s="13">
        <f t="shared" si="15"/>
        <v>-6.0527657880661279E-3</v>
      </c>
      <c r="H618" s="13">
        <f t="shared" si="16"/>
        <v>-1.5528166562217227E-2</v>
      </c>
    </row>
    <row r="619" spans="2:8" x14ac:dyDescent="0.3">
      <c r="B619" s="2">
        <v>44908</v>
      </c>
      <c r="C619">
        <f>+VLOOKUP(B619,'S&amp;P500'!$B$5:$C$1261,2)</f>
        <v>4019.65</v>
      </c>
      <c r="D619">
        <f>+VLOOKUP(B619,AAPL!$B$4:$C$1261,2)</f>
        <v>143.61000000000001</v>
      </c>
      <c r="G619" s="13">
        <f t="shared" si="15"/>
        <v>7.289703700733785E-3</v>
      </c>
      <c r="H619" s="13">
        <f t="shared" si="16"/>
        <v>6.8003365114976955E-3</v>
      </c>
    </row>
    <row r="620" spans="2:8" x14ac:dyDescent="0.3">
      <c r="B620" s="2">
        <v>44907</v>
      </c>
      <c r="C620">
        <f>+VLOOKUP(B620,'S&amp;P500'!$B$5:$C$1261,2)</f>
        <v>3990.56</v>
      </c>
      <c r="D620">
        <f>+VLOOKUP(B620,AAPL!$B$4:$C$1261,2)</f>
        <v>142.63999999999999</v>
      </c>
      <c r="G620" s="13">
        <f t="shared" si="15"/>
        <v>1.4279251114533986E-2</v>
      </c>
      <c r="H620" s="13">
        <f t="shared" si="16"/>
        <v>1.6388770129684982E-2</v>
      </c>
    </row>
    <row r="621" spans="2:8" x14ac:dyDescent="0.3">
      <c r="B621" s="2">
        <v>44904</v>
      </c>
      <c r="C621">
        <f>+VLOOKUP(B621,'S&amp;P500'!$B$5:$C$1261,2)</f>
        <v>3934.38</v>
      </c>
      <c r="D621">
        <f>+VLOOKUP(B621,AAPL!$B$4:$C$1261,2)</f>
        <v>140.34</v>
      </c>
      <c r="G621" s="13">
        <f t="shared" si="15"/>
        <v>-7.3495462355336327E-3</v>
      </c>
      <c r="H621" s="13">
        <f t="shared" si="16"/>
        <v>-3.4793722928353477E-3</v>
      </c>
    </row>
    <row r="622" spans="2:8" x14ac:dyDescent="0.3">
      <c r="B622" s="2">
        <v>44903</v>
      </c>
      <c r="C622">
        <f>+VLOOKUP(B622,'S&amp;P500'!$B$5:$C$1261,2)</f>
        <v>3963.51</v>
      </c>
      <c r="D622">
        <f>+VLOOKUP(B622,AAPL!$B$4:$C$1261,2)</f>
        <v>140.83000000000001</v>
      </c>
      <c r="G622" s="13">
        <f t="shared" si="15"/>
        <v>7.5217594663847809E-3</v>
      </c>
      <c r="H622" s="13">
        <f t="shared" si="16"/>
        <v>1.2146039959753052E-2</v>
      </c>
    </row>
    <row r="623" spans="2:8" x14ac:dyDescent="0.3">
      <c r="B623" s="2">
        <v>44902</v>
      </c>
      <c r="C623">
        <f>+VLOOKUP(B623,'S&amp;P500'!$B$5:$C$1261,2)</f>
        <v>3933.92</v>
      </c>
      <c r="D623">
        <f>+VLOOKUP(B623,AAPL!$B$4:$C$1261,2)</f>
        <v>139.13999999999999</v>
      </c>
      <c r="G623" s="13">
        <f t="shared" si="15"/>
        <v>-1.8623485890298941E-3</v>
      </c>
      <c r="H623" s="13">
        <f t="shared" si="16"/>
        <v>-1.3751063226538296E-2</v>
      </c>
    </row>
    <row r="624" spans="2:8" x14ac:dyDescent="0.3">
      <c r="B624" s="2">
        <v>44901</v>
      </c>
      <c r="C624">
        <f>+VLOOKUP(B624,'S&amp;P500'!$B$5:$C$1261,2)</f>
        <v>3941.26</v>
      </c>
      <c r="D624">
        <f>+VLOOKUP(B624,AAPL!$B$4:$C$1261,2)</f>
        <v>141.08000000000001</v>
      </c>
      <c r="G624" s="13">
        <f t="shared" si="15"/>
        <v>-1.4399175760970717E-2</v>
      </c>
      <c r="H624" s="13">
        <f t="shared" si="16"/>
        <v>-2.5354058721934303E-2</v>
      </c>
    </row>
    <row r="625" spans="2:8" x14ac:dyDescent="0.3">
      <c r="B625" s="2">
        <v>44900</v>
      </c>
      <c r="C625">
        <f>+VLOOKUP(B625,'S&amp;P500'!$B$5:$C$1261,2)</f>
        <v>3998.84</v>
      </c>
      <c r="D625">
        <f>+VLOOKUP(B625,AAPL!$B$4:$C$1261,2)</f>
        <v>144.75</v>
      </c>
      <c r="G625" s="13">
        <f t="shared" si="15"/>
        <v>-1.7894245646781326E-2</v>
      </c>
      <c r="H625" s="13">
        <f t="shared" si="16"/>
        <v>-8.0180921052630527E-3</v>
      </c>
    </row>
    <row r="626" spans="2:8" x14ac:dyDescent="0.3">
      <c r="B626" s="2">
        <v>44897</v>
      </c>
      <c r="C626">
        <f>+VLOOKUP(B626,'S&amp;P500'!$B$5:$C$1261,2)</f>
        <v>4071.7</v>
      </c>
      <c r="D626">
        <f>+VLOOKUP(B626,AAPL!$B$4:$C$1261,2)</f>
        <v>145.91999999999999</v>
      </c>
      <c r="G626" s="13">
        <f t="shared" si="15"/>
        <v>-1.1946317615054713E-3</v>
      </c>
      <c r="H626" s="13">
        <f t="shared" si="16"/>
        <v>-3.3467659312889086E-3</v>
      </c>
    </row>
    <row r="627" spans="2:8" x14ac:dyDescent="0.3">
      <c r="B627" s="2">
        <v>44896</v>
      </c>
      <c r="C627">
        <f>+VLOOKUP(B627,'S&amp;P500'!$B$5:$C$1261,2)</f>
        <v>4076.57</v>
      </c>
      <c r="D627">
        <f>+VLOOKUP(B627,AAPL!$B$4:$C$1261,2)</f>
        <v>146.41</v>
      </c>
      <c r="G627" s="13">
        <f t="shared" si="15"/>
        <v>-8.6762366700898763E-4</v>
      </c>
      <c r="H627" s="13">
        <f t="shared" si="16"/>
        <v>1.8475434514848565E-3</v>
      </c>
    </row>
    <row r="628" spans="2:8" x14ac:dyDescent="0.3">
      <c r="B628" s="2">
        <v>44895</v>
      </c>
      <c r="C628">
        <f>+VLOOKUP(B628,'S&amp;P500'!$B$5:$C$1261,2)</f>
        <v>4080.11</v>
      </c>
      <c r="D628">
        <f>+VLOOKUP(B628,AAPL!$B$4:$C$1261,2)</f>
        <v>146.13999999999999</v>
      </c>
      <c r="G628" s="13">
        <f t="shared" si="15"/>
        <v>3.0947814727501077E-2</v>
      </c>
      <c r="H628" s="13">
        <f t="shared" si="16"/>
        <v>4.8650975889781733E-2</v>
      </c>
    </row>
    <row r="629" spans="2:8" x14ac:dyDescent="0.3">
      <c r="B629" s="2">
        <v>44894</v>
      </c>
      <c r="C629">
        <f>+VLOOKUP(B629,'S&amp;P500'!$B$5:$C$1261,2)</f>
        <v>3957.63</v>
      </c>
      <c r="D629">
        <f>+VLOOKUP(B629,AAPL!$B$4:$C$1261,2)</f>
        <v>139.36000000000001</v>
      </c>
      <c r="G629" s="13">
        <f t="shared" si="15"/>
        <v>-1.5918505325509535E-3</v>
      </c>
      <c r="H629" s="13">
        <f t="shared" si="16"/>
        <v>-2.1210844219693659E-2</v>
      </c>
    </row>
    <row r="630" spans="2:8" x14ac:dyDescent="0.3">
      <c r="B630" s="2">
        <v>44893</v>
      </c>
      <c r="C630">
        <f>+VLOOKUP(B630,'S&amp;P500'!$B$5:$C$1261,2)</f>
        <v>3963.94</v>
      </c>
      <c r="D630">
        <f>+VLOOKUP(B630,AAPL!$B$4:$C$1261,2)</f>
        <v>142.38</v>
      </c>
      <c r="G630" s="13">
        <f t="shared" si="15"/>
        <v>-1.5444149702443011E-2</v>
      </c>
      <c r="H630" s="13">
        <f t="shared" si="16"/>
        <v>-2.6261797291752154E-2</v>
      </c>
    </row>
    <row r="631" spans="2:8" x14ac:dyDescent="0.3">
      <c r="B631" s="2">
        <v>44890</v>
      </c>
      <c r="C631">
        <f>+VLOOKUP(B631,'S&amp;P500'!$B$5:$C$1261,2)</f>
        <v>4026.12</v>
      </c>
      <c r="D631">
        <f>+VLOOKUP(B631,AAPL!$B$4:$C$1261,2)</f>
        <v>146.22</v>
      </c>
      <c r="G631" s="13">
        <f t="shared" si="15"/>
        <v>-2.830708720074071E-4</v>
      </c>
      <c r="H631" s="13">
        <f t="shared" si="16"/>
        <v>-1.9578919136381878E-2</v>
      </c>
    </row>
    <row r="632" spans="2:8" x14ac:dyDescent="0.3">
      <c r="B632" s="2">
        <v>44888</v>
      </c>
      <c r="C632">
        <f>+VLOOKUP(B632,'S&amp;P500'!$B$5:$C$1261,2)</f>
        <v>4027.26</v>
      </c>
      <c r="D632">
        <f>+VLOOKUP(B632,AAPL!$B$4:$C$1261,2)</f>
        <v>149.13999999999999</v>
      </c>
      <c r="G632" s="13">
        <f t="shared" si="15"/>
        <v>5.9147063378277576E-3</v>
      </c>
      <c r="H632" s="13">
        <f t="shared" si="16"/>
        <v>5.9355186833940365E-3</v>
      </c>
    </row>
    <row r="633" spans="2:8" x14ac:dyDescent="0.3">
      <c r="B633" s="2">
        <v>44887</v>
      </c>
      <c r="C633">
        <f>+VLOOKUP(B633,'S&amp;P500'!$B$5:$C$1261,2)</f>
        <v>4003.58</v>
      </c>
      <c r="D633">
        <f>+VLOOKUP(B633,AAPL!$B$4:$C$1261,2)</f>
        <v>148.26</v>
      </c>
      <c r="G633" s="13">
        <f t="shared" si="15"/>
        <v>1.3579953113211918E-2</v>
      </c>
      <c r="H633" s="13">
        <f t="shared" si="16"/>
        <v>1.4645496851902529E-2</v>
      </c>
    </row>
    <row r="634" spans="2:8" x14ac:dyDescent="0.3">
      <c r="B634" s="2">
        <v>44886</v>
      </c>
      <c r="C634">
        <f>+VLOOKUP(B634,'S&amp;P500'!$B$5:$C$1261,2)</f>
        <v>3949.94</v>
      </c>
      <c r="D634">
        <f>+VLOOKUP(B634,AAPL!$B$4:$C$1261,2)</f>
        <v>146.12</v>
      </c>
      <c r="G634" s="13">
        <f t="shared" si="15"/>
        <v>-3.8836518432215916E-3</v>
      </c>
      <c r="H634" s="13">
        <f t="shared" si="16"/>
        <v>-2.1692554900910599E-2</v>
      </c>
    </row>
    <row r="635" spans="2:8" x14ac:dyDescent="0.3">
      <c r="B635" s="2">
        <v>44883</v>
      </c>
      <c r="C635">
        <f>+VLOOKUP(B635,'S&amp;P500'!$B$5:$C$1261,2)</f>
        <v>3965.34</v>
      </c>
      <c r="D635">
        <f>+VLOOKUP(B635,AAPL!$B$4:$C$1261,2)</f>
        <v>149.36000000000001</v>
      </c>
      <c r="G635" s="13">
        <f t="shared" si="15"/>
        <v>4.7585745560692061E-3</v>
      </c>
      <c r="H635" s="13">
        <f t="shared" si="16"/>
        <v>3.8309026144232039E-3</v>
      </c>
    </row>
    <row r="636" spans="2:8" x14ac:dyDescent="0.3">
      <c r="B636" s="2">
        <v>44882</v>
      </c>
      <c r="C636">
        <f>+VLOOKUP(B636,'S&amp;P500'!$B$5:$C$1261,2)</f>
        <v>3946.56</v>
      </c>
      <c r="D636">
        <f>+VLOOKUP(B636,AAPL!$B$4:$C$1261,2)</f>
        <v>148.79</v>
      </c>
      <c r="G636" s="13">
        <f t="shared" si="15"/>
        <v>-3.0893277996559831E-3</v>
      </c>
      <c r="H636" s="13">
        <f t="shared" si="16"/>
        <v>1.2934849206889476E-2</v>
      </c>
    </row>
    <row r="637" spans="2:8" x14ac:dyDescent="0.3">
      <c r="B637" s="2">
        <v>44881</v>
      </c>
      <c r="C637">
        <f>+VLOOKUP(B637,'S&amp;P500'!$B$5:$C$1261,2)</f>
        <v>3958.79</v>
      </c>
      <c r="D637">
        <f>+VLOOKUP(B637,AAPL!$B$4:$C$1261,2)</f>
        <v>146.88999999999999</v>
      </c>
      <c r="G637" s="13">
        <f t="shared" si="15"/>
        <v>-8.2520611363995355E-3</v>
      </c>
      <c r="H637" s="13">
        <f t="shared" si="16"/>
        <v>-8.3040777747773742E-3</v>
      </c>
    </row>
    <row r="638" spans="2:8" x14ac:dyDescent="0.3">
      <c r="B638" s="2">
        <v>44880</v>
      </c>
      <c r="C638">
        <f>+VLOOKUP(B638,'S&amp;P500'!$B$5:$C$1261,2)</f>
        <v>3991.73</v>
      </c>
      <c r="D638">
        <f>+VLOOKUP(B638,AAPL!$B$4:$C$1261,2)</f>
        <v>148.12</v>
      </c>
      <c r="G638" s="13">
        <f t="shared" si="15"/>
        <v>8.7131214858804373E-3</v>
      </c>
      <c r="H638" s="13">
        <f t="shared" si="16"/>
        <v>1.1886869790955101E-2</v>
      </c>
    </row>
    <row r="639" spans="2:8" x14ac:dyDescent="0.3">
      <c r="B639" s="2">
        <v>44879</v>
      </c>
      <c r="C639">
        <f>+VLOOKUP(B639,'S&amp;P500'!$B$5:$C$1261,2)</f>
        <v>3957.25</v>
      </c>
      <c r="D639">
        <f>+VLOOKUP(B639,AAPL!$B$4:$C$1261,2)</f>
        <v>146.38</v>
      </c>
      <c r="G639" s="13">
        <f t="shared" si="15"/>
        <v>-8.9357940159231486E-3</v>
      </c>
      <c r="H639" s="13">
        <f t="shared" si="16"/>
        <v>-9.5405643142296714E-3</v>
      </c>
    </row>
    <row r="640" spans="2:8" x14ac:dyDescent="0.3">
      <c r="B640" s="2">
        <v>44876</v>
      </c>
      <c r="C640">
        <f>+VLOOKUP(B640,'S&amp;P500'!$B$5:$C$1261,2)</f>
        <v>3992.93</v>
      </c>
      <c r="D640">
        <f>+VLOOKUP(B640,AAPL!$B$4:$C$1261,2)</f>
        <v>147.79</v>
      </c>
      <c r="G640" s="13">
        <f t="shared" si="15"/>
        <v>9.2407939601200084E-3</v>
      </c>
      <c r="H640" s="13">
        <f t="shared" si="16"/>
        <v>1.9311676667356226E-2</v>
      </c>
    </row>
    <row r="641" spans="2:8" x14ac:dyDescent="0.3">
      <c r="B641" s="2">
        <v>44875</v>
      </c>
      <c r="C641">
        <f>+VLOOKUP(B641,'S&amp;P500'!$B$5:$C$1261,2)</f>
        <v>3956.37</v>
      </c>
      <c r="D641">
        <f>+VLOOKUP(B641,AAPL!$B$4:$C$1261,2)</f>
        <v>144.99</v>
      </c>
      <c r="G641" s="13">
        <f t="shared" si="15"/>
        <v>5.5434472345454289E-2</v>
      </c>
      <c r="H641" s="13">
        <f t="shared" si="16"/>
        <v>8.8922268118663217E-2</v>
      </c>
    </row>
    <row r="642" spans="2:8" x14ac:dyDescent="0.3">
      <c r="B642" s="2">
        <v>44874</v>
      </c>
      <c r="C642">
        <f>+VLOOKUP(B642,'S&amp;P500'!$B$5:$C$1261,2)</f>
        <v>3748.57</v>
      </c>
      <c r="D642">
        <f>+VLOOKUP(B642,AAPL!$B$4:$C$1261,2)</f>
        <v>133.15</v>
      </c>
      <c r="G642" s="13">
        <f t="shared" si="15"/>
        <v>-2.0777877333723382E-2</v>
      </c>
      <c r="H642" s="13">
        <f t="shared" si="16"/>
        <v>-3.3183270403717602E-2</v>
      </c>
    </row>
    <row r="643" spans="2:8" x14ac:dyDescent="0.3">
      <c r="B643" s="2">
        <v>44873</v>
      </c>
      <c r="C643">
        <f>+VLOOKUP(B643,'S&amp;P500'!$B$5:$C$1261,2)</f>
        <v>3828.11</v>
      </c>
      <c r="D643">
        <f>+VLOOKUP(B643,AAPL!$B$4:$C$1261,2)</f>
        <v>137.72</v>
      </c>
      <c r="G643" s="13">
        <f t="shared" si="15"/>
        <v>5.5978774823999267E-3</v>
      </c>
      <c r="H643" s="13">
        <f t="shared" si="16"/>
        <v>4.2292547761413335E-3</v>
      </c>
    </row>
    <row r="644" spans="2:8" x14ac:dyDescent="0.3">
      <c r="B644" s="2">
        <v>44872</v>
      </c>
      <c r="C644">
        <f>+VLOOKUP(B644,'S&amp;P500'!$B$5:$C$1261,2)</f>
        <v>3806.8</v>
      </c>
      <c r="D644">
        <f>+VLOOKUP(B644,AAPL!$B$4:$C$1261,2)</f>
        <v>137.13999999999999</v>
      </c>
      <c r="G644" s="13">
        <f t="shared" si="15"/>
        <v>9.6139820450598101E-3</v>
      </c>
      <c r="H644" s="13">
        <f t="shared" si="16"/>
        <v>3.8796574189297051E-3</v>
      </c>
    </row>
    <row r="645" spans="2:8" x14ac:dyDescent="0.3">
      <c r="B645" s="2">
        <v>44869</v>
      </c>
      <c r="C645">
        <f>+VLOOKUP(B645,'S&amp;P500'!$B$5:$C$1261,2)</f>
        <v>3770.55</v>
      </c>
      <c r="D645">
        <f>+VLOOKUP(B645,AAPL!$B$4:$C$1261,2)</f>
        <v>136.61000000000001</v>
      </c>
      <c r="G645" s="13">
        <f t="shared" si="15"/>
        <v>1.3618682272863003E-2</v>
      </c>
      <c r="H645" s="13">
        <f t="shared" si="16"/>
        <v>-1.9725306838105361E-3</v>
      </c>
    </row>
    <row r="646" spans="2:8" x14ac:dyDescent="0.3">
      <c r="B646" s="2">
        <v>44868</v>
      </c>
      <c r="C646">
        <f>+VLOOKUP(B646,'S&amp;P500'!$B$5:$C$1261,2)</f>
        <v>3719.89</v>
      </c>
      <c r="D646">
        <f>+VLOOKUP(B646,AAPL!$B$4:$C$1261,2)</f>
        <v>136.88</v>
      </c>
      <c r="G646" s="13">
        <f t="shared" si="15"/>
        <v>-1.0585979163175718E-2</v>
      </c>
      <c r="H646" s="13">
        <f t="shared" si="16"/>
        <v>-4.239541066181618E-2</v>
      </c>
    </row>
    <row r="647" spans="2:8" x14ac:dyDescent="0.3">
      <c r="B647" s="2">
        <v>44867</v>
      </c>
      <c r="C647">
        <f>+VLOOKUP(B647,'S&amp;P500'!$B$5:$C$1261,2)</f>
        <v>3759.69</v>
      </c>
      <c r="D647">
        <f>+VLOOKUP(B647,AAPL!$B$4:$C$1261,2)</f>
        <v>142.94</v>
      </c>
      <c r="G647" s="13">
        <f t="shared" si="15"/>
        <v>-2.5001944970306722E-2</v>
      </c>
      <c r="H647" s="13">
        <f t="shared" si="16"/>
        <v>-3.7311422413793038E-2</v>
      </c>
    </row>
    <row r="648" spans="2:8" x14ac:dyDescent="0.3">
      <c r="B648" s="2">
        <v>44866</v>
      </c>
      <c r="C648">
        <f>+VLOOKUP(B648,'S&amp;P500'!$B$5:$C$1261,2)</f>
        <v>3856.1</v>
      </c>
      <c r="D648">
        <f>+VLOOKUP(B648,AAPL!$B$4:$C$1261,2)</f>
        <v>148.47999999999999</v>
      </c>
      <c r="G648" s="13">
        <f t="shared" si="15"/>
        <v>-4.10126085362017E-3</v>
      </c>
      <c r="H648" s="13">
        <f t="shared" si="16"/>
        <v>-1.7534572884271848E-2</v>
      </c>
    </row>
    <row r="649" spans="2:8" x14ac:dyDescent="0.3">
      <c r="B649" s="2">
        <v>44865</v>
      </c>
      <c r="C649">
        <f>+VLOOKUP(B649,'S&amp;P500'!$B$5:$C$1261,2)</f>
        <v>3871.98</v>
      </c>
      <c r="D649">
        <f>+VLOOKUP(B649,AAPL!$B$4:$C$1261,2)</f>
        <v>151.13</v>
      </c>
      <c r="G649" s="13">
        <f t="shared" si="15"/>
        <v>-7.4543841930141408E-3</v>
      </c>
      <c r="H649" s="13">
        <f t="shared" si="16"/>
        <v>-1.5375594501270573E-2</v>
      </c>
    </row>
    <row r="650" spans="2:8" x14ac:dyDescent="0.3">
      <c r="B650" s="2">
        <v>44862</v>
      </c>
      <c r="C650">
        <f>+VLOOKUP(B650,'S&amp;P500'!$B$5:$C$1261,2)</f>
        <v>3901.06</v>
      </c>
      <c r="D650">
        <f>+VLOOKUP(B650,AAPL!$B$4:$C$1261,2)</f>
        <v>153.49</v>
      </c>
      <c r="G650" s="13">
        <f t="shared" si="15"/>
        <v>2.4626375646783716E-2</v>
      </c>
      <c r="H650" s="13">
        <f t="shared" si="16"/>
        <v>7.5537803938056092E-2</v>
      </c>
    </row>
    <row r="651" spans="2:8" x14ac:dyDescent="0.3">
      <c r="B651" s="2">
        <v>44861</v>
      </c>
      <c r="C651">
        <f>+VLOOKUP(B651,'S&amp;P500'!$B$5:$C$1261,2)</f>
        <v>3807.3</v>
      </c>
      <c r="D651">
        <f>+VLOOKUP(B651,AAPL!$B$4:$C$1261,2)</f>
        <v>142.71</v>
      </c>
      <c r="G651" s="13">
        <f t="shared" si="15"/>
        <v>-6.0825980264187507E-3</v>
      </c>
      <c r="H651" s="13">
        <f t="shared" si="16"/>
        <v>-3.0502717391304168E-2</v>
      </c>
    </row>
    <row r="652" spans="2:8" x14ac:dyDescent="0.3">
      <c r="B652" s="2">
        <v>44860</v>
      </c>
      <c r="C652">
        <f>+VLOOKUP(B652,'S&amp;P500'!$B$5:$C$1261,2)</f>
        <v>3830.6</v>
      </c>
      <c r="D652">
        <f>+VLOOKUP(B652,AAPL!$B$4:$C$1261,2)</f>
        <v>147.19999999999999</v>
      </c>
      <c r="G652" s="13">
        <f t="shared" ref="G652:G715" si="17">+C652/C653-1</f>
        <v>-7.3877137474703813E-3</v>
      </c>
      <c r="H652" s="13">
        <f t="shared" ref="H652:H715" si="18">+D652/D653-1</f>
        <v>-1.9581723724523714E-2</v>
      </c>
    </row>
    <row r="653" spans="2:8" x14ac:dyDescent="0.3">
      <c r="B653" s="2">
        <v>44859</v>
      </c>
      <c r="C653">
        <f>+VLOOKUP(B653,'S&amp;P500'!$B$5:$C$1261,2)</f>
        <v>3859.11</v>
      </c>
      <c r="D653">
        <f>+VLOOKUP(B653,AAPL!$B$4:$C$1261,2)</f>
        <v>150.13999999999999</v>
      </c>
      <c r="G653" s="13">
        <f t="shared" si="17"/>
        <v>1.6266649812763712E-2</v>
      </c>
      <c r="H653" s="13">
        <f t="shared" si="18"/>
        <v>1.9349582456378522E-2</v>
      </c>
    </row>
    <row r="654" spans="2:8" x14ac:dyDescent="0.3">
      <c r="B654" s="2">
        <v>44858</v>
      </c>
      <c r="C654">
        <f>+VLOOKUP(B654,'S&amp;P500'!$B$5:$C$1261,2)</f>
        <v>3797.34</v>
      </c>
      <c r="D654">
        <f>+VLOOKUP(B654,AAPL!$B$4:$C$1261,2)</f>
        <v>147.29</v>
      </c>
      <c r="G654" s="13">
        <f t="shared" si="17"/>
        <v>1.1881953234294862E-2</v>
      </c>
      <c r="H654" s="13">
        <f t="shared" si="18"/>
        <v>1.4743368928694434E-2</v>
      </c>
    </row>
    <row r="655" spans="2:8" x14ac:dyDescent="0.3">
      <c r="B655" s="2">
        <v>44855</v>
      </c>
      <c r="C655">
        <f>+VLOOKUP(B655,'S&amp;P500'!$B$5:$C$1261,2)</f>
        <v>3752.75</v>
      </c>
      <c r="D655">
        <f>+VLOOKUP(B655,AAPL!$B$4:$C$1261,2)</f>
        <v>145.15</v>
      </c>
      <c r="G655" s="13">
        <f t="shared" si="17"/>
        <v>2.3724828003862664E-2</v>
      </c>
      <c r="H655" s="13">
        <f t="shared" si="18"/>
        <v>2.7101613359751031E-2</v>
      </c>
    </row>
    <row r="656" spans="2:8" x14ac:dyDescent="0.3">
      <c r="B656" s="2">
        <v>44854</v>
      </c>
      <c r="C656">
        <f>+VLOOKUP(B656,'S&amp;P500'!$B$5:$C$1261,2)</f>
        <v>3665.78</v>
      </c>
      <c r="D656">
        <f>+VLOOKUP(B656,AAPL!$B$4:$C$1261,2)</f>
        <v>141.32</v>
      </c>
      <c r="G656" s="13">
        <f t="shared" si="17"/>
        <v>-7.9509412312320782E-3</v>
      </c>
      <c r="H656" s="13">
        <f t="shared" si="18"/>
        <v>-3.3147612666619697E-3</v>
      </c>
    </row>
    <row r="657" spans="2:8" x14ac:dyDescent="0.3">
      <c r="B657" s="2">
        <v>44853</v>
      </c>
      <c r="C657">
        <f>+VLOOKUP(B657,'S&amp;P500'!$B$5:$C$1261,2)</f>
        <v>3695.16</v>
      </c>
      <c r="D657">
        <f>+VLOOKUP(B657,AAPL!$B$4:$C$1261,2)</f>
        <v>141.79</v>
      </c>
      <c r="G657" s="13">
        <f t="shared" si="17"/>
        <v>-6.6720788821446053E-3</v>
      </c>
      <c r="H657" s="13">
        <f t="shared" si="18"/>
        <v>7.763975155279379E-4</v>
      </c>
    </row>
    <row r="658" spans="2:8" x14ac:dyDescent="0.3">
      <c r="B658" s="2">
        <v>44852</v>
      </c>
      <c r="C658">
        <f>+VLOOKUP(B658,'S&amp;P500'!$B$5:$C$1261,2)</f>
        <v>3719.98</v>
      </c>
      <c r="D658">
        <f>+VLOOKUP(B658,AAPL!$B$4:$C$1261,2)</f>
        <v>141.68</v>
      </c>
      <c r="G658" s="13">
        <f t="shared" si="17"/>
        <v>1.1427561549232745E-2</v>
      </c>
      <c r="H658" s="13">
        <f t="shared" si="18"/>
        <v>9.4043887147334804E-3</v>
      </c>
    </row>
    <row r="659" spans="2:8" x14ac:dyDescent="0.3">
      <c r="B659" s="2">
        <v>44851</v>
      </c>
      <c r="C659">
        <f>+VLOOKUP(B659,'S&amp;P500'!$B$5:$C$1261,2)</f>
        <v>3677.95</v>
      </c>
      <c r="D659">
        <f>+VLOOKUP(B659,AAPL!$B$4:$C$1261,2)</f>
        <v>140.36000000000001</v>
      </c>
      <c r="G659" s="13">
        <f t="shared" si="17"/>
        <v>2.6480085513260976E-2</v>
      </c>
      <c r="H659" s="13">
        <f t="shared" si="18"/>
        <v>2.9183164686904295E-2</v>
      </c>
    </row>
    <row r="660" spans="2:8" x14ac:dyDescent="0.3">
      <c r="B660" s="2">
        <v>44848</v>
      </c>
      <c r="C660">
        <f>+VLOOKUP(B660,'S&amp;P500'!$B$5:$C$1261,2)</f>
        <v>3583.07</v>
      </c>
      <c r="D660">
        <f>+VLOOKUP(B660,AAPL!$B$4:$C$1261,2)</f>
        <v>136.38</v>
      </c>
      <c r="G660" s="13">
        <f t="shared" si="17"/>
        <v>-2.3662705624933444E-2</v>
      </c>
      <c r="H660" s="13">
        <f t="shared" si="18"/>
        <v>-3.2285531824310043E-2</v>
      </c>
    </row>
    <row r="661" spans="2:8" x14ac:dyDescent="0.3">
      <c r="B661" s="2">
        <v>44847</v>
      </c>
      <c r="C661">
        <f>+VLOOKUP(B661,'S&amp;P500'!$B$5:$C$1261,2)</f>
        <v>3669.91</v>
      </c>
      <c r="D661">
        <f>+VLOOKUP(B661,AAPL!$B$4:$C$1261,2)</f>
        <v>140.93</v>
      </c>
      <c r="G661" s="13">
        <f t="shared" si="17"/>
        <v>2.5965675434648228E-2</v>
      </c>
      <c r="H661" s="13">
        <f t="shared" si="18"/>
        <v>3.366583541147139E-2</v>
      </c>
    </row>
    <row r="662" spans="2:8" x14ac:dyDescent="0.3">
      <c r="B662" s="2">
        <v>44846</v>
      </c>
      <c r="C662">
        <f>+VLOOKUP(B662,'S&amp;P500'!$B$5:$C$1261,2)</f>
        <v>3577.03</v>
      </c>
      <c r="D662">
        <f>+VLOOKUP(B662,AAPL!$B$4:$C$1261,2)</f>
        <v>136.34</v>
      </c>
      <c r="G662" s="13">
        <f t="shared" si="17"/>
        <v>-3.2907569019515748E-3</v>
      </c>
      <c r="H662" s="13">
        <f t="shared" si="18"/>
        <v>-4.6722149218862974E-3</v>
      </c>
    </row>
    <row r="663" spans="2:8" x14ac:dyDescent="0.3">
      <c r="B663" s="2">
        <v>44845</v>
      </c>
      <c r="C663">
        <f>+VLOOKUP(B663,'S&amp;P500'!$B$5:$C$1261,2)</f>
        <v>3588.84</v>
      </c>
      <c r="D663">
        <f>+VLOOKUP(B663,AAPL!$B$4:$C$1261,2)</f>
        <v>136.97999999999999</v>
      </c>
      <c r="G663" s="13">
        <f t="shared" si="17"/>
        <v>-6.5192296512833758E-3</v>
      </c>
      <c r="H663" s="13">
        <f t="shared" si="18"/>
        <v>-1.0188597442011726E-2</v>
      </c>
    </row>
    <row r="664" spans="2:8" x14ac:dyDescent="0.3">
      <c r="B664" s="2">
        <v>44844</v>
      </c>
      <c r="C664">
        <f>+VLOOKUP(B664,'S&amp;P500'!$B$5:$C$1261,2)</f>
        <v>3612.39</v>
      </c>
      <c r="D664">
        <f>+VLOOKUP(B664,AAPL!$B$4:$C$1261,2)</f>
        <v>138.38999999999999</v>
      </c>
      <c r="G664" s="13">
        <f t="shared" si="17"/>
        <v>-7.4924580867443691E-3</v>
      </c>
      <c r="H664" s="13">
        <f t="shared" si="18"/>
        <v>2.31766495256025E-3</v>
      </c>
    </row>
    <row r="665" spans="2:8" x14ac:dyDescent="0.3">
      <c r="B665" s="2">
        <v>44841</v>
      </c>
      <c r="C665">
        <f>+VLOOKUP(B665,'S&amp;P500'!$B$5:$C$1261,2)</f>
        <v>3639.66</v>
      </c>
      <c r="D665">
        <f>+VLOOKUP(B665,AAPL!$B$4:$C$1261,2)</f>
        <v>138.07</v>
      </c>
      <c r="G665" s="13">
        <f t="shared" si="17"/>
        <v>-2.8003589245083504E-2</v>
      </c>
      <c r="H665" s="13">
        <f t="shared" si="18"/>
        <v>-3.6698527872741304E-2</v>
      </c>
    </row>
    <row r="666" spans="2:8" x14ac:dyDescent="0.3">
      <c r="B666" s="2">
        <v>44840</v>
      </c>
      <c r="C666">
        <f>+VLOOKUP(B666,'S&amp;P500'!$B$5:$C$1261,2)</f>
        <v>3744.52</v>
      </c>
      <c r="D666">
        <f>+VLOOKUP(B666,AAPL!$B$4:$C$1261,2)</f>
        <v>143.33000000000001</v>
      </c>
      <c r="G666" s="13">
        <f t="shared" si="17"/>
        <v>-1.0245078344716774E-2</v>
      </c>
      <c r="H666" s="13">
        <f t="shared" si="18"/>
        <v>-6.6532677247208571E-3</v>
      </c>
    </row>
    <row r="667" spans="2:8" x14ac:dyDescent="0.3">
      <c r="B667" s="2">
        <v>44839</v>
      </c>
      <c r="C667">
        <f>+VLOOKUP(B667,'S&amp;P500'!$B$5:$C$1261,2)</f>
        <v>3783.28</v>
      </c>
      <c r="D667">
        <f>+VLOOKUP(B667,AAPL!$B$4:$C$1261,2)</f>
        <v>144.29</v>
      </c>
      <c r="G667" s="13">
        <f t="shared" si="17"/>
        <v>-2.0179744811957834E-3</v>
      </c>
      <c r="H667" s="13">
        <f t="shared" si="18"/>
        <v>2.0834780193068614E-3</v>
      </c>
    </row>
    <row r="668" spans="2:8" x14ac:dyDescent="0.3">
      <c r="B668" s="2">
        <v>44838</v>
      </c>
      <c r="C668">
        <f>+VLOOKUP(B668,'S&amp;P500'!$B$5:$C$1261,2)</f>
        <v>3790.93</v>
      </c>
      <c r="D668">
        <f>+VLOOKUP(B668,AAPL!$B$4:$C$1261,2)</f>
        <v>143.99</v>
      </c>
      <c r="G668" s="13">
        <f t="shared" si="17"/>
        <v>3.0583700111188827E-2</v>
      </c>
      <c r="H668" s="13">
        <f t="shared" si="18"/>
        <v>2.5569800569800627E-2</v>
      </c>
    </row>
    <row r="669" spans="2:8" x14ac:dyDescent="0.3">
      <c r="B669" s="2">
        <v>44837</v>
      </c>
      <c r="C669">
        <f>+VLOOKUP(B669,'S&amp;P500'!$B$5:$C$1261,2)</f>
        <v>3678.43</v>
      </c>
      <c r="D669">
        <f>+VLOOKUP(B669,AAPL!$B$4:$C$1261,2)</f>
        <v>140.4</v>
      </c>
      <c r="G669" s="13">
        <f t="shared" si="17"/>
        <v>2.5883947546031072E-2</v>
      </c>
      <c r="H669" s="13">
        <f t="shared" si="18"/>
        <v>3.0761324425519376E-2</v>
      </c>
    </row>
    <row r="670" spans="2:8" x14ac:dyDescent="0.3">
      <c r="B670" s="2">
        <v>44834</v>
      </c>
      <c r="C670">
        <f>+VLOOKUP(B670,'S&amp;P500'!$B$5:$C$1261,2)</f>
        <v>3585.62</v>
      </c>
      <c r="D670">
        <f>+VLOOKUP(B670,AAPL!$B$4:$C$1261,2)</f>
        <v>136.21</v>
      </c>
      <c r="G670" s="13">
        <f t="shared" si="17"/>
        <v>-1.506673588849794E-2</v>
      </c>
      <c r="H670" s="13">
        <f t="shared" si="18"/>
        <v>-3.0050558997365195E-2</v>
      </c>
    </row>
    <row r="671" spans="2:8" x14ac:dyDescent="0.3">
      <c r="B671" s="2">
        <v>44833</v>
      </c>
      <c r="C671">
        <f>+VLOOKUP(B671,'S&amp;P500'!$B$5:$C$1261,2)</f>
        <v>3640.47</v>
      </c>
      <c r="D671">
        <f>+VLOOKUP(B671,AAPL!$B$4:$C$1261,2)</f>
        <v>140.43</v>
      </c>
      <c r="G671" s="13">
        <f t="shared" si="17"/>
        <v>-2.1126419721218426E-2</v>
      </c>
      <c r="H671" s="13">
        <f t="shared" si="18"/>
        <v>-4.9092632719393237E-2</v>
      </c>
    </row>
    <row r="672" spans="2:8" x14ac:dyDescent="0.3">
      <c r="B672" s="2">
        <v>44832</v>
      </c>
      <c r="C672">
        <f>+VLOOKUP(B672,'S&amp;P500'!$B$5:$C$1261,2)</f>
        <v>3719.04</v>
      </c>
      <c r="D672">
        <f>+VLOOKUP(B672,AAPL!$B$4:$C$1261,2)</f>
        <v>147.68</v>
      </c>
      <c r="G672" s="13">
        <f t="shared" si="17"/>
        <v>1.9672140136923533E-2</v>
      </c>
      <c r="H672" s="13">
        <f t="shared" si="18"/>
        <v>-1.2636223841679395E-2</v>
      </c>
    </row>
    <row r="673" spans="2:8" x14ac:dyDescent="0.3">
      <c r="B673" s="2">
        <v>44831</v>
      </c>
      <c r="C673">
        <f>+VLOOKUP(B673,'S&amp;P500'!$B$5:$C$1261,2)</f>
        <v>3647.29</v>
      </c>
      <c r="D673">
        <f>+VLOOKUP(B673,AAPL!$B$4:$C$1261,2)</f>
        <v>149.57</v>
      </c>
      <c r="G673" s="13">
        <f t="shared" si="17"/>
        <v>-2.1203598319033956E-3</v>
      </c>
      <c r="H673" s="13">
        <f t="shared" si="18"/>
        <v>6.5275908479138778E-3</v>
      </c>
    </row>
    <row r="674" spans="2:8" x14ac:dyDescent="0.3">
      <c r="B674" s="2">
        <v>44830</v>
      </c>
      <c r="C674">
        <f>+VLOOKUP(B674,'S&amp;P500'!$B$5:$C$1261,2)</f>
        <v>3655.04</v>
      </c>
      <c r="D674">
        <f>+VLOOKUP(B674,AAPL!$B$4:$C$1261,2)</f>
        <v>148.6</v>
      </c>
      <c r="G674" s="13">
        <f t="shared" si="17"/>
        <v>-1.0340542018774879E-2</v>
      </c>
      <c r="H674" s="13">
        <f t="shared" si="18"/>
        <v>2.2932685822203425E-3</v>
      </c>
    </row>
    <row r="675" spans="2:8" x14ac:dyDescent="0.3">
      <c r="B675" s="2">
        <v>44827</v>
      </c>
      <c r="C675">
        <f>+VLOOKUP(B675,'S&amp;P500'!$B$5:$C$1261,2)</f>
        <v>3693.23</v>
      </c>
      <c r="D675">
        <f>+VLOOKUP(B675,AAPL!$B$4:$C$1261,2)</f>
        <v>148.26</v>
      </c>
      <c r="G675" s="13">
        <f t="shared" si="17"/>
        <v>-1.7232616372049869E-2</v>
      </c>
      <c r="H675" s="13">
        <f t="shared" si="18"/>
        <v>-1.5145476285372661E-2</v>
      </c>
    </row>
    <row r="676" spans="2:8" x14ac:dyDescent="0.3">
      <c r="B676" s="2">
        <v>44826</v>
      </c>
      <c r="C676">
        <f>+VLOOKUP(B676,'S&amp;P500'!$B$5:$C$1261,2)</f>
        <v>3757.99</v>
      </c>
      <c r="D676">
        <f>+VLOOKUP(B676,AAPL!$B$4:$C$1261,2)</f>
        <v>150.54</v>
      </c>
      <c r="G676" s="13">
        <f t="shared" si="17"/>
        <v>-8.4275962880581146E-3</v>
      </c>
      <c r="H676" s="13">
        <f t="shared" si="18"/>
        <v>-6.3366336633663423E-3</v>
      </c>
    </row>
    <row r="677" spans="2:8" x14ac:dyDescent="0.3">
      <c r="B677" s="2">
        <v>44825</v>
      </c>
      <c r="C677">
        <f>+VLOOKUP(B677,'S&amp;P500'!$B$5:$C$1261,2)</f>
        <v>3789.93</v>
      </c>
      <c r="D677">
        <f>+VLOOKUP(B677,AAPL!$B$4:$C$1261,2)</f>
        <v>151.5</v>
      </c>
      <c r="G677" s="13">
        <f t="shared" si="17"/>
        <v>-1.7116493297336777E-2</v>
      </c>
      <c r="H677" s="13">
        <f t="shared" si="18"/>
        <v>-2.0305225038799724E-2</v>
      </c>
    </row>
    <row r="678" spans="2:8" x14ac:dyDescent="0.3">
      <c r="B678" s="2">
        <v>44824</v>
      </c>
      <c r="C678">
        <f>+VLOOKUP(B678,'S&amp;P500'!$B$5:$C$1261,2)</f>
        <v>3855.93</v>
      </c>
      <c r="D678">
        <f>+VLOOKUP(B678,AAPL!$B$4:$C$1261,2)</f>
        <v>154.63999999999999</v>
      </c>
      <c r="G678" s="13">
        <f t="shared" si="17"/>
        <v>-1.1272112803181633E-2</v>
      </c>
      <c r="H678" s="13">
        <f t="shared" si="18"/>
        <v>1.5697865353037743E-2</v>
      </c>
    </row>
    <row r="679" spans="2:8" x14ac:dyDescent="0.3">
      <c r="B679" s="2">
        <v>44823</v>
      </c>
      <c r="C679">
        <f>+VLOOKUP(B679,'S&amp;P500'!$B$5:$C$1261,2)</f>
        <v>3899.89</v>
      </c>
      <c r="D679">
        <f>+VLOOKUP(B679,AAPL!$B$4:$C$1261,2)</f>
        <v>152.25</v>
      </c>
      <c r="G679" s="13">
        <f t="shared" si="17"/>
        <v>6.8571487583035662E-3</v>
      </c>
      <c r="H679" s="13">
        <f t="shared" si="18"/>
        <v>2.504544536457276E-2</v>
      </c>
    </row>
    <row r="680" spans="2:8" x14ac:dyDescent="0.3">
      <c r="B680" s="2">
        <v>44820</v>
      </c>
      <c r="C680">
        <f>+VLOOKUP(B680,'S&amp;P500'!$B$5:$C$1261,2)</f>
        <v>3873.33</v>
      </c>
      <c r="D680">
        <f>+VLOOKUP(B680,AAPL!$B$4:$C$1261,2)</f>
        <v>148.53</v>
      </c>
      <c r="G680" s="13">
        <f t="shared" si="17"/>
        <v>-7.1821292629474787E-3</v>
      </c>
      <c r="H680" s="13">
        <f t="shared" si="18"/>
        <v>-1.0920956249583669E-2</v>
      </c>
    </row>
    <row r="681" spans="2:8" x14ac:dyDescent="0.3">
      <c r="B681" s="2">
        <v>44819</v>
      </c>
      <c r="C681">
        <f>+VLOOKUP(B681,'S&amp;P500'!$B$5:$C$1261,2)</f>
        <v>3901.35</v>
      </c>
      <c r="D681">
        <f>+VLOOKUP(B681,AAPL!$B$4:$C$1261,2)</f>
        <v>150.16999999999999</v>
      </c>
      <c r="G681" s="13">
        <f t="shared" si="17"/>
        <v>-1.1317761485652666E-2</v>
      </c>
      <c r="H681" s="13">
        <f t="shared" si="18"/>
        <v>-1.8945580453387345E-2</v>
      </c>
    </row>
    <row r="682" spans="2:8" x14ac:dyDescent="0.3">
      <c r="B682" s="2">
        <v>44818</v>
      </c>
      <c r="C682">
        <f>+VLOOKUP(B682,'S&amp;P500'!$B$5:$C$1261,2)</f>
        <v>3946.01</v>
      </c>
      <c r="D682">
        <f>+VLOOKUP(B682,AAPL!$B$4:$C$1261,2)</f>
        <v>153.07</v>
      </c>
      <c r="G682" s="13">
        <f t="shared" si="17"/>
        <v>3.3869946525153516E-3</v>
      </c>
      <c r="H682" s="13">
        <f t="shared" si="18"/>
        <v>9.5633821395593177E-3</v>
      </c>
    </row>
    <row r="683" spans="2:8" x14ac:dyDescent="0.3">
      <c r="B683" s="2">
        <v>44817</v>
      </c>
      <c r="C683">
        <f>+VLOOKUP(B683,'S&amp;P500'!$B$5:$C$1261,2)</f>
        <v>3932.69</v>
      </c>
      <c r="D683">
        <f>+VLOOKUP(B683,AAPL!$B$4:$C$1261,2)</f>
        <v>151.62</v>
      </c>
      <c r="G683" s="13">
        <f t="shared" si="17"/>
        <v>-4.3236562775976095E-2</v>
      </c>
      <c r="H683" s="13">
        <f t="shared" si="18"/>
        <v>-5.867014341590604E-2</v>
      </c>
    </row>
    <row r="684" spans="2:8" x14ac:dyDescent="0.3">
      <c r="B684" s="2">
        <v>44816</v>
      </c>
      <c r="C684">
        <f>+VLOOKUP(B684,'S&amp;P500'!$B$5:$C$1261,2)</f>
        <v>4110.41</v>
      </c>
      <c r="D684">
        <f>+VLOOKUP(B684,AAPL!$B$4:$C$1261,2)</f>
        <v>161.07</v>
      </c>
      <c r="G684" s="13">
        <f t="shared" si="17"/>
        <v>1.058426104401855E-2</v>
      </c>
      <c r="H684" s="13">
        <f t="shared" si="18"/>
        <v>3.8491295938104519E-2</v>
      </c>
    </row>
    <row r="685" spans="2:8" x14ac:dyDescent="0.3">
      <c r="B685" s="2">
        <v>44813</v>
      </c>
      <c r="C685">
        <f>+VLOOKUP(B685,'S&amp;P500'!$B$5:$C$1261,2)</f>
        <v>4067.36</v>
      </c>
      <c r="D685">
        <f>+VLOOKUP(B685,AAPL!$B$4:$C$1261,2)</f>
        <v>155.1</v>
      </c>
      <c r="G685" s="13">
        <f t="shared" si="17"/>
        <v>1.5271405678227268E-2</v>
      </c>
      <c r="H685" s="13">
        <f t="shared" si="18"/>
        <v>1.8853051303947987E-2</v>
      </c>
    </row>
    <row r="686" spans="2:8" x14ac:dyDescent="0.3">
      <c r="B686" s="2">
        <v>44812</v>
      </c>
      <c r="C686">
        <f>+VLOOKUP(B686,'S&amp;P500'!$B$5:$C$1261,2)</f>
        <v>4006.18</v>
      </c>
      <c r="D686">
        <f>+VLOOKUP(B686,AAPL!$B$4:$C$1261,2)</f>
        <v>152.22999999999999</v>
      </c>
      <c r="G686" s="13">
        <f t="shared" si="17"/>
        <v>6.6107686934497867E-3</v>
      </c>
      <c r="H686" s="13">
        <f t="shared" si="18"/>
        <v>-9.6285212412986487E-3</v>
      </c>
    </row>
    <row r="687" spans="2:8" x14ac:dyDescent="0.3">
      <c r="B687" s="2">
        <v>44811</v>
      </c>
      <c r="C687">
        <f>+VLOOKUP(B687,'S&amp;P500'!$B$5:$C$1261,2)</f>
        <v>3979.87</v>
      </c>
      <c r="D687">
        <f>+VLOOKUP(B687,AAPL!$B$4:$C$1261,2)</f>
        <v>153.71</v>
      </c>
      <c r="G687" s="13">
        <f t="shared" si="17"/>
        <v>1.8340971140093032E-2</v>
      </c>
      <c r="H687" s="13">
        <f t="shared" si="18"/>
        <v>9.2580433355220482E-3</v>
      </c>
    </row>
    <row r="688" spans="2:8" x14ac:dyDescent="0.3">
      <c r="B688" s="2">
        <v>44810</v>
      </c>
      <c r="C688">
        <f>+VLOOKUP(B688,'S&amp;P500'!$B$5:$C$1261,2)</f>
        <v>3908.19</v>
      </c>
      <c r="D688">
        <f>+VLOOKUP(B688,AAPL!$B$4:$C$1261,2)</f>
        <v>152.30000000000001</v>
      </c>
      <c r="G688" s="13">
        <f t="shared" si="17"/>
        <v>-4.095039574340209E-3</v>
      </c>
      <c r="H688" s="13">
        <f t="shared" si="18"/>
        <v>-8.2052617869236011E-3</v>
      </c>
    </row>
    <row r="689" spans="2:8" x14ac:dyDescent="0.3">
      <c r="B689" s="2">
        <v>44806</v>
      </c>
      <c r="C689">
        <f>+VLOOKUP(B689,'S&amp;P500'!$B$5:$C$1261,2)</f>
        <v>3924.26</v>
      </c>
      <c r="D689">
        <f>+VLOOKUP(B689,AAPL!$B$4:$C$1261,2)</f>
        <v>153.56</v>
      </c>
      <c r="G689" s="13">
        <f t="shared" si="17"/>
        <v>-1.0736478566116592E-2</v>
      </c>
      <c r="H689" s="13">
        <f t="shared" si="18"/>
        <v>-1.3617677286742014E-2</v>
      </c>
    </row>
    <row r="690" spans="2:8" x14ac:dyDescent="0.3">
      <c r="B690" s="2">
        <v>44805</v>
      </c>
      <c r="C690">
        <f>+VLOOKUP(B690,'S&amp;P500'!$B$5:$C$1261,2)</f>
        <v>3966.85</v>
      </c>
      <c r="D690">
        <f>+VLOOKUP(B690,AAPL!$B$4:$C$1261,2)</f>
        <v>155.68</v>
      </c>
      <c r="G690" s="13">
        <f t="shared" si="17"/>
        <v>2.9962073324905081E-3</v>
      </c>
      <c r="H690" s="13">
        <f t="shared" si="18"/>
        <v>4.7111971603743807E-3</v>
      </c>
    </row>
    <row r="691" spans="2:8" x14ac:dyDescent="0.3">
      <c r="B691" s="2">
        <v>44804</v>
      </c>
      <c r="C691">
        <f>+VLOOKUP(B691,'S&amp;P500'!$B$5:$C$1261,2)</f>
        <v>3955</v>
      </c>
      <c r="D691">
        <f>+VLOOKUP(B691,AAPL!$B$4:$C$1261,2)</f>
        <v>154.94999999999999</v>
      </c>
      <c r="G691" s="13">
        <f t="shared" si="17"/>
        <v>-7.8170469825595834E-3</v>
      </c>
      <c r="H691" s="13">
        <f t="shared" si="18"/>
        <v>-1.0662750606563742E-2</v>
      </c>
    </row>
    <row r="692" spans="2:8" x14ac:dyDescent="0.3">
      <c r="B692" s="2">
        <v>44803</v>
      </c>
      <c r="C692">
        <f>+VLOOKUP(B692,'S&amp;P500'!$B$5:$C$1261,2)</f>
        <v>3986.16</v>
      </c>
      <c r="D692">
        <f>+VLOOKUP(B692,AAPL!$B$4:$C$1261,2)</f>
        <v>156.62</v>
      </c>
      <c r="G692" s="13">
        <f t="shared" si="17"/>
        <v>-1.1028107408059928E-2</v>
      </c>
      <c r="H692" s="13">
        <f t="shared" si="18"/>
        <v>-1.5278214397988044E-2</v>
      </c>
    </row>
    <row r="693" spans="2:8" x14ac:dyDescent="0.3">
      <c r="B693" s="2">
        <v>44802</v>
      </c>
      <c r="C693">
        <f>+VLOOKUP(B693,'S&amp;P500'!$B$5:$C$1261,2)</f>
        <v>4030.61</v>
      </c>
      <c r="D693">
        <f>+VLOOKUP(B693,AAPL!$B$4:$C$1261,2)</f>
        <v>159.05000000000001</v>
      </c>
      <c r="G693" s="13">
        <f t="shared" si="17"/>
        <v>-6.6664037893761074E-3</v>
      </c>
      <c r="H693" s="13">
        <f t="shared" si="18"/>
        <v>-1.3704576460374374E-2</v>
      </c>
    </row>
    <row r="694" spans="2:8" x14ac:dyDescent="0.3">
      <c r="B694" s="2">
        <v>44799</v>
      </c>
      <c r="C694">
        <f>+VLOOKUP(B694,'S&amp;P500'!$B$5:$C$1261,2)</f>
        <v>4057.66</v>
      </c>
      <c r="D694">
        <f>+VLOOKUP(B694,AAPL!$B$4:$C$1261,2)</f>
        <v>161.26</v>
      </c>
      <c r="G694" s="13">
        <f t="shared" si="17"/>
        <v>-3.3688010821315006E-2</v>
      </c>
      <c r="H694" s="13">
        <f t="shared" si="18"/>
        <v>-3.7713330946413826E-2</v>
      </c>
    </row>
    <row r="695" spans="2:8" x14ac:dyDescent="0.3">
      <c r="B695" s="2">
        <v>44798</v>
      </c>
      <c r="C695">
        <f>+VLOOKUP(B695,'S&amp;P500'!$B$5:$C$1261,2)</f>
        <v>4199.12</v>
      </c>
      <c r="D695">
        <f>+VLOOKUP(B695,AAPL!$B$4:$C$1261,2)</f>
        <v>167.58</v>
      </c>
      <c r="G695" s="13">
        <f t="shared" si="17"/>
        <v>1.4091582000449021E-2</v>
      </c>
      <c r="H695" s="13">
        <f t="shared" si="18"/>
        <v>1.4959723820483273E-2</v>
      </c>
    </row>
    <row r="696" spans="2:8" x14ac:dyDescent="0.3">
      <c r="B696" s="2">
        <v>44797</v>
      </c>
      <c r="C696">
        <f>+VLOOKUP(B696,'S&amp;P500'!$B$5:$C$1261,2)</f>
        <v>4140.7700000000004</v>
      </c>
      <c r="D696">
        <f>+VLOOKUP(B696,AAPL!$B$4:$C$1261,2)</f>
        <v>165.11</v>
      </c>
      <c r="G696" s="13">
        <f t="shared" si="17"/>
        <v>2.9161509713642175E-3</v>
      </c>
      <c r="H696" s="13">
        <f t="shared" si="18"/>
        <v>1.7594952068924474E-3</v>
      </c>
    </row>
    <row r="697" spans="2:8" x14ac:dyDescent="0.3">
      <c r="B697" s="2">
        <v>44796</v>
      </c>
      <c r="C697">
        <f>+VLOOKUP(B697,'S&amp;P500'!$B$5:$C$1261,2)</f>
        <v>4128.7299999999996</v>
      </c>
      <c r="D697">
        <f>+VLOOKUP(B697,AAPL!$B$4:$C$1261,2)</f>
        <v>164.82</v>
      </c>
      <c r="G697" s="13">
        <f t="shared" si="17"/>
        <v>-2.2378014446627903E-3</v>
      </c>
      <c r="H697" s="13">
        <f t="shared" si="18"/>
        <v>-1.9981834695731449E-3</v>
      </c>
    </row>
    <row r="698" spans="2:8" x14ac:dyDescent="0.3">
      <c r="B698" s="2">
        <v>44795</v>
      </c>
      <c r="C698">
        <f>+VLOOKUP(B698,'S&amp;P500'!$B$5:$C$1261,2)</f>
        <v>4137.99</v>
      </c>
      <c r="D698">
        <f>+VLOOKUP(B698,AAPL!$B$4:$C$1261,2)</f>
        <v>165.15</v>
      </c>
      <c r="G698" s="13">
        <f t="shared" si="17"/>
        <v>-2.1400124867564707E-2</v>
      </c>
      <c r="H698" s="13">
        <f t="shared" si="18"/>
        <v>-2.3070097604259154E-2</v>
      </c>
    </row>
    <row r="699" spans="2:8" x14ac:dyDescent="0.3">
      <c r="B699" s="2">
        <v>44792</v>
      </c>
      <c r="C699">
        <f>+VLOOKUP(B699,'S&amp;P500'!$B$5:$C$1261,2)</f>
        <v>4228.4799999999996</v>
      </c>
      <c r="D699">
        <f>+VLOOKUP(B699,AAPL!$B$4:$C$1261,2)</f>
        <v>169.05</v>
      </c>
      <c r="G699" s="13">
        <f t="shared" si="17"/>
        <v>-1.2899942573545653E-2</v>
      </c>
      <c r="H699" s="13">
        <f t="shared" si="18"/>
        <v>-1.5089722675366901E-2</v>
      </c>
    </row>
    <row r="700" spans="2:8" x14ac:dyDescent="0.3">
      <c r="B700" s="2">
        <v>44791</v>
      </c>
      <c r="C700">
        <f>+VLOOKUP(B700,'S&amp;P500'!$B$5:$C$1261,2)</f>
        <v>4283.74</v>
      </c>
      <c r="D700">
        <f>+VLOOKUP(B700,AAPL!$B$4:$C$1261,2)</f>
        <v>171.64</v>
      </c>
      <c r="G700" s="13">
        <f t="shared" si="17"/>
        <v>2.2695154935377104E-3</v>
      </c>
      <c r="H700" s="13">
        <f t="shared" si="18"/>
        <v>-2.267046445387555E-3</v>
      </c>
    </row>
    <row r="701" spans="2:8" x14ac:dyDescent="0.3">
      <c r="B701" s="2">
        <v>44790</v>
      </c>
      <c r="C701">
        <f>+VLOOKUP(B701,'S&amp;P500'!$B$5:$C$1261,2)</f>
        <v>4274.04</v>
      </c>
      <c r="D701">
        <f>+VLOOKUP(B701,AAPL!$B$4:$C$1261,2)</f>
        <v>172.03</v>
      </c>
      <c r="G701" s="13">
        <f t="shared" si="17"/>
        <v>-7.2377589891293725E-3</v>
      </c>
      <c r="H701" s="13">
        <f t="shared" si="18"/>
        <v>8.7961062569634763E-3</v>
      </c>
    </row>
    <row r="702" spans="2:8" x14ac:dyDescent="0.3">
      <c r="B702" s="2">
        <v>44789</v>
      </c>
      <c r="C702">
        <f>+VLOOKUP(B702,'S&amp;P500'!$B$5:$C$1261,2)</f>
        <v>4305.2</v>
      </c>
      <c r="D702">
        <f>+VLOOKUP(B702,AAPL!$B$4:$C$1261,2)</f>
        <v>170.53</v>
      </c>
      <c r="G702" s="13">
        <f t="shared" si="17"/>
        <v>1.8756661407353103E-3</v>
      </c>
      <c r="H702" s="13">
        <f t="shared" si="18"/>
        <v>-9.3737184369324655E-4</v>
      </c>
    </row>
    <row r="703" spans="2:8" x14ac:dyDescent="0.3">
      <c r="B703" s="2">
        <v>44788</v>
      </c>
      <c r="C703">
        <f>+VLOOKUP(B703,'S&amp;P500'!$B$5:$C$1261,2)</f>
        <v>4297.1400000000003</v>
      </c>
      <c r="D703">
        <f>+VLOOKUP(B703,AAPL!$B$4:$C$1261,2)</f>
        <v>170.69</v>
      </c>
      <c r="G703" s="13">
        <f t="shared" si="17"/>
        <v>3.96948705068767E-3</v>
      </c>
      <c r="H703" s="13">
        <f t="shared" si="18"/>
        <v>6.3082183704752381E-3</v>
      </c>
    </row>
    <row r="704" spans="2:8" x14ac:dyDescent="0.3">
      <c r="B704" s="2">
        <v>44785</v>
      </c>
      <c r="C704">
        <f>+VLOOKUP(B704,'S&amp;P500'!$B$5:$C$1261,2)</f>
        <v>4280.1499999999996</v>
      </c>
      <c r="D704">
        <f>+VLOOKUP(B704,AAPL!$B$4:$C$1261,2)</f>
        <v>169.62</v>
      </c>
      <c r="G704" s="13">
        <f t="shared" si="17"/>
        <v>1.7322396708554288E-2</v>
      </c>
      <c r="H704" s="13">
        <f t="shared" si="18"/>
        <v>2.1438034445381282E-2</v>
      </c>
    </row>
    <row r="705" spans="2:8" x14ac:dyDescent="0.3">
      <c r="B705" s="2">
        <v>44784</v>
      </c>
      <c r="C705">
        <f>+VLOOKUP(B705,'S&amp;P500'!$B$5:$C$1261,2)</f>
        <v>4207.2700000000004</v>
      </c>
      <c r="D705">
        <f>+VLOOKUP(B705,AAPL!$B$4:$C$1261,2)</f>
        <v>166.06</v>
      </c>
      <c r="G705" s="13">
        <f t="shared" si="17"/>
        <v>-7.0542296876174859E-4</v>
      </c>
      <c r="H705" s="13">
        <f t="shared" si="18"/>
        <v>-4.4364508393286428E-3</v>
      </c>
    </row>
    <row r="706" spans="2:8" x14ac:dyDescent="0.3">
      <c r="B706" s="2">
        <v>44783</v>
      </c>
      <c r="C706">
        <f>+VLOOKUP(B706,'S&amp;P500'!$B$5:$C$1261,2)</f>
        <v>4210.24</v>
      </c>
      <c r="D706">
        <f>+VLOOKUP(B706,AAPL!$B$4:$C$1261,2)</f>
        <v>166.8</v>
      </c>
      <c r="G706" s="13">
        <f t="shared" si="17"/>
        <v>2.1290634013103604E-2</v>
      </c>
      <c r="H706" s="13">
        <f t="shared" si="18"/>
        <v>2.6208933185677408E-2</v>
      </c>
    </row>
    <row r="707" spans="2:8" x14ac:dyDescent="0.3">
      <c r="B707" s="2">
        <v>44782</v>
      </c>
      <c r="C707">
        <f>+VLOOKUP(B707,'S&amp;P500'!$B$5:$C$1261,2)</f>
        <v>4122.47</v>
      </c>
      <c r="D707">
        <f>+VLOOKUP(B707,AAPL!$B$4:$C$1261,2)</f>
        <v>162.54</v>
      </c>
      <c r="G707" s="13">
        <f t="shared" si="17"/>
        <v>-4.248730694724312E-3</v>
      </c>
      <c r="H707" s="13">
        <f t="shared" si="18"/>
        <v>3.0771124376882675E-4</v>
      </c>
    </row>
    <row r="708" spans="2:8" x14ac:dyDescent="0.3">
      <c r="B708" s="2">
        <v>44781</v>
      </c>
      <c r="C708">
        <f>+VLOOKUP(B708,'S&amp;P500'!$B$5:$C$1261,2)</f>
        <v>4140.0600000000004</v>
      </c>
      <c r="D708">
        <f>+VLOOKUP(B708,AAPL!$B$4:$C$1261,2)</f>
        <v>162.49</v>
      </c>
      <c r="G708" s="13">
        <f t="shared" si="17"/>
        <v>-1.2375789770792123E-3</v>
      </c>
      <c r="H708" s="13">
        <f t="shared" si="18"/>
        <v>-2.9453273608639474E-3</v>
      </c>
    </row>
    <row r="709" spans="2:8" x14ac:dyDescent="0.3">
      <c r="B709" s="2">
        <v>44778</v>
      </c>
      <c r="C709">
        <f>+VLOOKUP(B709,'S&amp;P500'!$B$5:$C$1261,2)</f>
        <v>4145.1899999999996</v>
      </c>
      <c r="D709">
        <f>+VLOOKUP(B709,AAPL!$B$4:$C$1261,2)</f>
        <v>162.97</v>
      </c>
      <c r="G709" s="13">
        <f t="shared" si="17"/>
        <v>-1.6257460367924415E-3</v>
      </c>
      <c r="H709" s="13">
        <f t="shared" si="18"/>
        <v>-1.3481218211900403E-3</v>
      </c>
    </row>
    <row r="710" spans="2:8" x14ac:dyDescent="0.3">
      <c r="B710" s="2">
        <v>44777</v>
      </c>
      <c r="C710">
        <f>+VLOOKUP(B710,'S&amp;P500'!$B$5:$C$1261,2)</f>
        <v>4151.9399999999996</v>
      </c>
      <c r="D710">
        <f>+VLOOKUP(B710,AAPL!$B$4:$C$1261,2)</f>
        <v>163.19</v>
      </c>
      <c r="G710" s="13">
        <f t="shared" si="17"/>
        <v>-7.7734484990998887E-4</v>
      </c>
      <c r="H710" s="13">
        <f t="shared" si="18"/>
        <v>-1.957066846064448E-3</v>
      </c>
    </row>
    <row r="711" spans="2:8" x14ac:dyDescent="0.3">
      <c r="B711" s="2">
        <v>44776</v>
      </c>
      <c r="C711">
        <f>+VLOOKUP(B711,'S&amp;P500'!$B$5:$C$1261,2)</f>
        <v>4155.17</v>
      </c>
      <c r="D711">
        <f>+VLOOKUP(B711,AAPL!$B$4:$C$1261,2)</f>
        <v>163.51</v>
      </c>
      <c r="G711" s="13">
        <f t="shared" si="17"/>
        <v>1.5638481713144525E-2</v>
      </c>
      <c r="H711" s="13">
        <f t="shared" si="18"/>
        <v>3.8290576581153202E-2</v>
      </c>
    </row>
    <row r="712" spans="2:8" x14ac:dyDescent="0.3">
      <c r="B712" s="2">
        <v>44775</v>
      </c>
      <c r="C712">
        <f>+VLOOKUP(B712,'S&amp;P500'!$B$5:$C$1261,2)</f>
        <v>4091.19</v>
      </c>
      <c r="D712">
        <f>+VLOOKUP(B712,AAPL!$B$4:$C$1261,2)</f>
        <v>157.47999999999999</v>
      </c>
      <c r="G712" s="13">
        <f t="shared" si="17"/>
        <v>-6.6624095876541833E-3</v>
      </c>
      <c r="H712" s="13">
        <f t="shared" si="18"/>
        <v>-9.3105183694012217E-3</v>
      </c>
    </row>
    <row r="713" spans="2:8" x14ac:dyDescent="0.3">
      <c r="B713" s="2">
        <v>44774</v>
      </c>
      <c r="C713">
        <f>+VLOOKUP(B713,'S&amp;P500'!$B$5:$C$1261,2)</f>
        <v>4118.63</v>
      </c>
      <c r="D713">
        <f>+VLOOKUP(B713,AAPL!$B$4:$C$1261,2)</f>
        <v>158.96</v>
      </c>
      <c r="G713" s="13">
        <f t="shared" si="17"/>
        <v>-2.8230463236237346E-3</v>
      </c>
      <c r="H713" s="13">
        <f t="shared" si="18"/>
        <v>-6.127297736651216E-3</v>
      </c>
    </row>
    <row r="714" spans="2:8" x14ac:dyDescent="0.3">
      <c r="B714" s="2">
        <v>44771</v>
      </c>
      <c r="C714">
        <f>+VLOOKUP(B714,'S&amp;P500'!$B$5:$C$1261,2)</f>
        <v>4130.29</v>
      </c>
      <c r="D714">
        <f>+VLOOKUP(B714,AAPL!$B$4:$C$1261,2)</f>
        <v>159.94</v>
      </c>
      <c r="G714" s="13">
        <f t="shared" si="17"/>
        <v>1.4207733466259809E-2</v>
      </c>
      <c r="H714" s="13">
        <f t="shared" si="18"/>
        <v>3.2737134370762533E-2</v>
      </c>
    </row>
    <row r="715" spans="2:8" x14ac:dyDescent="0.3">
      <c r="B715" s="2">
        <v>44770</v>
      </c>
      <c r="C715">
        <f>+VLOOKUP(B715,'S&amp;P500'!$B$5:$C$1261,2)</f>
        <v>4072.43</v>
      </c>
      <c r="D715">
        <f>+VLOOKUP(B715,AAPL!$B$4:$C$1261,2)</f>
        <v>154.87</v>
      </c>
      <c r="G715" s="13">
        <f t="shared" si="17"/>
        <v>1.2133382708562568E-2</v>
      </c>
      <c r="H715" s="13">
        <f t="shared" si="18"/>
        <v>3.6290583889573291E-3</v>
      </c>
    </row>
    <row r="716" spans="2:8" x14ac:dyDescent="0.3">
      <c r="B716" s="2">
        <v>44769</v>
      </c>
      <c r="C716">
        <f>+VLOOKUP(B716,'S&amp;P500'!$B$5:$C$1261,2)</f>
        <v>4023.61</v>
      </c>
      <c r="D716">
        <f>+VLOOKUP(B716,AAPL!$B$4:$C$1261,2)</f>
        <v>154.31</v>
      </c>
      <c r="G716" s="13">
        <f t="shared" ref="G716:G779" si="19">+C716/C717-1</f>
        <v>2.6156259165274642E-2</v>
      </c>
      <c r="H716" s="13">
        <f t="shared" ref="H716:H779" si="20">+D716/D717-1</f>
        <v>3.4180014744320086E-2</v>
      </c>
    </row>
    <row r="717" spans="2:8" x14ac:dyDescent="0.3">
      <c r="B717" s="2">
        <v>44768</v>
      </c>
      <c r="C717">
        <f>+VLOOKUP(B717,'S&amp;P500'!$B$5:$C$1261,2)</f>
        <v>3921.05</v>
      </c>
      <c r="D717">
        <f>+VLOOKUP(B717,AAPL!$B$4:$C$1261,2)</f>
        <v>149.21</v>
      </c>
      <c r="G717" s="13">
        <f t="shared" si="19"/>
        <v>-1.1543193070554847E-2</v>
      </c>
      <c r="H717" s="13">
        <f t="shared" si="20"/>
        <v>-8.7690161429614388E-3</v>
      </c>
    </row>
    <row r="718" spans="2:8" x14ac:dyDescent="0.3">
      <c r="B718" s="2">
        <v>44767</v>
      </c>
      <c r="C718">
        <f>+VLOOKUP(B718,'S&amp;P500'!$B$5:$C$1261,2)</f>
        <v>3966.84</v>
      </c>
      <c r="D718">
        <f>+VLOOKUP(B718,AAPL!$B$4:$C$1261,2)</f>
        <v>150.53</v>
      </c>
      <c r="G718" s="13">
        <f t="shared" si="19"/>
        <v>1.3151152429682345E-3</v>
      </c>
      <c r="H718" s="13">
        <f t="shared" si="20"/>
        <v>-7.4508769616246084E-3</v>
      </c>
    </row>
    <row r="719" spans="2:8" x14ac:dyDescent="0.3">
      <c r="B719" s="2">
        <v>44764</v>
      </c>
      <c r="C719">
        <f>+VLOOKUP(B719,'S&amp;P500'!$B$5:$C$1261,2)</f>
        <v>3961.63</v>
      </c>
      <c r="D719">
        <f>+VLOOKUP(B719,AAPL!$B$4:$C$1261,2)</f>
        <v>151.66</v>
      </c>
      <c r="G719" s="13">
        <f t="shared" si="19"/>
        <v>-9.3324497680640217E-3</v>
      </c>
      <c r="H719" s="13">
        <f t="shared" si="20"/>
        <v>-8.1098757357750406E-3</v>
      </c>
    </row>
    <row r="720" spans="2:8" x14ac:dyDescent="0.3">
      <c r="B720" s="2">
        <v>44763</v>
      </c>
      <c r="C720">
        <f>+VLOOKUP(B720,'S&amp;P500'!$B$5:$C$1261,2)</f>
        <v>3998.95</v>
      </c>
      <c r="D720">
        <f>+VLOOKUP(B720,AAPL!$B$4:$C$1261,2)</f>
        <v>152.9</v>
      </c>
      <c r="G720" s="13">
        <f t="shared" si="19"/>
        <v>9.8613601353569891E-3</v>
      </c>
      <c r="H720" s="13">
        <f t="shared" si="20"/>
        <v>1.5137431947948476E-2</v>
      </c>
    </row>
    <row r="721" spans="2:8" x14ac:dyDescent="0.3">
      <c r="B721" s="2">
        <v>44762</v>
      </c>
      <c r="C721">
        <f>+VLOOKUP(B721,'S&amp;P500'!$B$5:$C$1261,2)</f>
        <v>3959.9</v>
      </c>
      <c r="D721">
        <f>+VLOOKUP(B721,AAPL!$B$4:$C$1261,2)</f>
        <v>150.62</v>
      </c>
      <c r="G721" s="13">
        <f t="shared" si="19"/>
        <v>5.8958160281861183E-3</v>
      </c>
      <c r="H721" s="13">
        <f t="shared" si="20"/>
        <v>1.3457139012245989E-2</v>
      </c>
    </row>
    <row r="722" spans="2:8" x14ac:dyDescent="0.3">
      <c r="B722" s="2">
        <v>44761</v>
      </c>
      <c r="C722">
        <f>+VLOOKUP(B722,'S&amp;P500'!$B$5:$C$1261,2)</f>
        <v>3936.69</v>
      </c>
      <c r="D722">
        <f>+VLOOKUP(B722,AAPL!$B$4:$C$1261,2)</f>
        <v>148.62</v>
      </c>
      <c r="G722" s="13">
        <f t="shared" si="19"/>
        <v>2.7628333137554417E-2</v>
      </c>
      <c r="H722" s="13">
        <f t="shared" si="20"/>
        <v>2.6735751295336785E-2</v>
      </c>
    </row>
    <row r="723" spans="2:8" x14ac:dyDescent="0.3">
      <c r="B723" s="2">
        <v>44760</v>
      </c>
      <c r="C723">
        <f>+VLOOKUP(B723,'S&amp;P500'!$B$5:$C$1261,2)</f>
        <v>3830.85</v>
      </c>
      <c r="D723">
        <f>+VLOOKUP(B723,AAPL!$B$4:$C$1261,2)</f>
        <v>144.75</v>
      </c>
      <c r="G723" s="13">
        <f t="shared" si="19"/>
        <v>-8.3636194203708936E-3</v>
      </c>
      <c r="H723" s="13">
        <f t="shared" si="20"/>
        <v>-2.063599458728016E-2</v>
      </c>
    </row>
    <row r="724" spans="2:8" x14ac:dyDescent="0.3">
      <c r="B724" s="2">
        <v>44757</v>
      </c>
      <c r="C724">
        <f>+VLOOKUP(B724,'S&amp;P500'!$B$5:$C$1261,2)</f>
        <v>3863.16</v>
      </c>
      <c r="D724">
        <f>+VLOOKUP(B724,AAPL!$B$4:$C$1261,2)</f>
        <v>147.80000000000001</v>
      </c>
      <c r="G724" s="13">
        <f t="shared" si="19"/>
        <v>1.9201241036518768E-2</v>
      </c>
      <c r="H724" s="13">
        <f t="shared" si="20"/>
        <v>1.1428180387326403E-2</v>
      </c>
    </row>
    <row r="725" spans="2:8" x14ac:dyDescent="0.3">
      <c r="B725" s="2">
        <v>44756</v>
      </c>
      <c r="C725">
        <f>+VLOOKUP(B725,'S&amp;P500'!$B$5:$C$1261,2)</f>
        <v>3790.38</v>
      </c>
      <c r="D725">
        <f>+VLOOKUP(B725,AAPL!$B$4:$C$1261,2)</f>
        <v>146.13</v>
      </c>
      <c r="G725" s="13">
        <f t="shared" si="19"/>
        <v>-2.99859539478875E-3</v>
      </c>
      <c r="H725" s="13">
        <f t="shared" si="20"/>
        <v>2.0532160067043836E-2</v>
      </c>
    </row>
    <row r="726" spans="2:8" x14ac:dyDescent="0.3">
      <c r="B726" s="2">
        <v>44755</v>
      </c>
      <c r="C726">
        <f>+VLOOKUP(B726,'S&amp;P500'!$B$5:$C$1261,2)</f>
        <v>3801.78</v>
      </c>
      <c r="D726">
        <f>+VLOOKUP(B726,AAPL!$B$4:$C$1261,2)</f>
        <v>143.19</v>
      </c>
      <c r="G726" s="13">
        <f t="shared" si="19"/>
        <v>-4.4568974546977946E-3</v>
      </c>
      <c r="H726" s="13">
        <f t="shared" si="20"/>
        <v>-2.5773195876288568E-3</v>
      </c>
    </row>
    <row r="727" spans="2:8" x14ac:dyDescent="0.3">
      <c r="B727" s="2">
        <v>44754</v>
      </c>
      <c r="C727">
        <f>+VLOOKUP(B727,'S&amp;P500'!$B$5:$C$1261,2)</f>
        <v>3818.8</v>
      </c>
      <c r="D727">
        <f>+VLOOKUP(B727,AAPL!$B$4:$C$1261,2)</f>
        <v>143.56</v>
      </c>
      <c r="G727" s="13">
        <f t="shared" si="19"/>
        <v>-9.2439089567069033E-3</v>
      </c>
      <c r="H727" s="13">
        <f t="shared" si="20"/>
        <v>6.8733342684808019E-3</v>
      </c>
    </row>
    <row r="728" spans="2:8" x14ac:dyDescent="0.3">
      <c r="B728" s="2">
        <v>44753</v>
      </c>
      <c r="C728">
        <f>+VLOOKUP(B728,'S&amp;P500'!$B$5:$C$1261,2)</f>
        <v>3854.43</v>
      </c>
      <c r="D728">
        <f>+VLOOKUP(B728,AAPL!$B$4:$C$1261,2)</f>
        <v>142.58000000000001</v>
      </c>
      <c r="G728" s="13">
        <f t="shared" si="19"/>
        <v>-1.1527473598367033E-2</v>
      </c>
      <c r="H728" s="13">
        <f t="shared" si="20"/>
        <v>-1.4787175234936334E-2</v>
      </c>
    </row>
    <row r="729" spans="2:8" x14ac:dyDescent="0.3">
      <c r="B729" s="2">
        <v>44750</v>
      </c>
      <c r="C729">
        <f>+VLOOKUP(B729,'S&amp;P500'!$B$5:$C$1261,2)</f>
        <v>3899.38</v>
      </c>
      <c r="D729">
        <f>+VLOOKUP(B729,AAPL!$B$4:$C$1261,2)</f>
        <v>144.72</v>
      </c>
      <c r="G729" s="13">
        <f t="shared" si="19"/>
        <v>-8.3021149894169088E-4</v>
      </c>
      <c r="H729" s="13">
        <f t="shared" si="20"/>
        <v>4.7209108580950065E-3</v>
      </c>
    </row>
    <row r="730" spans="2:8" x14ac:dyDescent="0.3">
      <c r="B730" s="2">
        <v>44749</v>
      </c>
      <c r="C730">
        <f>+VLOOKUP(B730,'S&amp;P500'!$B$5:$C$1261,2)</f>
        <v>3902.62</v>
      </c>
      <c r="D730">
        <f>+VLOOKUP(B730,AAPL!$B$4:$C$1261,2)</f>
        <v>144.04</v>
      </c>
      <c r="G730" s="13">
        <f t="shared" si="19"/>
        <v>1.4964578110208349E-2</v>
      </c>
      <c r="H730" s="13">
        <f t="shared" si="20"/>
        <v>2.4029574861367697E-2</v>
      </c>
    </row>
    <row r="731" spans="2:8" x14ac:dyDescent="0.3">
      <c r="B731" s="2">
        <v>44748</v>
      </c>
      <c r="C731">
        <f>+VLOOKUP(B731,'S&amp;P500'!$B$5:$C$1261,2)</f>
        <v>3845.08</v>
      </c>
      <c r="D731">
        <f>+VLOOKUP(B731,AAPL!$B$4:$C$1261,2)</f>
        <v>140.66</v>
      </c>
      <c r="G731" s="13">
        <f t="shared" si="19"/>
        <v>3.5731157621645693E-3</v>
      </c>
      <c r="H731" s="13">
        <f t="shared" si="20"/>
        <v>9.6181452770600639E-3</v>
      </c>
    </row>
    <row r="732" spans="2:8" x14ac:dyDescent="0.3">
      <c r="B732" s="2">
        <v>44747</v>
      </c>
      <c r="C732">
        <f>+VLOOKUP(B732,'S&amp;P500'!$B$5:$C$1261,2)</f>
        <v>3831.39</v>
      </c>
      <c r="D732">
        <f>+VLOOKUP(B732,AAPL!$B$4:$C$1261,2)</f>
        <v>139.32</v>
      </c>
      <c r="G732" s="13">
        <f t="shared" si="19"/>
        <v>1.5841770513915776E-3</v>
      </c>
      <c r="H732" s="13">
        <f t="shared" si="20"/>
        <v>1.8867924528301661E-2</v>
      </c>
    </row>
    <row r="733" spans="2:8" x14ac:dyDescent="0.3">
      <c r="B733" s="2">
        <v>44743</v>
      </c>
      <c r="C733">
        <f>+VLOOKUP(B733,'S&amp;P500'!$B$5:$C$1261,2)</f>
        <v>3825.33</v>
      </c>
      <c r="D733">
        <f>+VLOOKUP(B733,AAPL!$B$4:$C$1261,2)</f>
        <v>136.74</v>
      </c>
      <c r="G733" s="13">
        <f t="shared" si="19"/>
        <v>1.0553762105785847E-2</v>
      </c>
      <c r="H733" s="13">
        <f t="shared" si="20"/>
        <v>1.6200951248513729E-2</v>
      </c>
    </row>
    <row r="734" spans="2:8" x14ac:dyDescent="0.3">
      <c r="B734" s="2">
        <v>44742</v>
      </c>
      <c r="C734">
        <f>+VLOOKUP(B734,'S&amp;P500'!$B$5:$C$1261,2)</f>
        <v>3785.38</v>
      </c>
      <c r="D734">
        <f>+VLOOKUP(B734,AAPL!$B$4:$C$1261,2)</f>
        <v>134.56</v>
      </c>
      <c r="G734" s="13">
        <f t="shared" si="19"/>
        <v>-8.7592273026031453E-3</v>
      </c>
      <c r="H734" s="13">
        <f t="shared" si="20"/>
        <v>-1.8025249945267441E-2</v>
      </c>
    </row>
    <row r="735" spans="2:8" x14ac:dyDescent="0.3">
      <c r="B735" s="2">
        <v>44741</v>
      </c>
      <c r="C735">
        <f>+VLOOKUP(B735,'S&amp;P500'!$B$5:$C$1261,2)</f>
        <v>3818.83</v>
      </c>
      <c r="D735">
        <f>+VLOOKUP(B735,AAPL!$B$4:$C$1261,2)</f>
        <v>137.03</v>
      </c>
      <c r="G735" s="13">
        <f t="shared" si="19"/>
        <v>-7.1175308448145902E-4</v>
      </c>
      <c r="H735" s="13">
        <f t="shared" si="20"/>
        <v>1.3011015007022841E-2</v>
      </c>
    </row>
    <row r="736" spans="2:8" x14ac:dyDescent="0.3">
      <c r="B736" s="2">
        <v>44740</v>
      </c>
      <c r="C736">
        <f>+VLOOKUP(B736,'S&amp;P500'!$B$5:$C$1261,2)</f>
        <v>3821.55</v>
      </c>
      <c r="D736">
        <f>+VLOOKUP(B736,AAPL!$B$4:$C$1261,2)</f>
        <v>135.27000000000001</v>
      </c>
      <c r="G736" s="13">
        <f t="shared" si="19"/>
        <v>-2.0143021607082812E-2</v>
      </c>
      <c r="H736" s="13">
        <f t="shared" si="20"/>
        <v>-2.9766174150050007E-2</v>
      </c>
    </row>
    <row r="737" spans="2:8" x14ac:dyDescent="0.3">
      <c r="B737" s="2">
        <v>44739</v>
      </c>
      <c r="C737">
        <f>+VLOOKUP(B737,'S&amp;P500'!$B$5:$C$1261,2)</f>
        <v>3900.11</v>
      </c>
      <c r="D737">
        <f>+VLOOKUP(B737,AAPL!$B$4:$C$1261,2)</f>
        <v>139.41999999999999</v>
      </c>
      <c r="G737" s="13">
        <f t="shared" si="19"/>
        <v>-2.973101484249896E-3</v>
      </c>
      <c r="H737" s="13">
        <f t="shared" si="20"/>
        <v>0</v>
      </c>
    </row>
    <row r="738" spans="2:8" x14ac:dyDescent="0.3">
      <c r="B738" s="2">
        <v>44736</v>
      </c>
      <c r="C738">
        <f>+VLOOKUP(B738,'S&amp;P500'!$B$5:$C$1261,2)</f>
        <v>3911.74</v>
      </c>
      <c r="D738">
        <f>+VLOOKUP(B738,AAPL!$B$4:$C$1261,2)</f>
        <v>139.41999999999999</v>
      </c>
      <c r="G738" s="13">
        <f t="shared" si="19"/>
        <v>3.0563290855777359E-2</v>
      </c>
      <c r="H738" s="13">
        <f t="shared" si="20"/>
        <v>2.4469101330002019E-2</v>
      </c>
    </row>
    <row r="739" spans="2:8" x14ac:dyDescent="0.3">
      <c r="B739" s="2">
        <v>44735</v>
      </c>
      <c r="C739">
        <f>+VLOOKUP(B739,'S&amp;P500'!$B$5:$C$1261,2)</f>
        <v>3795.73</v>
      </c>
      <c r="D739">
        <f>+VLOOKUP(B739,AAPL!$B$4:$C$1261,2)</f>
        <v>136.09</v>
      </c>
      <c r="G739" s="13">
        <f t="shared" si="19"/>
        <v>9.5321937609877949E-3</v>
      </c>
      <c r="H739" s="13">
        <f t="shared" si="20"/>
        <v>2.1619998498611182E-2</v>
      </c>
    </row>
    <row r="740" spans="2:8" x14ac:dyDescent="0.3">
      <c r="B740" s="2">
        <v>44734</v>
      </c>
      <c r="C740">
        <f>+VLOOKUP(B740,'S&amp;P500'!$B$5:$C$1261,2)</f>
        <v>3759.89</v>
      </c>
      <c r="D740">
        <f>+VLOOKUP(B740,AAPL!$B$4:$C$1261,2)</f>
        <v>133.21</v>
      </c>
      <c r="G740" s="13">
        <f t="shared" si="19"/>
        <v>-1.3015334188627437E-3</v>
      </c>
      <c r="H740" s="13">
        <f t="shared" si="20"/>
        <v>-3.8139395752317951E-3</v>
      </c>
    </row>
    <row r="741" spans="2:8" x14ac:dyDescent="0.3">
      <c r="B741" s="2">
        <v>44733</v>
      </c>
      <c r="C741">
        <f>+VLOOKUP(B741,'S&amp;P500'!$B$5:$C$1261,2)</f>
        <v>3764.79</v>
      </c>
      <c r="D741">
        <f>+VLOOKUP(B741,AAPL!$B$4:$C$1261,2)</f>
        <v>133.72</v>
      </c>
      <c r="G741" s="13">
        <f t="shared" si="19"/>
        <v>2.447725615264873E-2</v>
      </c>
      <c r="H741" s="13">
        <f t="shared" si="20"/>
        <v>3.2746370095767752E-2</v>
      </c>
    </row>
    <row r="742" spans="2:8" x14ac:dyDescent="0.3">
      <c r="B742" s="2">
        <v>44729</v>
      </c>
      <c r="C742">
        <f>+VLOOKUP(B742,'S&amp;P500'!$B$5:$C$1261,2)</f>
        <v>3674.84</v>
      </c>
      <c r="D742">
        <f>+VLOOKUP(B742,AAPL!$B$4:$C$1261,2)</f>
        <v>129.47999999999999</v>
      </c>
      <c r="G742" s="13">
        <f t="shared" si="19"/>
        <v>2.2008470670371594E-3</v>
      </c>
      <c r="H742" s="13">
        <f t="shared" si="20"/>
        <v>1.1483477853292623E-2</v>
      </c>
    </row>
    <row r="743" spans="2:8" x14ac:dyDescent="0.3">
      <c r="B743" s="2">
        <v>44728</v>
      </c>
      <c r="C743">
        <f>+VLOOKUP(B743,'S&amp;P500'!$B$5:$C$1261,2)</f>
        <v>3666.77</v>
      </c>
      <c r="D743">
        <f>+VLOOKUP(B743,AAPL!$B$4:$C$1261,2)</f>
        <v>128.01</v>
      </c>
      <c r="G743" s="13">
        <f t="shared" si="19"/>
        <v>-3.2511959134456814E-2</v>
      </c>
      <c r="H743" s="13">
        <f t="shared" si="20"/>
        <v>-3.9612874184109859E-2</v>
      </c>
    </row>
    <row r="744" spans="2:8" x14ac:dyDescent="0.3">
      <c r="B744" s="2">
        <v>44727</v>
      </c>
      <c r="C744">
        <f>+VLOOKUP(B744,'S&amp;P500'!$B$5:$C$1261,2)</f>
        <v>3789.99</v>
      </c>
      <c r="D744">
        <f>+VLOOKUP(B744,AAPL!$B$4:$C$1261,2)</f>
        <v>133.29</v>
      </c>
      <c r="G744" s="13">
        <f t="shared" si="19"/>
        <v>1.4592502168395916E-2</v>
      </c>
      <c r="H744" s="13">
        <f t="shared" si="20"/>
        <v>2.0128577988672847E-2</v>
      </c>
    </row>
    <row r="745" spans="2:8" x14ac:dyDescent="0.3">
      <c r="B745" s="2">
        <v>44726</v>
      </c>
      <c r="C745">
        <f>+VLOOKUP(B745,'S&amp;P500'!$B$5:$C$1261,2)</f>
        <v>3735.48</v>
      </c>
      <c r="D745">
        <f>+VLOOKUP(B745,AAPL!$B$4:$C$1261,2)</f>
        <v>130.66</v>
      </c>
      <c r="G745" s="13">
        <f t="shared" si="19"/>
        <v>-3.7737056722930706E-3</v>
      </c>
      <c r="H745" s="13">
        <f t="shared" si="20"/>
        <v>6.6255778120183351E-3</v>
      </c>
    </row>
    <row r="746" spans="2:8" x14ac:dyDescent="0.3">
      <c r="B746" s="2">
        <v>44725</v>
      </c>
      <c r="C746">
        <f>+VLOOKUP(B746,'S&amp;P500'!$B$5:$C$1261,2)</f>
        <v>3749.63</v>
      </c>
      <c r="D746">
        <f>+VLOOKUP(B746,AAPL!$B$4:$C$1261,2)</f>
        <v>129.80000000000001</v>
      </c>
      <c r="G746" s="13">
        <f t="shared" si="19"/>
        <v>-3.8768374153391849E-2</v>
      </c>
      <c r="H746" s="13">
        <f t="shared" si="20"/>
        <v>-3.8233550681683437E-2</v>
      </c>
    </row>
    <row r="747" spans="2:8" x14ac:dyDescent="0.3">
      <c r="B747" s="2">
        <v>44722</v>
      </c>
      <c r="C747">
        <f>+VLOOKUP(B747,'S&amp;P500'!$B$5:$C$1261,2)</f>
        <v>3900.86</v>
      </c>
      <c r="D747">
        <f>+VLOOKUP(B747,AAPL!$B$4:$C$1261,2)</f>
        <v>134.96</v>
      </c>
      <c r="G747" s="13">
        <f t="shared" si="19"/>
        <v>-2.9110313553120881E-2</v>
      </c>
      <c r="H747" s="13">
        <f t="shared" si="20"/>
        <v>-3.8677968516275918E-2</v>
      </c>
    </row>
    <row r="748" spans="2:8" x14ac:dyDescent="0.3">
      <c r="B748" s="2">
        <v>44721</v>
      </c>
      <c r="C748">
        <f>+VLOOKUP(B748,'S&amp;P500'!$B$5:$C$1261,2)</f>
        <v>4017.82</v>
      </c>
      <c r="D748">
        <f>+VLOOKUP(B748,AAPL!$B$4:$C$1261,2)</f>
        <v>140.38999999999999</v>
      </c>
      <c r="G748" s="13">
        <f t="shared" si="19"/>
        <v>-2.3798705952956634E-2</v>
      </c>
      <c r="H748" s="13">
        <f t="shared" si="20"/>
        <v>-3.591539623678075E-2</v>
      </c>
    </row>
    <row r="749" spans="2:8" x14ac:dyDescent="0.3">
      <c r="B749" s="2">
        <v>44720</v>
      </c>
      <c r="C749">
        <f>+VLOOKUP(B749,'S&amp;P500'!$B$5:$C$1261,2)</f>
        <v>4115.7700000000004</v>
      </c>
      <c r="D749">
        <f>+VLOOKUP(B749,AAPL!$B$4:$C$1261,2)</f>
        <v>145.62</v>
      </c>
      <c r="G749" s="13">
        <f t="shared" si="19"/>
        <v>-1.0793908688002896E-2</v>
      </c>
      <c r="H749" s="13">
        <f t="shared" si="20"/>
        <v>-5.0560262366767805E-3</v>
      </c>
    </row>
    <row r="750" spans="2:8" x14ac:dyDescent="0.3">
      <c r="B750" s="2">
        <v>44719</v>
      </c>
      <c r="C750">
        <f>+VLOOKUP(B750,'S&amp;P500'!$B$5:$C$1261,2)</f>
        <v>4160.68</v>
      </c>
      <c r="D750">
        <f>+VLOOKUP(B750,AAPL!$B$4:$C$1261,2)</f>
        <v>146.36000000000001</v>
      </c>
      <c r="G750" s="13">
        <f t="shared" si="19"/>
        <v>9.5233935794130087E-3</v>
      </c>
      <c r="H750" s="13">
        <f t="shared" si="20"/>
        <v>1.7590210665368922E-2</v>
      </c>
    </row>
    <row r="751" spans="2:8" x14ac:dyDescent="0.3">
      <c r="B751" s="2">
        <v>44718</v>
      </c>
      <c r="C751">
        <f>+VLOOKUP(B751,'S&amp;P500'!$B$5:$C$1261,2)</f>
        <v>4121.43</v>
      </c>
      <c r="D751">
        <f>+VLOOKUP(B751,AAPL!$B$4:$C$1261,2)</f>
        <v>143.83000000000001</v>
      </c>
      <c r="G751" s="13">
        <f t="shared" si="19"/>
        <v>3.1373675320187644E-3</v>
      </c>
      <c r="H751" s="13">
        <f t="shared" si="20"/>
        <v>5.2418227564998698E-3</v>
      </c>
    </row>
    <row r="752" spans="2:8" x14ac:dyDescent="0.3">
      <c r="B752" s="2">
        <v>44715</v>
      </c>
      <c r="C752">
        <f>+VLOOKUP(B752,'S&amp;P500'!$B$5:$C$1261,2)</f>
        <v>4108.54</v>
      </c>
      <c r="D752">
        <f>+VLOOKUP(B752,AAPL!$B$4:$C$1261,2)</f>
        <v>143.08000000000001</v>
      </c>
      <c r="G752" s="13">
        <f t="shared" si="19"/>
        <v>-1.6347364741597592E-2</v>
      </c>
      <c r="H752" s="13">
        <f t="shared" si="20"/>
        <v>-3.8570084666039395E-2</v>
      </c>
    </row>
    <row r="753" spans="2:8" x14ac:dyDescent="0.3">
      <c r="B753" s="2">
        <v>44714</v>
      </c>
      <c r="C753">
        <f>+VLOOKUP(B753,'S&amp;P500'!$B$5:$C$1261,2)</f>
        <v>4176.82</v>
      </c>
      <c r="D753">
        <f>+VLOOKUP(B753,AAPL!$B$4:$C$1261,2)</f>
        <v>148.82</v>
      </c>
      <c r="G753" s="13">
        <f t="shared" si="19"/>
        <v>1.8431056049039052E-2</v>
      </c>
      <c r="H753" s="13">
        <f t="shared" si="20"/>
        <v>1.6807871003006181E-2</v>
      </c>
    </row>
    <row r="754" spans="2:8" x14ac:dyDescent="0.3">
      <c r="B754" s="2">
        <v>44713</v>
      </c>
      <c r="C754">
        <f>+VLOOKUP(B754,'S&amp;P500'!$B$5:$C$1261,2)</f>
        <v>4101.2299999999996</v>
      </c>
      <c r="D754">
        <f>+VLOOKUP(B754,AAPL!$B$4:$C$1261,2)</f>
        <v>146.36000000000001</v>
      </c>
      <c r="G754" s="13">
        <f t="shared" si="19"/>
        <v>-7.4827874109120174E-3</v>
      </c>
      <c r="H754" s="13">
        <f t="shared" si="20"/>
        <v>-8.8743258925516599E-4</v>
      </c>
    </row>
    <row r="755" spans="2:8" x14ac:dyDescent="0.3">
      <c r="B755" s="2">
        <v>44712</v>
      </c>
      <c r="C755">
        <f>+VLOOKUP(B755,'S&amp;P500'!$B$5:$C$1261,2)</f>
        <v>4132.1499999999996</v>
      </c>
      <c r="D755">
        <f>+VLOOKUP(B755,AAPL!$B$4:$C$1261,2)</f>
        <v>146.49</v>
      </c>
      <c r="G755" s="13">
        <f t="shared" si="19"/>
        <v>-6.2742891223209751E-3</v>
      </c>
      <c r="H755" s="13">
        <f t="shared" si="20"/>
        <v>-5.3639326453014391E-3</v>
      </c>
    </row>
    <row r="756" spans="2:8" x14ac:dyDescent="0.3">
      <c r="B756" s="2">
        <v>44708</v>
      </c>
      <c r="C756">
        <f>+VLOOKUP(B756,'S&amp;P500'!$B$5:$C$1261,2)</f>
        <v>4158.24</v>
      </c>
      <c r="D756">
        <f>+VLOOKUP(B756,AAPL!$B$4:$C$1261,2)</f>
        <v>147.28</v>
      </c>
      <c r="G756" s="13">
        <f t="shared" si="19"/>
        <v>2.4742227391912897E-2</v>
      </c>
      <c r="H756" s="13">
        <f t="shared" si="20"/>
        <v>4.077450356865242E-2</v>
      </c>
    </row>
    <row r="757" spans="2:8" x14ac:dyDescent="0.3">
      <c r="B757" s="2">
        <v>44707</v>
      </c>
      <c r="C757">
        <f>+VLOOKUP(B757,'S&amp;P500'!$B$5:$C$1261,2)</f>
        <v>4057.84</v>
      </c>
      <c r="D757">
        <f>+VLOOKUP(B757,AAPL!$B$4:$C$1261,2)</f>
        <v>141.51</v>
      </c>
      <c r="G757" s="13">
        <f t="shared" si="19"/>
        <v>1.988322907058282E-2</v>
      </c>
      <c r="H757" s="13">
        <f t="shared" si="20"/>
        <v>2.3210412147505188E-2</v>
      </c>
    </row>
    <row r="758" spans="2:8" x14ac:dyDescent="0.3">
      <c r="B758" s="2">
        <v>44706</v>
      </c>
      <c r="C758">
        <f>+VLOOKUP(B758,'S&amp;P500'!$B$5:$C$1261,2)</f>
        <v>3978.73</v>
      </c>
      <c r="D758">
        <f>+VLOOKUP(B758,AAPL!$B$4:$C$1261,2)</f>
        <v>138.30000000000001</v>
      </c>
      <c r="G758" s="13">
        <f t="shared" si="19"/>
        <v>9.4507646873762674E-3</v>
      </c>
      <c r="H758" s="13">
        <f t="shared" si="20"/>
        <v>1.1582452584335545E-3</v>
      </c>
    </row>
    <row r="759" spans="2:8" x14ac:dyDescent="0.3">
      <c r="B759" s="2">
        <v>44705</v>
      </c>
      <c r="C759">
        <f>+VLOOKUP(B759,'S&amp;P500'!$B$5:$C$1261,2)</f>
        <v>3941.48</v>
      </c>
      <c r="D759">
        <f>+VLOOKUP(B759,AAPL!$B$4:$C$1261,2)</f>
        <v>138.13999999999999</v>
      </c>
      <c r="G759" s="13">
        <f t="shared" si="19"/>
        <v>-8.1207927021075266E-3</v>
      </c>
      <c r="H759" s="13">
        <f t="shared" si="20"/>
        <v>-1.9240326588569445E-2</v>
      </c>
    </row>
    <row r="760" spans="2:8" x14ac:dyDescent="0.3">
      <c r="B760" s="2">
        <v>44704</v>
      </c>
      <c r="C760">
        <f>+VLOOKUP(B760,'S&amp;P500'!$B$5:$C$1261,2)</f>
        <v>3973.75</v>
      </c>
      <c r="D760">
        <f>+VLOOKUP(B760,AAPL!$B$4:$C$1261,2)</f>
        <v>140.85</v>
      </c>
      <c r="G760" s="13">
        <f t="shared" si="19"/>
        <v>1.8555067976295359E-2</v>
      </c>
      <c r="H760" s="13">
        <f t="shared" si="20"/>
        <v>4.0097474523704157E-2</v>
      </c>
    </row>
    <row r="761" spans="2:8" x14ac:dyDescent="0.3">
      <c r="B761" s="2">
        <v>44701</v>
      </c>
      <c r="C761">
        <f>+VLOOKUP(B761,'S&amp;P500'!$B$5:$C$1261,2)</f>
        <v>3901.36</v>
      </c>
      <c r="D761">
        <f>+VLOOKUP(B761,AAPL!$B$4:$C$1261,2)</f>
        <v>135.41999999999999</v>
      </c>
      <c r="G761" s="13">
        <f t="shared" si="19"/>
        <v>1.4612424662696633E-4</v>
      </c>
      <c r="H761" s="13">
        <f t="shared" si="20"/>
        <v>1.7754105636926809E-3</v>
      </c>
    </row>
    <row r="762" spans="2:8" x14ac:dyDescent="0.3">
      <c r="B762" s="2">
        <v>44700</v>
      </c>
      <c r="C762">
        <f>+VLOOKUP(B762,'S&amp;P500'!$B$5:$C$1261,2)</f>
        <v>3900.79</v>
      </c>
      <c r="D762">
        <f>+VLOOKUP(B762,AAPL!$B$4:$C$1261,2)</f>
        <v>135.18</v>
      </c>
      <c r="G762" s="13">
        <f t="shared" si="19"/>
        <v>-5.8338090771927753E-3</v>
      </c>
      <c r="H762" s="13">
        <f t="shared" si="20"/>
        <v>-2.4675324675324628E-2</v>
      </c>
    </row>
    <row r="763" spans="2:8" x14ac:dyDescent="0.3">
      <c r="B763" s="2">
        <v>44699</v>
      </c>
      <c r="C763">
        <f>+VLOOKUP(B763,'S&amp;P500'!$B$5:$C$1261,2)</f>
        <v>3923.68</v>
      </c>
      <c r="D763">
        <f>+VLOOKUP(B763,AAPL!$B$4:$C$1261,2)</f>
        <v>138.6</v>
      </c>
      <c r="G763" s="13">
        <f t="shared" si="19"/>
        <v>-4.0395221150201222E-2</v>
      </c>
      <c r="H763" s="13">
        <f t="shared" si="20"/>
        <v>-5.6372549019607865E-2</v>
      </c>
    </row>
    <row r="764" spans="2:8" x14ac:dyDescent="0.3">
      <c r="B764" s="2">
        <v>44698</v>
      </c>
      <c r="C764">
        <f>+VLOOKUP(B764,'S&amp;P500'!$B$5:$C$1261,2)</f>
        <v>4088.85</v>
      </c>
      <c r="D764">
        <f>+VLOOKUP(B764,AAPL!$B$4:$C$1261,2)</f>
        <v>146.88</v>
      </c>
      <c r="G764" s="13">
        <f t="shared" si="19"/>
        <v>2.0169610355263545E-2</v>
      </c>
      <c r="H764" s="13">
        <f t="shared" si="20"/>
        <v>2.5411896118402666E-2</v>
      </c>
    </row>
    <row r="765" spans="2:8" x14ac:dyDescent="0.3">
      <c r="B765" s="2">
        <v>44697</v>
      </c>
      <c r="C765">
        <f>+VLOOKUP(B765,'S&amp;P500'!$B$5:$C$1261,2)</f>
        <v>4008.01</v>
      </c>
      <c r="D765">
        <f>+VLOOKUP(B765,AAPL!$B$4:$C$1261,2)</f>
        <v>143.24</v>
      </c>
      <c r="G765" s="13">
        <f t="shared" si="19"/>
        <v>-3.9464299471405617E-3</v>
      </c>
      <c r="H765" s="13">
        <f t="shared" si="20"/>
        <v>-1.0705159196076952E-2</v>
      </c>
    </row>
    <row r="766" spans="2:8" x14ac:dyDescent="0.3">
      <c r="B766" s="2">
        <v>44694</v>
      </c>
      <c r="C766">
        <f>+VLOOKUP(B766,'S&amp;P500'!$B$5:$C$1261,2)</f>
        <v>4023.89</v>
      </c>
      <c r="D766">
        <f>+VLOOKUP(B766,AAPL!$B$4:$C$1261,2)</f>
        <v>144.79</v>
      </c>
      <c r="G766" s="13">
        <f t="shared" si="19"/>
        <v>2.386974310955492E-2</v>
      </c>
      <c r="H766" s="13">
        <f t="shared" si="20"/>
        <v>3.1929299408452572E-2</v>
      </c>
    </row>
    <row r="767" spans="2:8" x14ac:dyDescent="0.3">
      <c r="B767" s="2">
        <v>44693</v>
      </c>
      <c r="C767">
        <f>+VLOOKUP(B767,'S&amp;P500'!$B$5:$C$1261,2)</f>
        <v>3930.08</v>
      </c>
      <c r="D767">
        <f>+VLOOKUP(B767,AAPL!$B$4:$C$1261,2)</f>
        <v>140.31</v>
      </c>
      <c r="G767" s="13">
        <f t="shared" si="19"/>
        <v>-1.2960017076728558E-3</v>
      </c>
      <c r="H767" s="13">
        <f t="shared" si="20"/>
        <v>-2.6908939593591752E-2</v>
      </c>
    </row>
    <row r="768" spans="2:8" x14ac:dyDescent="0.3">
      <c r="B768" s="2">
        <v>44692</v>
      </c>
      <c r="C768">
        <f>+VLOOKUP(B768,'S&amp;P500'!$B$5:$C$1261,2)</f>
        <v>3935.18</v>
      </c>
      <c r="D768">
        <f>+VLOOKUP(B768,AAPL!$B$4:$C$1261,2)</f>
        <v>144.19</v>
      </c>
      <c r="G768" s="13">
        <f t="shared" si="19"/>
        <v>-1.6463178415666024E-2</v>
      </c>
      <c r="H768" s="13">
        <f t="shared" si="20"/>
        <v>-5.1818241599263515E-2</v>
      </c>
    </row>
    <row r="769" spans="2:8" x14ac:dyDescent="0.3">
      <c r="B769" s="2">
        <v>44691</v>
      </c>
      <c r="C769">
        <f>+VLOOKUP(B769,'S&amp;P500'!$B$5:$C$1261,2)</f>
        <v>4001.05</v>
      </c>
      <c r="D769">
        <f>+VLOOKUP(B769,AAPL!$B$4:$C$1261,2)</f>
        <v>152.07</v>
      </c>
      <c r="G769" s="13">
        <f t="shared" si="19"/>
        <v>2.4578827632515399E-3</v>
      </c>
      <c r="H769" s="13">
        <f t="shared" si="20"/>
        <v>1.6103167178938893E-2</v>
      </c>
    </row>
    <row r="770" spans="2:8" x14ac:dyDescent="0.3">
      <c r="B770" s="2">
        <v>44690</v>
      </c>
      <c r="C770">
        <f>+VLOOKUP(B770,'S&amp;P500'!$B$5:$C$1261,2)</f>
        <v>3991.24</v>
      </c>
      <c r="D770">
        <f>+VLOOKUP(B770,AAPL!$B$4:$C$1261,2)</f>
        <v>149.66</v>
      </c>
      <c r="G770" s="13">
        <f t="shared" si="19"/>
        <v>-3.2037134944001844E-2</v>
      </c>
      <c r="H770" s="13">
        <f t="shared" si="20"/>
        <v>-3.3204134366925153E-2</v>
      </c>
    </row>
    <row r="771" spans="2:8" x14ac:dyDescent="0.3">
      <c r="B771" s="2">
        <v>44687</v>
      </c>
      <c r="C771">
        <f>+VLOOKUP(B771,'S&amp;P500'!$B$5:$C$1261,2)</f>
        <v>4123.34</v>
      </c>
      <c r="D771">
        <f>+VLOOKUP(B771,AAPL!$B$4:$C$1261,2)</f>
        <v>154.80000000000001</v>
      </c>
      <c r="G771" s="13">
        <f t="shared" si="19"/>
        <v>-5.6741590645473794E-3</v>
      </c>
      <c r="H771" s="13">
        <f t="shared" si="20"/>
        <v>4.7381060556890287E-3</v>
      </c>
    </row>
    <row r="772" spans="2:8" x14ac:dyDescent="0.3">
      <c r="B772" s="2">
        <v>44686</v>
      </c>
      <c r="C772">
        <f>+VLOOKUP(B772,'S&amp;P500'!$B$5:$C$1261,2)</f>
        <v>4146.87</v>
      </c>
      <c r="D772">
        <f>+VLOOKUP(B772,AAPL!$B$4:$C$1261,2)</f>
        <v>154.07</v>
      </c>
      <c r="G772" s="13">
        <f t="shared" si="19"/>
        <v>-3.5649753381843063E-2</v>
      </c>
      <c r="H772" s="13">
        <f t="shared" si="20"/>
        <v>-5.5712184358911565E-2</v>
      </c>
    </row>
    <row r="773" spans="2:8" x14ac:dyDescent="0.3">
      <c r="B773" s="2">
        <v>44685</v>
      </c>
      <c r="C773">
        <f>+VLOOKUP(B773,'S&amp;P500'!$B$5:$C$1261,2)</f>
        <v>4300.17</v>
      </c>
      <c r="D773">
        <f>+VLOOKUP(B773,AAPL!$B$4:$C$1261,2)</f>
        <v>163.16</v>
      </c>
      <c r="G773" s="13">
        <f t="shared" si="19"/>
        <v>2.9862434977535601E-2</v>
      </c>
      <c r="H773" s="13">
        <f t="shared" si="20"/>
        <v>4.1025968225610887E-2</v>
      </c>
    </row>
    <row r="774" spans="2:8" x14ac:dyDescent="0.3">
      <c r="B774" s="2">
        <v>44684</v>
      </c>
      <c r="C774">
        <f>+VLOOKUP(B774,'S&amp;P500'!$B$5:$C$1261,2)</f>
        <v>4175.4799999999996</v>
      </c>
      <c r="D774">
        <f>+VLOOKUP(B774,AAPL!$B$4:$C$1261,2)</f>
        <v>156.72999999999999</v>
      </c>
      <c r="G774" s="13">
        <f t="shared" si="19"/>
        <v>4.8371027439124692E-3</v>
      </c>
      <c r="H774" s="13">
        <f t="shared" si="20"/>
        <v>9.5980417418188857E-3</v>
      </c>
    </row>
    <row r="775" spans="2:8" x14ac:dyDescent="0.3">
      <c r="B775" s="2">
        <v>44683</v>
      </c>
      <c r="C775">
        <f>+VLOOKUP(B775,'S&amp;P500'!$B$5:$C$1261,2)</f>
        <v>4155.38</v>
      </c>
      <c r="D775">
        <f>+VLOOKUP(B775,AAPL!$B$4:$C$1261,2)</f>
        <v>155.24</v>
      </c>
      <c r="G775" s="13">
        <f t="shared" si="19"/>
        <v>5.6753139573999523E-3</v>
      </c>
      <c r="H775" s="13">
        <f t="shared" si="20"/>
        <v>2.0009036338992647E-3</v>
      </c>
    </row>
    <row r="776" spans="2:8" x14ac:dyDescent="0.3">
      <c r="B776" s="2">
        <v>44680</v>
      </c>
      <c r="C776">
        <f>+VLOOKUP(B776,'S&amp;P500'!$B$5:$C$1261,2)</f>
        <v>4131.93</v>
      </c>
      <c r="D776">
        <f>+VLOOKUP(B776,AAPL!$B$4:$C$1261,2)</f>
        <v>154.93</v>
      </c>
      <c r="G776" s="13">
        <f t="shared" si="19"/>
        <v>-3.6284548104956182E-2</v>
      </c>
      <c r="H776" s="13">
        <f t="shared" si="20"/>
        <v>-3.6624797910707496E-2</v>
      </c>
    </row>
    <row r="777" spans="2:8" x14ac:dyDescent="0.3">
      <c r="B777" s="2">
        <v>44679</v>
      </c>
      <c r="C777">
        <f>+VLOOKUP(B777,'S&amp;P500'!$B$5:$C$1261,2)</f>
        <v>4287.5</v>
      </c>
      <c r="D777">
        <f>+VLOOKUP(B777,AAPL!$B$4:$C$1261,2)</f>
        <v>160.82</v>
      </c>
      <c r="G777" s="13">
        <f t="shared" si="19"/>
        <v>2.474689050564538E-2</v>
      </c>
      <c r="H777" s="13">
        <f t="shared" si="20"/>
        <v>4.5167998960160993E-2</v>
      </c>
    </row>
    <row r="778" spans="2:8" x14ac:dyDescent="0.3">
      <c r="B778" s="2">
        <v>44678</v>
      </c>
      <c r="C778">
        <f>+VLOOKUP(B778,'S&amp;P500'!$B$5:$C$1261,2)</f>
        <v>4183.96</v>
      </c>
      <c r="D778">
        <f>+VLOOKUP(B778,AAPL!$B$4:$C$1261,2)</f>
        <v>153.87</v>
      </c>
      <c r="G778" s="13">
        <f t="shared" si="19"/>
        <v>2.0981030848821192E-3</v>
      </c>
      <c r="H778" s="13">
        <f t="shared" si="20"/>
        <v>-1.4925373134327957E-3</v>
      </c>
    </row>
    <row r="779" spans="2:8" x14ac:dyDescent="0.3">
      <c r="B779" s="2">
        <v>44677</v>
      </c>
      <c r="C779">
        <f>+VLOOKUP(B779,'S&amp;P500'!$B$5:$C$1261,2)</f>
        <v>4175.2</v>
      </c>
      <c r="D779">
        <f>+VLOOKUP(B779,AAPL!$B$4:$C$1261,2)</f>
        <v>154.1</v>
      </c>
      <c r="G779" s="13">
        <f t="shared" si="19"/>
        <v>-2.8146327383778869E-2</v>
      </c>
      <c r="H779" s="13">
        <f t="shared" si="20"/>
        <v>-3.7296182919972498E-2</v>
      </c>
    </row>
    <row r="780" spans="2:8" x14ac:dyDescent="0.3">
      <c r="B780" s="2">
        <v>44676</v>
      </c>
      <c r="C780">
        <f>+VLOOKUP(B780,'S&amp;P500'!$B$5:$C$1261,2)</f>
        <v>4296.12</v>
      </c>
      <c r="D780">
        <f>+VLOOKUP(B780,AAPL!$B$4:$C$1261,2)</f>
        <v>160.07</v>
      </c>
      <c r="G780" s="13">
        <f t="shared" ref="G780:G843" si="21">+C780/C781-1</f>
        <v>5.6978589721381478E-3</v>
      </c>
      <c r="H780" s="13">
        <f t="shared" ref="H780:H843" si="22">+D780/D781-1</f>
        <v>6.7295597484275937E-3</v>
      </c>
    </row>
    <row r="781" spans="2:8" x14ac:dyDescent="0.3">
      <c r="B781" s="2">
        <v>44673</v>
      </c>
      <c r="C781">
        <f>+VLOOKUP(B781,'S&amp;P500'!$B$5:$C$1261,2)</f>
        <v>4271.78</v>
      </c>
      <c r="D781">
        <f>+VLOOKUP(B781,AAPL!$B$4:$C$1261,2)</f>
        <v>159</v>
      </c>
      <c r="G781" s="13">
        <f t="shared" si="21"/>
        <v>-2.773997077607282E-2</v>
      </c>
      <c r="H781" s="13">
        <f t="shared" si="22"/>
        <v>-2.7820238459186908E-2</v>
      </c>
    </row>
    <row r="782" spans="2:8" x14ac:dyDescent="0.3">
      <c r="B782" s="2">
        <v>44672</v>
      </c>
      <c r="C782">
        <f>+VLOOKUP(B782,'S&amp;P500'!$B$5:$C$1261,2)</f>
        <v>4393.66</v>
      </c>
      <c r="D782">
        <f>+VLOOKUP(B782,AAPL!$B$4:$C$1261,2)</f>
        <v>163.55000000000001</v>
      </c>
      <c r="G782" s="13">
        <f t="shared" si="21"/>
        <v>-1.475294038502506E-2</v>
      </c>
      <c r="H782" s="13">
        <f t="shared" si="22"/>
        <v>-4.867660480681324E-3</v>
      </c>
    </row>
    <row r="783" spans="2:8" x14ac:dyDescent="0.3">
      <c r="B783" s="2">
        <v>44671</v>
      </c>
      <c r="C783">
        <f>+VLOOKUP(B783,'S&amp;P500'!$B$5:$C$1261,2)</f>
        <v>4459.45</v>
      </c>
      <c r="D783">
        <f>+VLOOKUP(B783,AAPL!$B$4:$C$1261,2)</f>
        <v>164.35</v>
      </c>
      <c r="G783" s="13">
        <f t="shared" si="21"/>
        <v>-6.1852759058855789E-4</v>
      </c>
      <c r="H783" s="13">
        <f t="shared" si="22"/>
        <v>-1.0333090201800621E-3</v>
      </c>
    </row>
    <row r="784" spans="2:8" x14ac:dyDescent="0.3">
      <c r="B784" s="2">
        <v>44670</v>
      </c>
      <c r="C784">
        <f>+VLOOKUP(B784,'S&amp;P500'!$B$5:$C$1261,2)</f>
        <v>4462.21</v>
      </c>
      <c r="D784">
        <f>+VLOOKUP(B784,AAPL!$B$4:$C$1261,2)</f>
        <v>164.52</v>
      </c>
      <c r="G784" s="13">
        <f t="shared" si="21"/>
        <v>1.6057599693967584E-2</v>
      </c>
      <c r="H784" s="13">
        <f t="shared" si="22"/>
        <v>1.4115761573075369E-2</v>
      </c>
    </row>
    <row r="785" spans="2:8" x14ac:dyDescent="0.3">
      <c r="B785" s="2">
        <v>44669</v>
      </c>
      <c r="C785">
        <f>+VLOOKUP(B785,'S&amp;P500'!$B$5:$C$1261,2)</f>
        <v>4391.6899999999996</v>
      </c>
      <c r="D785">
        <f>+VLOOKUP(B785,AAPL!$B$4:$C$1261,2)</f>
        <v>162.22999999999999</v>
      </c>
      <c r="G785" s="13">
        <f t="shared" si="21"/>
        <v>-2.0489050878880199E-4</v>
      </c>
      <c r="H785" s="13">
        <f t="shared" si="22"/>
        <v>-1.2927850283181996E-3</v>
      </c>
    </row>
    <row r="786" spans="2:8" x14ac:dyDescent="0.3">
      <c r="B786" s="2">
        <v>44665</v>
      </c>
      <c r="C786">
        <f>+VLOOKUP(B786,'S&amp;P500'!$B$5:$C$1261,2)</f>
        <v>4392.59</v>
      </c>
      <c r="D786">
        <f>+VLOOKUP(B786,AAPL!$B$4:$C$1261,2)</f>
        <v>162.44</v>
      </c>
      <c r="G786" s="13">
        <f t="shared" si="21"/>
        <v>-1.2144137417661627E-2</v>
      </c>
      <c r="H786" s="13">
        <f t="shared" si="22"/>
        <v>-2.997730801385412E-2</v>
      </c>
    </row>
    <row r="787" spans="2:8" x14ac:dyDescent="0.3">
      <c r="B787" s="2">
        <v>44664</v>
      </c>
      <c r="C787">
        <f>+VLOOKUP(B787,'S&amp;P500'!$B$5:$C$1261,2)</f>
        <v>4446.59</v>
      </c>
      <c r="D787">
        <f>+VLOOKUP(B787,AAPL!$B$4:$C$1261,2)</f>
        <v>167.46</v>
      </c>
      <c r="G787" s="13">
        <f t="shared" si="21"/>
        <v>1.1174658040455254E-2</v>
      </c>
      <c r="H787" s="13">
        <f t="shared" si="22"/>
        <v>1.6325787461309638E-2</v>
      </c>
    </row>
    <row r="788" spans="2:8" x14ac:dyDescent="0.3">
      <c r="B788" s="2">
        <v>44663</v>
      </c>
      <c r="C788">
        <f>+VLOOKUP(B788,'S&amp;P500'!$B$5:$C$1261,2)</f>
        <v>4397.45</v>
      </c>
      <c r="D788">
        <f>+VLOOKUP(B788,AAPL!$B$4:$C$1261,2)</f>
        <v>164.77</v>
      </c>
      <c r="G788" s="13">
        <f t="shared" si="21"/>
        <v>-3.4175405039739148E-3</v>
      </c>
      <c r="H788" s="13">
        <f t="shared" si="22"/>
        <v>1.1541531094603874E-2</v>
      </c>
    </row>
    <row r="789" spans="2:8" x14ac:dyDescent="0.3">
      <c r="B789" s="2">
        <v>44662</v>
      </c>
      <c r="C789">
        <f>+VLOOKUP(B789,'S&amp;P500'!$B$5:$C$1261,2)</f>
        <v>4412.53</v>
      </c>
      <c r="D789">
        <f>+VLOOKUP(B789,AAPL!$B$4:$C$1261,2)</f>
        <v>162.88999999999999</v>
      </c>
      <c r="G789" s="13">
        <f t="shared" si="21"/>
        <v>-1.6877289295676778E-2</v>
      </c>
      <c r="H789" s="13">
        <f t="shared" si="22"/>
        <v>-2.5544388609715307E-2</v>
      </c>
    </row>
    <row r="790" spans="2:8" x14ac:dyDescent="0.3">
      <c r="B790" s="2">
        <v>44659</v>
      </c>
      <c r="C790">
        <f>+VLOOKUP(B790,'S&amp;P500'!$B$5:$C$1261,2)</f>
        <v>4488.28</v>
      </c>
      <c r="D790">
        <f>+VLOOKUP(B790,AAPL!$B$4:$C$1261,2)</f>
        <v>167.16</v>
      </c>
      <c r="G790" s="13">
        <f t="shared" si="21"/>
        <v>-2.6509873983658894E-3</v>
      </c>
      <c r="H790" s="13">
        <f t="shared" si="22"/>
        <v>-1.188153928001412E-2</v>
      </c>
    </row>
    <row r="791" spans="2:8" x14ac:dyDescent="0.3">
      <c r="B791" s="2">
        <v>44658</v>
      </c>
      <c r="C791">
        <f>+VLOOKUP(B791,'S&amp;P500'!$B$5:$C$1261,2)</f>
        <v>4500.21</v>
      </c>
      <c r="D791">
        <f>+VLOOKUP(B791,AAPL!$B$4:$C$1261,2)</f>
        <v>169.17</v>
      </c>
      <c r="G791" s="13">
        <f t="shared" si="21"/>
        <v>4.2533724601945266E-3</v>
      </c>
      <c r="H791" s="13">
        <f t="shared" si="22"/>
        <v>1.7765144785928388E-3</v>
      </c>
    </row>
    <row r="792" spans="2:8" x14ac:dyDescent="0.3">
      <c r="B792" s="2">
        <v>44657</v>
      </c>
      <c r="C792">
        <f>+VLOOKUP(B792,'S&amp;P500'!$B$5:$C$1261,2)</f>
        <v>4481.1499999999996</v>
      </c>
      <c r="D792">
        <f>+VLOOKUP(B792,AAPL!$B$4:$C$1261,2)</f>
        <v>168.87</v>
      </c>
      <c r="G792" s="13">
        <f t="shared" si="21"/>
        <v>-9.7168693868892042E-3</v>
      </c>
      <c r="H792" s="13">
        <f t="shared" si="22"/>
        <v>-1.8425947454080327E-2</v>
      </c>
    </row>
    <row r="793" spans="2:8" x14ac:dyDescent="0.3">
      <c r="B793" s="2">
        <v>44656</v>
      </c>
      <c r="C793">
        <f>+VLOOKUP(B793,'S&amp;P500'!$B$5:$C$1261,2)</f>
        <v>4525.12</v>
      </c>
      <c r="D793">
        <f>+VLOOKUP(B793,AAPL!$B$4:$C$1261,2)</f>
        <v>172.04</v>
      </c>
      <c r="G793" s="13">
        <f t="shared" si="21"/>
        <v>-1.2551716914267819E-2</v>
      </c>
      <c r="H793" s="13">
        <f t="shared" si="22"/>
        <v>-1.8932481751824937E-2</v>
      </c>
    </row>
    <row r="794" spans="2:8" x14ac:dyDescent="0.3">
      <c r="B794" s="2">
        <v>44655</v>
      </c>
      <c r="C794">
        <f>+VLOOKUP(B794,'S&amp;P500'!$B$5:$C$1261,2)</f>
        <v>4582.6400000000003</v>
      </c>
      <c r="D794">
        <f>+VLOOKUP(B794,AAPL!$B$4:$C$1261,2)</f>
        <v>175.36</v>
      </c>
      <c r="G794" s="13">
        <f t="shared" si="21"/>
        <v>8.0908782936564005E-3</v>
      </c>
      <c r="H794" s="13">
        <f t="shared" si="22"/>
        <v>2.3641351935088428E-2</v>
      </c>
    </row>
    <row r="795" spans="2:8" x14ac:dyDescent="0.3">
      <c r="B795" s="2">
        <v>44652</v>
      </c>
      <c r="C795">
        <f>+VLOOKUP(B795,'S&amp;P500'!$B$5:$C$1261,2)</f>
        <v>4545.8599999999997</v>
      </c>
      <c r="D795">
        <f>+VLOOKUP(B795,AAPL!$B$4:$C$1261,2)</f>
        <v>171.31</v>
      </c>
      <c r="G795" s="13">
        <f t="shared" si="21"/>
        <v>3.4102873691344016E-3</v>
      </c>
      <c r="H795" s="13">
        <f t="shared" si="22"/>
        <v>-1.6899766899766133E-3</v>
      </c>
    </row>
    <row r="796" spans="2:8" x14ac:dyDescent="0.3">
      <c r="B796" s="2">
        <v>44651</v>
      </c>
      <c r="C796">
        <f>+VLOOKUP(B796,'S&amp;P500'!$B$5:$C$1261,2)</f>
        <v>4530.41</v>
      </c>
      <c r="D796">
        <f>+VLOOKUP(B796,AAPL!$B$4:$C$1261,2)</f>
        <v>171.6</v>
      </c>
      <c r="G796" s="13">
        <f t="shared" si="21"/>
        <v>-1.5652532890091164E-2</v>
      </c>
      <c r="H796" s="13">
        <f t="shared" si="22"/>
        <v>-1.78009272508729E-2</v>
      </c>
    </row>
    <row r="797" spans="2:8" x14ac:dyDescent="0.3">
      <c r="B797" s="2">
        <v>44650</v>
      </c>
      <c r="C797">
        <f>+VLOOKUP(B797,'S&amp;P500'!$B$5:$C$1261,2)</f>
        <v>4602.45</v>
      </c>
      <c r="D797">
        <f>+VLOOKUP(B797,AAPL!$B$4:$C$1261,2)</f>
        <v>174.71</v>
      </c>
      <c r="G797" s="13">
        <f t="shared" si="21"/>
        <v>-6.2937213921756552E-3</v>
      </c>
      <c r="H797" s="13">
        <f t="shared" si="22"/>
        <v>-6.6522629065270955E-3</v>
      </c>
    </row>
    <row r="798" spans="2:8" x14ac:dyDescent="0.3">
      <c r="B798" s="2">
        <v>44649</v>
      </c>
      <c r="C798">
        <f>+VLOOKUP(B798,'S&amp;P500'!$B$5:$C$1261,2)</f>
        <v>4631.6000000000004</v>
      </c>
      <c r="D798">
        <f>+VLOOKUP(B798,AAPL!$B$4:$C$1261,2)</f>
        <v>175.88</v>
      </c>
      <c r="G798" s="13">
        <f t="shared" si="21"/>
        <v>1.2256530405287291E-2</v>
      </c>
      <c r="H798" s="13">
        <f t="shared" si="22"/>
        <v>1.918062235614526E-2</v>
      </c>
    </row>
    <row r="799" spans="2:8" x14ac:dyDescent="0.3">
      <c r="B799" s="2">
        <v>44648</v>
      </c>
      <c r="C799">
        <f>+VLOOKUP(B799,'S&amp;P500'!$B$5:$C$1261,2)</f>
        <v>4575.5200000000004</v>
      </c>
      <c r="D799">
        <f>+VLOOKUP(B799,AAPL!$B$4:$C$1261,2)</f>
        <v>172.57</v>
      </c>
      <c r="G799" s="13">
        <f t="shared" si="21"/>
        <v>7.1449639670178033E-3</v>
      </c>
      <c r="H799" s="13">
        <f t="shared" si="22"/>
        <v>5.0084444703277775E-3</v>
      </c>
    </row>
    <row r="800" spans="2:8" x14ac:dyDescent="0.3">
      <c r="B800" s="2">
        <v>44645</v>
      </c>
      <c r="C800">
        <f>+VLOOKUP(B800,'S&amp;P500'!$B$5:$C$1261,2)</f>
        <v>4543.0600000000004</v>
      </c>
      <c r="D800">
        <f>+VLOOKUP(B800,AAPL!$B$4:$C$1261,2)</f>
        <v>171.71</v>
      </c>
      <c r="G800" s="13">
        <f t="shared" si="21"/>
        <v>5.0661923471737591E-3</v>
      </c>
      <c r="H800" s="13">
        <f t="shared" si="22"/>
        <v>3.7411585900508637E-3</v>
      </c>
    </row>
    <row r="801" spans="2:8" x14ac:dyDescent="0.3">
      <c r="B801" s="2">
        <v>44644</v>
      </c>
      <c r="C801">
        <f>+VLOOKUP(B801,'S&amp;P500'!$B$5:$C$1261,2)</f>
        <v>4520.16</v>
      </c>
      <c r="D801">
        <f>+VLOOKUP(B801,AAPL!$B$4:$C$1261,2)</f>
        <v>171.07</v>
      </c>
      <c r="G801" s="13">
        <f t="shared" si="21"/>
        <v>1.4343931206577842E-2</v>
      </c>
      <c r="H801" s="13">
        <f t="shared" si="22"/>
        <v>2.2656623625059824E-2</v>
      </c>
    </row>
    <row r="802" spans="2:8" x14ac:dyDescent="0.3">
      <c r="B802" s="2">
        <v>44643</v>
      </c>
      <c r="C802">
        <f>+VLOOKUP(B802,'S&amp;P500'!$B$5:$C$1261,2)</f>
        <v>4456.24</v>
      </c>
      <c r="D802">
        <f>+VLOOKUP(B802,AAPL!$B$4:$C$1261,2)</f>
        <v>167.28</v>
      </c>
      <c r="G802" s="13">
        <f t="shared" si="21"/>
        <v>-1.2272780670315009E-2</v>
      </c>
      <c r="H802" s="13">
        <f t="shared" si="22"/>
        <v>8.2574890000604029E-3</v>
      </c>
    </row>
    <row r="803" spans="2:8" x14ac:dyDescent="0.3">
      <c r="B803" s="2">
        <v>44642</v>
      </c>
      <c r="C803">
        <f>+VLOOKUP(B803,'S&amp;P500'!$B$5:$C$1261,2)</f>
        <v>4511.6099999999997</v>
      </c>
      <c r="D803">
        <f>+VLOOKUP(B803,AAPL!$B$4:$C$1261,2)</f>
        <v>165.91</v>
      </c>
      <c r="G803" s="13">
        <f t="shared" si="21"/>
        <v>1.1304184094790948E-2</v>
      </c>
      <c r="H803" s="13">
        <f t="shared" si="22"/>
        <v>2.0796160708792089E-2</v>
      </c>
    </row>
    <row r="804" spans="2:8" x14ac:dyDescent="0.3">
      <c r="B804" s="2">
        <v>44641</v>
      </c>
      <c r="C804">
        <f>+VLOOKUP(B804,'S&amp;P500'!$B$5:$C$1261,2)</f>
        <v>4461.18</v>
      </c>
      <c r="D804">
        <f>+VLOOKUP(B804,AAPL!$B$4:$C$1261,2)</f>
        <v>162.53</v>
      </c>
      <c r="G804" s="13">
        <f t="shared" si="21"/>
        <v>-4.3467350194470455E-4</v>
      </c>
      <c r="H804" s="13">
        <f t="shared" si="22"/>
        <v>8.5634502016753711E-3</v>
      </c>
    </row>
    <row r="805" spans="2:8" x14ac:dyDescent="0.3">
      <c r="B805" s="2">
        <v>44638</v>
      </c>
      <c r="C805">
        <f>+VLOOKUP(B805,'S&amp;P500'!$B$5:$C$1261,2)</f>
        <v>4463.12</v>
      </c>
      <c r="D805">
        <f>+VLOOKUP(B805,AAPL!$B$4:$C$1261,2)</f>
        <v>161.15</v>
      </c>
      <c r="G805" s="13">
        <f t="shared" si="21"/>
        <v>1.1662250349640857E-2</v>
      </c>
      <c r="H805" s="13">
        <f t="shared" si="22"/>
        <v>2.0905923344947785E-2</v>
      </c>
    </row>
    <row r="806" spans="2:8" x14ac:dyDescent="0.3">
      <c r="B806" s="2">
        <v>44637</v>
      </c>
      <c r="C806">
        <f>+VLOOKUP(B806,'S&amp;P500'!$B$5:$C$1261,2)</f>
        <v>4411.67</v>
      </c>
      <c r="D806">
        <f>+VLOOKUP(B806,AAPL!$B$4:$C$1261,2)</f>
        <v>157.85</v>
      </c>
      <c r="G806" s="13">
        <f t="shared" si="21"/>
        <v>1.2347803738532281E-2</v>
      </c>
      <c r="H806" s="13">
        <f t="shared" si="22"/>
        <v>6.4396837541442764E-3</v>
      </c>
    </row>
    <row r="807" spans="2:8" x14ac:dyDescent="0.3">
      <c r="B807" s="2">
        <v>44636</v>
      </c>
      <c r="C807">
        <f>+VLOOKUP(B807,'S&amp;P500'!$B$5:$C$1261,2)</f>
        <v>4357.8599999999997</v>
      </c>
      <c r="D807">
        <f>+VLOOKUP(B807,AAPL!$B$4:$C$1261,2)</f>
        <v>156.84</v>
      </c>
      <c r="G807" s="13">
        <f t="shared" si="21"/>
        <v>2.2383840279651235E-2</v>
      </c>
      <c r="H807" s="13">
        <f t="shared" si="22"/>
        <v>2.8998819052617808E-2</v>
      </c>
    </row>
    <row r="808" spans="2:8" x14ac:dyDescent="0.3">
      <c r="B808" s="2">
        <v>44635</v>
      </c>
      <c r="C808">
        <f>+VLOOKUP(B808,'S&amp;P500'!$B$5:$C$1261,2)</f>
        <v>4262.45</v>
      </c>
      <c r="D808">
        <f>+VLOOKUP(B808,AAPL!$B$4:$C$1261,2)</f>
        <v>152.41999999999999</v>
      </c>
      <c r="G808" s="13">
        <f t="shared" si="21"/>
        <v>2.1408493905025416E-2</v>
      </c>
      <c r="H808" s="13">
        <f t="shared" si="22"/>
        <v>2.972571274152136E-2</v>
      </c>
    </row>
    <row r="809" spans="2:8" x14ac:dyDescent="0.3">
      <c r="B809" s="2">
        <v>44634</v>
      </c>
      <c r="C809">
        <f>+VLOOKUP(B809,'S&amp;P500'!$B$5:$C$1261,2)</f>
        <v>4173.1099999999997</v>
      </c>
      <c r="D809">
        <f>+VLOOKUP(B809,AAPL!$B$4:$C$1261,2)</f>
        <v>148.02000000000001</v>
      </c>
      <c r="G809" s="13">
        <f t="shared" si="21"/>
        <v>-7.4209561140831104E-3</v>
      </c>
      <c r="H809" s="13">
        <f t="shared" si="22"/>
        <v>-2.6568459818492651E-2</v>
      </c>
    </row>
    <row r="810" spans="2:8" x14ac:dyDescent="0.3">
      <c r="B810" s="2">
        <v>44631</v>
      </c>
      <c r="C810">
        <f>+VLOOKUP(B810,'S&amp;P500'!$B$5:$C$1261,2)</f>
        <v>4204.3100000000004</v>
      </c>
      <c r="D810">
        <f>+VLOOKUP(B810,AAPL!$B$4:$C$1261,2)</f>
        <v>152.06</v>
      </c>
      <c r="G810" s="13">
        <f t="shared" si="21"/>
        <v>-1.2961554353542182E-2</v>
      </c>
      <c r="H810" s="13">
        <f t="shared" si="22"/>
        <v>-2.3942486680788133E-2</v>
      </c>
    </row>
    <row r="811" spans="2:8" x14ac:dyDescent="0.3">
      <c r="B811" s="2">
        <v>44630</v>
      </c>
      <c r="C811">
        <f>+VLOOKUP(B811,'S&amp;P500'!$B$5:$C$1261,2)</f>
        <v>4259.5200000000004</v>
      </c>
      <c r="D811">
        <f>+VLOOKUP(B811,AAPL!$B$4:$C$1261,2)</f>
        <v>155.79</v>
      </c>
      <c r="G811" s="13">
        <f t="shared" si="21"/>
        <v>-4.2918454935622075E-3</v>
      </c>
      <c r="H811" s="13">
        <f t="shared" si="22"/>
        <v>-2.7163731734732077E-2</v>
      </c>
    </row>
    <row r="812" spans="2:8" x14ac:dyDescent="0.3">
      <c r="B812" s="2">
        <v>44629</v>
      </c>
      <c r="C812">
        <f>+VLOOKUP(B812,'S&amp;P500'!$B$5:$C$1261,2)</f>
        <v>4277.88</v>
      </c>
      <c r="D812">
        <f>+VLOOKUP(B812,AAPL!$B$4:$C$1261,2)</f>
        <v>160.13999999999999</v>
      </c>
      <c r="G812" s="13">
        <f t="shared" si="21"/>
        <v>2.5698324022346508E-2</v>
      </c>
      <c r="H812" s="13">
        <f t="shared" si="22"/>
        <v>3.4964131067019899E-2</v>
      </c>
    </row>
    <row r="813" spans="2:8" x14ac:dyDescent="0.3">
      <c r="B813" s="2">
        <v>44628</v>
      </c>
      <c r="C813">
        <f>+VLOOKUP(B813,'S&amp;P500'!$B$5:$C$1261,2)</f>
        <v>4170.7</v>
      </c>
      <c r="D813">
        <f>+VLOOKUP(B813,AAPL!$B$4:$C$1261,2)</f>
        <v>154.72999999999999</v>
      </c>
      <c r="G813" s="13">
        <f t="shared" si="21"/>
        <v>-7.2338369327961116E-3</v>
      </c>
      <c r="H813" s="13">
        <f t="shared" si="22"/>
        <v>-1.162567869690212E-2</v>
      </c>
    </row>
    <row r="814" spans="2:8" x14ac:dyDescent="0.3">
      <c r="B814" s="2">
        <v>44627</v>
      </c>
      <c r="C814">
        <f>+VLOOKUP(B814,'S&amp;P500'!$B$5:$C$1261,2)</f>
        <v>4201.09</v>
      </c>
      <c r="D814">
        <f>+VLOOKUP(B814,AAPL!$B$4:$C$1261,2)</f>
        <v>156.55000000000001</v>
      </c>
      <c r="G814" s="13">
        <f t="shared" si="21"/>
        <v>-2.9518095946517109E-2</v>
      </c>
      <c r="H814" s="13">
        <f t="shared" si="22"/>
        <v>-2.37590421551509E-2</v>
      </c>
    </row>
    <row r="815" spans="2:8" x14ac:dyDescent="0.3">
      <c r="B815" s="2">
        <v>44624</v>
      </c>
      <c r="C815">
        <f>+VLOOKUP(B815,'S&amp;P500'!$B$5:$C$1261,2)</f>
        <v>4328.87</v>
      </c>
      <c r="D815">
        <f>+VLOOKUP(B815,AAPL!$B$4:$C$1261,2)</f>
        <v>160.36000000000001</v>
      </c>
      <c r="G815" s="13">
        <f t="shared" si="21"/>
        <v>-7.93401612012401E-3</v>
      </c>
      <c r="H815" s="13">
        <f t="shared" si="22"/>
        <v>-1.8424435330844036E-2</v>
      </c>
    </row>
    <row r="816" spans="2:8" x14ac:dyDescent="0.3">
      <c r="B816" s="2">
        <v>44623</v>
      </c>
      <c r="C816">
        <f>+VLOOKUP(B816,'S&amp;P500'!$B$5:$C$1261,2)</f>
        <v>4363.49</v>
      </c>
      <c r="D816">
        <f>+VLOOKUP(B816,AAPL!$B$4:$C$1261,2)</f>
        <v>163.37</v>
      </c>
      <c r="G816" s="13">
        <f t="shared" si="21"/>
        <v>-5.2547110022934662E-3</v>
      </c>
      <c r="H816" s="13">
        <f t="shared" si="22"/>
        <v>-1.9549147779338583E-3</v>
      </c>
    </row>
    <row r="817" spans="2:8" x14ac:dyDescent="0.3">
      <c r="B817" s="2">
        <v>44622</v>
      </c>
      <c r="C817">
        <f>+VLOOKUP(B817,'S&amp;P500'!$B$5:$C$1261,2)</f>
        <v>4386.54</v>
      </c>
      <c r="D817">
        <f>+VLOOKUP(B817,AAPL!$B$4:$C$1261,2)</f>
        <v>163.69</v>
      </c>
      <c r="G817" s="13">
        <f t="shared" si="21"/>
        <v>1.8642627244987553E-2</v>
      </c>
      <c r="H817" s="13">
        <f t="shared" si="22"/>
        <v>2.0574848806035329E-2</v>
      </c>
    </row>
    <row r="818" spans="2:8" x14ac:dyDescent="0.3">
      <c r="B818" s="2">
        <v>44621</v>
      </c>
      <c r="C818">
        <f>+VLOOKUP(B818,'S&amp;P500'!$B$5:$C$1261,2)</f>
        <v>4306.26</v>
      </c>
      <c r="D818">
        <f>+VLOOKUP(B818,AAPL!$B$4:$C$1261,2)</f>
        <v>160.38999999999999</v>
      </c>
      <c r="G818" s="13">
        <f t="shared" si="21"/>
        <v>-1.5473463284818578E-2</v>
      </c>
      <c r="H818" s="13">
        <f t="shared" si="22"/>
        <v>-1.1585628890121602E-2</v>
      </c>
    </row>
    <row r="819" spans="2:8" x14ac:dyDescent="0.3">
      <c r="B819" s="2">
        <v>44620</v>
      </c>
      <c r="C819">
        <f>+VLOOKUP(B819,'S&amp;P500'!$B$5:$C$1261,2)</f>
        <v>4373.9399999999996</v>
      </c>
      <c r="D819">
        <f>+VLOOKUP(B819,AAPL!$B$4:$C$1261,2)</f>
        <v>162.27000000000001</v>
      </c>
      <c r="G819" s="13">
        <f t="shared" si="21"/>
        <v>-2.4426122951660689E-3</v>
      </c>
      <c r="H819" s="13">
        <f t="shared" si="22"/>
        <v>1.6048392074563544E-3</v>
      </c>
    </row>
    <row r="820" spans="2:8" x14ac:dyDescent="0.3">
      <c r="B820" s="2">
        <v>44617</v>
      </c>
      <c r="C820">
        <f>+VLOOKUP(B820,'S&amp;P500'!$B$5:$C$1261,2)</f>
        <v>4384.6499999999996</v>
      </c>
      <c r="D820">
        <f>+VLOOKUP(B820,AAPL!$B$4:$C$1261,2)</f>
        <v>162.01</v>
      </c>
      <c r="G820" s="13">
        <f t="shared" si="21"/>
        <v>2.2372746986266234E-2</v>
      </c>
      <c r="H820" s="13">
        <f t="shared" si="22"/>
        <v>1.2942353382518368E-2</v>
      </c>
    </row>
    <row r="821" spans="2:8" x14ac:dyDescent="0.3">
      <c r="B821" s="2">
        <v>44616</v>
      </c>
      <c r="C821">
        <f>+VLOOKUP(B821,'S&amp;P500'!$B$5:$C$1261,2)</f>
        <v>4288.7</v>
      </c>
      <c r="D821">
        <f>+VLOOKUP(B821,AAPL!$B$4:$C$1261,2)</f>
        <v>159.94</v>
      </c>
      <c r="G821" s="13">
        <f t="shared" si="21"/>
        <v>1.4956809844988816E-2</v>
      </c>
      <c r="H821" s="13">
        <f t="shared" si="22"/>
        <v>1.6718581145508837E-2</v>
      </c>
    </row>
    <row r="822" spans="2:8" x14ac:dyDescent="0.3">
      <c r="B822" s="2">
        <v>44615</v>
      </c>
      <c r="C822">
        <f>+VLOOKUP(B822,'S&amp;P500'!$B$5:$C$1261,2)</f>
        <v>4225.5</v>
      </c>
      <c r="D822">
        <f>+VLOOKUP(B822,AAPL!$B$4:$C$1261,2)</f>
        <v>157.31</v>
      </c>
      <c r="G822" s="13">
        <f t="shared" si="21"/>
        <v>-1.8412176288573612E-2</v>
      </c>
      <c r="H822" s="13">
        <f t="shared" si="22"/>
        <v>-2.5883955662889369E-2</v>
      </c>
    </row>
    <row r="823" spans="2:8" x14ac:dyDescent="0.3">
      <c r="B823" s="2">
        <v>44614</v>
      </c>
      <c r="C823">
        <f>+VLOOKUP(B823,'S&amp;P500'!$B$5:$C$1261,2)</f>
        <v>4304.76</v>
      </c>
      <c r="D823">
        <f>+VLOOKUP(B823,AAPL!$B$4:$C$1261,2)</f>
        <v>161.49</v>
      </c>
      <c r="G823" s="13">
        <f t="shared" si="21"/>
        <v>-1.0142864698185927E-2</v>
      </c>
      <c r="H823" s="13">
        <f t="shared" si="22"/>
        <v>-1.7820216518671605E-2</v>
      </c>
    </row>
    <row r="824" spans="2:8" x14ac:dyDescent="0.3">
      <c r="B824" s="2">
        <v>44610</v>
      </c>
      <c r="C824">
        <f>+VLOOKUP(B824,'S&amp;P500'!$B$5:$C$1261,2)</f>
        <v>4348.87</v>
      </c>
      <c r="D824">
        <f>+VLOOKUP(B824,AAPL!$B$4:$C$1261,2)</f>
        <v>164.42</v>
      </c>
      <c r="G824" s="13">
        <f t="shared" si="21"/>
        <v>-7.1662412733491943E-3</v>
      </c>
      <c r="H824" s="13">
        <f t="shared" si="22"/>
        <v>-9.3390371753931944E-3</v>
      </c>
    </row>
    <row r="825" spans="2:8" x14ac:dyDescent="0.3">
      <c r="B825" s="2">
        <v>44609</v>
      </c>
      <c r="C825">
        <f>+VLOOKUP(B825,'S&amp;P500'!$B$5:$C$1261,2)</f>
        <v>4380.26</v>
      </c>
      <c r="D825">
        <f>+VLOOKUP(B825,AAPL!$B$4:$C$1261,2)</f>
        <v>165.97</v>
      </c>
      <c r="G825" s="13">
        <f t="shared" si="21"/>
        <v>-2.1173137043269175E-2</v>
      </c>
      <c r="H825" s="13">
        <f t="shared" si="22"/>
        <v>-2.1287887722608922E-2</v>
      </c>
    </row>
    <row r="826" spans="2:8" x14ac:dyDescent="0.3">
      <c r="B826" s="2">
        <v>44608</v>
      </c>
      <c r="C826">
        <f>+VLOOKUP(B826,'S&amp;P500'!$B$5:$C$1261,2)</f>
        <v>4475.01</v>
      </c>
      <c r="D826">
        <f>+VLOOKUP(B826,AAPL!$B$4:$C$1261,2)</f>
        <v>169.58</v>
      </c>
      <c r="G826" s="13">
        <f t="shared" si="21"/>
        <v>8.8122082633468324E-4</v>
      </c>
      <c r="H826" s="13">
        <f t="shared" si="22"/>
        <v>-1.3544549790942551E-3</v>
      </c>
    </row>
    <row r="827" spans="2:8" x14ac:dyDescent="0.3">
      <c r="B827" s="2">
        <v>44607</v>
      </c>
      <c r="C827">
        <f>+VLOOKUP(B827,'S&amp;P500'!$B$5:$C$1261,2)</f>
        <v>4471.07</v>
      </c>
      <c r="D827">
        <f>+VLOOKUP(B827,AAPL!$B$4:$C$1261,2)</f>
        <v>169.81</v>
      </c>
      <c r="G827" s="13">
        <f t="shared" si="21"/>
        <v>1.5766743077059386E-2</v>
      </c>
      <c r="H827" s="13">
        <f t="shared" si="22"/>
        <v>2.313671145387719E-2</v>
      </c>
    </row>
    <row r="828" spans="2:8" x14ac:dyDescent="0.3">
      <c r="B828" s="2">
        <v>44606</v>
      </c>
      <c r="C828">
        <f>+VLOOKUP(B828,'S&amp;P500'!$B$5:$C$1261,2)</f>
        <v>4401.67</v>
      </c>
      <c r="D828">
        <f>+VLOOKUP(B828,AAPL!$B$4:$C$1261,2)</f>
        <v>165.97</v>
      </c>
      <c r="G828" s="13">
        <f t="shared" si="21"/>
        <v>-3.8405482229827426E-3</v>
      </c>
      <c r="H828" s="13">
        <f t="shared" si="22"/>
        <v>1.4481385385869405E-3</v>
      </c>
    </row>
    <row r="829" spans="2:8" x14ac:dyDescent="0.3">
      <c r="B829" s="2">
        <v>44603</v>
      </c>
      <c r="C829">
        <f>+VLOOKUP(B829,'S&amp;P500'!$B$5:$C$1261,2)</f>
        <v>4418.6400000000003</v>
      </c>
      <c r="D829">
        <f>+VLOOKUP(B829,AAPL!$B$4:$C$1261,2)</f>
        <v>165.73</v>
      </c>
      <c r="G829" s="13">
        <f t="shared" si="21"/>
        <v>-1.89694676826343E-2</v>
      </c>
      <c r="H829" s="13">
        <f t="shared" si="22"/>
        <v>-2.0218740762636855E-2</v>
      </c>
    </row>
    <row r="830" spans="2:8" x14ac:dyDescent="0.3">
      <c r="B830" s="2">
        <v>44602</v>
      </c>
      <c r="C830">
        <f>+VLOOKUP(B830,'S&amp;P500'!$B$5:$C$1261,2)</f>
        <v>4504.08</v>
      </c>
      <c r="D830">
        <f>+VLOOKUP(B830,AAPL!$B$4:$C$1261,2)</f>
        <v>169.15</v>
      </c>
      <c r="G830" s="13">
        <f t="shared" si="21"/>
        <v>-1.8115705073705524E-2</v>
      </c>
      <c r="H830" s="13">
        <f t="shared" si="22"/>
        <v>-2.3608866312629928E-2</v>
      </c>
    </row>
    <row r="831" spans="2:8" x14ac:dyDescent="0.3">
      <c r="B831" s="2">
        <v>44601</v>
      </c>
      <c r="C831">
        <f>+VLOOKUP(B831,'S&amp;P500'!$B$5:$C$1261,2)</f>
        <v>4587.18</v>
      </c>
      <c r="D831">
        <f>+VLOOKUP(B831,AAPL!$B$4:$C$1261,2)</f>
        <v>173.24</v>
      </c>
      <c r="G831" s="13">
        <f t="shared" si="21"/>
        <v>1.4517177775713597E-2</v>
      </c>
      <c r="H831" s="13">
        <f t="shared" si="22"/>
        <v>8.2644628099175499E-3</v>
      </c>
    </row>
    <row r="832" spans="2:8" x14ac:dyDescent="0.3">
      <c r="B832" s="2">
        <v>44600</v>
      </c>
      <c r="C832">
        <f>+VLOOKUP(B832,'S&amp;P500'!$B$5:$C$1261,2)</f>
        <v>4521.54</v>
      </c>
      <c r="D832">
        <f>+VLOOKUP(B832,AAPL!$B$4:$C$1261,2)</f>
        <v>171.82</v>
      </c>
      <c r="G832" s="13">
        <f t="shared" si="21"/>
        <v>8.4012248347966612E-3</v>
      </c>
      <c r="H832" s="13">
        <f t="shared" si="22"/>
        <v>1.8494368701837516E-2</v>
      </c>
    </row>
    <row r="833" spans="2:8" x14ac:dyDescent="0.3">
      <c r="B833" s="2">
        <v>44599</v>
      </c>
      <c r="C833">
        <f>+VLOOKUP(B833,'S&amp;P500'!$B$5:$C$1261,2)</f>
        <v>4483.87</v>
      </c>
      <c r="D833">
        <f>+VLOOKUP(B833,AAPL!$B$4:$C$1261,2)</f>
        <v>168.7</v>
      </c>
      <c r="G833" s="13">
        <f t="shared" si="21"/>
        <v>-3.701786234065696E-3</v>
      </c>
      <c r="H833" s="13">
        <f t="shared" si="22"/>
        <v>-4.2497934128201686E-3</v>
      </c>
    </row>
    <row r="834" spans="2:8" x14ac:dyDescent="0.3">
      <c r="B834" s="2">
        <v>44596</v>
      </c>
      <c r="C834">
        <f>+VLOOKUP(B834,'S&amp;P500'!$B$5:$C$1261,2)</f>
        <v>4500.53</v>
      </c>
      <c r="D834">
        <f>+VLOOKUP(B834,AAPL!$B$4:$C$1261,2)</f>
        <v>169.42</v>
      </c>
      <c r="G834" s="13">
        <f t="shared" si="21"/>
        <v>5.156964694110977E-3</v>
      </c>
      <c r="H834" s="13">
        <f t="shared" si="22"/>
        <v>-1.649970536240386E-3</v>
      </c>
    </row>
    <row r="835" spans="2:8" x14ac:dyDescent="0.3">
      <c r="B835" s="2">
        <v>44595</v>
      </c>
      <c r="C835">
        <f>+VLOOKUP(B835,'S&amp;P500'!$B$5:$C$1261,2)</f>
        <v>4477.4399999999996</v>
      </c>
      <c r="D835">
        <f>+VLOOKUP(B835,AAPL!$B$4:$C$1261,2)</f>
        <v>169.7</v>
      </c>
      <c r="G835" s="13">
        <f t="shared" si="21"/>
        <v>-2.4391094221877574E-2</v>
      </c>
      <c r="H835" s="13">
        <f t="shared" si="22"/>
        <v>-1.674488672576635E-2</v>
      </c>
    </row>
    <row r="836" spans="2:8" x14ac:dyDescent="0.3">
      <c r="B836" s="2">
        <v>44594</v>
      </c>
      <c r="C836">
        <f>+VLOOKUP(B836,'S&amp;P500'!$B$5:$C$1261,2)</f>
        <v>4589.38</v>
      </c>
      <c r="D836">
        <f>+VLOOKUP(B836,AAPL!$B$4:$C$1261,2)</f>
        <v>172.59</v>
      </c>
      <c r="G836" s="13">
        <f t="shared" si="21"/>
        <v>9.4225498950850639E-3</v>
      </c>
      <c r="H836" s="13">
        <f t="shared" si="22"/>
        <v>7.0603337612324957E-3</v>
      </c>
    </row>
    <row r="837" spans="2:8" x14ac:dyDescent="0.3">
      <c r="B837" s="2">
        <v>44593</v>
      </c>
      <c r="C837">
        <f>+VLOOKUP(B837,'S&amp;P500'!$B$5:$C$1261,2)</f>
        <v>4546.54</v>
      </c>
      <c r="D837">
        <f>+VLOOKUP(B837,AAPL!$B$4:$C$1261,2)</f>
        <v>171.38</v>
      </c>
      <c r="G837" s="13">
        <f t="shared" si="21"/>
        <v>6.8629513569775646E-3</v>
      </c>
      <c r="H837" s="13">
        <f t="shared" si="22"/>
        <v>-9.9096473331394819E-4</v>
      </c>
    </row>
    <row r="838" spans="2:8" x14ac:dyDescent="0.3">
      <c r="B838" s="2">
        <v>44592</v>
      </c>
      <c r="C838">
        <f>+VLOOKUP(B838,'S&amp;P500'!$B$5:$C$1261,2)</f>
        <v>4515.55</v>
      </c>
      <c r="D838">
        <f>+VLOOKUP(B838,AAPL!$B$4:$C$1261,2)</f>
        <v>171.55</v>
      </c>
      <c r="G838" s="13">
        <f t="shared" si="21"/>
        <v>1.8886018254227865E-2</v>
      </c>
      <c r="H838" s="13">
        <f t="shared" si="22"/>
        <v>2.6139490369661456E-2</v>
      </c>
    </row>
    <row r="839" spans="2:8" x14ac:dyDescent="0.3">
      <c r="B839" s="2">
        <v>44589</v>
      </c>
      <c r="C839">
        <f>+VLOOKUP(B839,'S&amp;P500'!$B$5:$C$1261,2)</f>
        <v>4431.8500000000004</v>
      </c>
      <c r="D839">
        <f>+VLOOKUP(B839,AAPL!$B$4:$C$1261,2)</f>
        <v>167.18</v>
      </c>
      <c r="G839" s="13">
        <f t="shared" si="21"/>
        <v>2.4347568825681787E-2</v>
      </c>
      <c r="H839" s="13">
        <f t="shared" si="22"/>
        <v>6.9746608651138908E-2</v>
      </c>
    </row>
    <row r="840" spans="2:8" x14ac:dyDescent="0.3">
      <c r="B840" s="2">
        <v>44588</v>
      </c>
      <c r="C840">
        <f>+VLOOKUP(B840,'S&amp;P500'!$B$5:$C$1261,2)</f>
        <v>4326.51</v>
      </c>
      <c r="D840">
        <f>+VLOOKUP(B840,AAPL!$B$4:$C$1261,2)</f>
        <v>156.28</v>
      </c>
      <c r="G840" s="13">
        <f t="shared" si="21"/>
        <v>-5.3839946849719711E-3</v>
      </c>
      <c r="H840" s="13">
        <f t="shared" si="22"/>
        <v>-2.9347964782442393E-3</v>
      </c>
    </row>
    <row r="841" spans="2:8" x14ac:dyDescent="0.3">
      <c r="B841" s="2">
        <v>44587</v>
      </c>
      <c r="C841">
        <f>+VLOOKUP(B841,'S&amp;P500'!$B$5:$C$1261,2)</f>
        <v>4349.93</v>
      </c>
      <c r="D841">
        <f>+VLOOKUP(B841,AAPL!$B$4:$C$1261,2)</f>
        <v>156.74</v>
      </c>
      <c r="G841" s="13">
        <f t="shared" si="21"/>
        <v>-1.4966314315554285E-3</v>
      </c>
      <c r="H841" s="13">
        <f t="shared" si="22"/>
        <v>-5.7386979531981464E-4</v>
      </c>
    </row>
    <row r="842" spans="2:8" x14ac:dyDescent="0.3">
      <c r="B842" s="2">
        <v>44586</v>
      </c>
      <c r="C842">
        <f>+VLOOKUP(B842,'S&amp;P500'!$B$5:$C$1261,2)</f>
        <v>4356.45</v>
      </c>
      <c r="D842">
        <f>+VLOOKUP(B842,AAPL!$B$4:$C$1261,2)</f>
        <v>156.83000000000001</v>
      </c>
      <c r="G842" s="13">
        <f t="shared" si="21"/>
        <v>-1.2171976789799865E-2</v>
      </c>
      <c r="H842" s="13">
        <f t="shared" si="22"/>
        <v>-1.1347160057996519E-2</v>
      </c>
    </row>
    <row r="843" spans="2:8" x14ac:dyDescent="0.3">
      <c r="B843" s="2">
        <v>44585</v>
      </c>
      <c r="C843">
        <f>+VLOOKUP(B843,'S&amp;P500'!$B$5:$C$1261,2)</f>
        <v>4410.13</v>
      </c>
      <c r="D843">
        <f>+VLOOKUP(B843,AAPL!$B$4:$C$1261,2)</f>
        <v>158.63</v>
      </c>
      <c r="G843" s="13">
        <f t="shared" si="21"/>
        <v>2.7717522294530283E-3</v>
      </c>
      <c r="H843" s="13">
        <f t="shared" si="22"/>
        <v>-4.893043096418026E-3</v>
      </c>
    </row>
    <row r="844" spans="2:8" x14ac:dyDescent="0.3">
      <c r="B844" s="2">
        <v>44582</v>
      </c>
      <c r="C844">
        <f>+VLOOKUP(B844,'S&amp;P500'!$B$5:$C$1261,2)</f>
        <v>4397.9399999999996</v>
      </c>
      <c r="D844">
        <f>+VLOOKUP(B844,AAPL!$B$4:$C$1261,2)</f>
        <v>159.41</v>
      </c>
      <c r="G844" s="13">
        <f t="shared" ref="G844:G907" si="23">+C844/C845-1</f>
        <v>-1.8914813071498782E-2</v>
      </c>
      <c r="H844" s="13">
        <f t="shared" ref="H844:H907" si="24">+D844/D845-1</f>
        <v>-1.2757787824363653E-2</v>
      </c>
    </row>
    <row r="845" spans="2:8" x14ac:dyDescent="0.3">
      <c r="B845" s="2">
        <v>44581</v>
      </c>
      <c r="C845">
        <f>+VLOOKUP(B845,'S&amp;P500'!$B$5:$C$1261,2)</f>
        <v>4482.7299999999996</v>
      </c>
      <c r="D845">
        <f>+VLOOKUP(B845,AAPL!$B$4:$C$1261,2)</f>
        <v>161.47</v>
      </c>
      <c r="G845" s="13">
        <f t="shared" si="23"/>
        <v>-1.103742532143781E-2</v>
      </c>
      <c r="H845" s="13">
        <f t="shared" si="24"/>
        <v>-1.0357930865408149E-2</v>
      </c>
    </row>
    <row r="846" spans="2:8" x14ac:dyDescent="0.3">
      <c r="B846" s="2">
        <v>44580</v>
      </c>
      <c r="C846">
        <f>+VLOOKUP(B846,'S&amp;P500'!$B$5:$C$1261,2)</f>
        <v>4532.76</v>
      </c>
      <c r="D846">
        <f>+VLOOKUP(B846,AAPL!$B$4:$C$1261,2)</f>
        <v>163.16</v>
      </c>
      <c r="G846" s="13">
        <f t="shared" si="23"/>
        <v>-9.6895202431227512E-3</v>
      </c>
      <c r="H846" s="13">
        <f t="shared" si="24"/>
        <v>-2.1000840033601365E-2</v>
      </c>
    </row>
    <row r="847" spans="2:8" x14ac:dyDescent="0.3">
      <c r="B847" s="2">
        <v>44579</v>
      </c>
      <c r="C847">
        <f>+VLOOKUP(B847,'S&amp;P500'!$B$5:$C$1261,2)</f>
        <v>4577.1099999999997</v>
      </c>
      <c r="D847">
        <f>+VLOOKUP(B847,AAPL!$B$4:$C$1261,2)</f>
        <v>166.66</v>
      </c>
      <c r="G847" s="13">
        <f t="shared" si="23"/>
        <v>-1.8387895814791499E-2</v>
      </c>
      <c r="H847" s="13">
        <f t="shared" si="24"/>
        <v>-1.8896803437923215E-2</v>
      </c>
    </row>
    <row r="848" spans="2:8" x14ac:dyDescent="0.3">
      <c r="B848" s="2">
        <v>44575</v>
      </c>
      <c r="C848">
        <f>+VLOOKUP(B848,'S&amp;P500'!$B$5:$C$1261,2)</f>
        <v>4662.8500000000004</v>
      </c>
      <c r="D848">
        <f>+VLOOKUP(B848,AAPL!$B$4:$C$1261,2)</f>
        <v>169.87</v>
      </c>
      <c r="G848" s="13">
        <f t="shared" si="23"/>
        <v>8.1991315788920716E-4</v>
      </c>
      <c r="H848" s="13">
        <f t="shared" si="24"/>
        <v>5.0884563043607223E-3</v>
      </c>
    </row>
    <row r="849" spans="2:8" x14ac:dyDescent="0.3">
      <c r="B849" s="2">
        <v>44574</v>
      </c>
      <c r="C849">
        <f>+VLOOKUP(B849,'S&amp;P500'!$B$5:$C$1261,2)</f>
        <v>4659.03</v>
      </c>
      <c r="D849">
        <f>+VLOOKUP(B849,AAPL!$B$4:$C$1261,2)</f>
        <v>169.01</v>
      </c>
      <c r="G849" s="13">
        <f t="shared" si="23"/>
        <v>-1.4243549462058636E-2</v>
      </c>
      <c r="H849" s="13">
        <f t="shared" si="24"/>
        <v>-1.9037669046375272E-2</v>
      </c>
    </row>
    <row r="850" spans="2:8" x14ac:dyDescent="0.3">
      <c r="B850" s="2">
        <v>44573</v>
      </c>
      <c r="C850">
        <f>+VLOOKUP(B850,'S&amp;P500'!$B$5:$C$1261,2)</f>
        <v>4726.3500000000004</v>
      </c>
      <c r="D850">
        <f>+VLOOKUP(B850,AAPL!$B$4:$C$1261,2)</f>
        <v>172.29</v>
      </c>
      <c r="G850" s="13">
        <f t="shared" si="23"/>
        <v>2.8176963210817529E-3</v>
      </c>
      <c r="H850" s="13">
        <f t="shared" si="24"/>
        <v>2.6187150837988504E-3</v>
      </c>
    </row>
    <row r="851" spans="2:8" x14ac:dyDescent="0.3">
      <c r="B851" s="2">
        <v>44572</v>
      </c>
      <c r="C851">
        <f>+VLOOKUP(B851,'S&amp;P500'!$B$5:$C$1261,2)</f>
        <v>4713.07</v>
      </c>
      <c r="D851">
        <f>+VLOOKUP(B851,AAPL!$B$4:$C$1261,2)</f>
        <v>171.84</v>
      </c>
      <c r="G851" s="13">
        <f t="shared" si="23"/>
        <v>9.1600307475552256E-3</v>
      </c>
      <c r="H851" s="13">
        <f t="shared" si="24"/>
        <v>1.6744571327140578E-2</v>
      </c>
    </row>
    <row r="852" spans="2:8" x14ac:dyDescent="0.3">
      <c r="B852" s="2">
        <v>44571</v>
      </c>
      <c r="C852">
        <f>+VLOOKUP(B852,'S&amp;P500'!$B$5:$C$1261,2)</f>
        <v>4670.29</v>
      </c>
      <c r="D852">
        <f>+VLOOKUP(B852,AAPL!$B$4:$C$1261,2)</f>
        <v>169.01</v>
      </c>
      <c r="G852" s="13">
        <f t="shared" si="23"/>
        <v>-1.4410854751839564E-3</v>
      </c>
      <c r="H852" s="13">
        <f t="shared" si="24"/>
        <v>1.1835019823647208E-4</v>
      </c>
    </row>
    <row r="853" spans="2:8" x14ac:dyDescent="0.3">
      <c r="B853" s="2">
        <v>44568</v>
      </c>
      <c r="C853">
        <f>+VLOOKUP(B853,'S&amp;P500'!$B$5:$C$1261,2)</f>
        <v>4677.03</v>
      </c>
      <c r="D853">
        <f>+VLOOKUP(B853,AAPL!$B$4:$C$1261,2)</f>
        <v>168.99</v>
      </c>
      <c r="G853" s="13">
        <f t="shared" si="23"/>
        <v>-4.0502124125595396E-3</v>
      </c>
      <c r="H853" s="13">
        <f t="shared" si="24"/>
        <v>1.0069896931643729E-3</v>
      </c>
    </row>
    <row r="854" spans="2:8" x14ac:dyDescent="0.3">
      <c r="B854" s="2">
        <v>44567</v>
      </c>
      <c r="C854">
        <f>+VLOOKUP(B854,'S&amp;P500'!$B$5:$C$1261,2)</f>
        <v>4696.05</v>
      </c>
      <c r="D854">
        <f>+VLOOKUP(B854,AAPL!$B$4:$C$1261,2)</f>
        <v>168.82</v>
      </c>
      <c r="G854" s="13">
        <f t="shared" si="23"/>
        <v>-9.6371086121282978E-4</v>
      </c>
      <c r="H854" s="13">
        <f t="shared" si="24"/>
        <v>-1.6716174500553405E-2</v>
      </c>
    </row>
    <row r="855" spans="2:8" x14ac:dyDescent="0.3">
      <c r="B855" s="2">
        <v>44566</v>
      </c>
      <c r="C855">
        <f>+VLOOKUP(B855,'S&amp;P500'!$B$5:$C$1261,2)</f>
        <v>4700.58</v>
      </c>
      <c r="D855">
        <f>+VLOOKUP(B855,AAPL!$B$4:$C$1261,2)</f>
        <v>171.69</v>
      </c>
      <c r="G855" s="13">
        <f t="shared" si="23"/>
        <v>-1.939276609770646E-2</v>
      </c>
      <c r="H855" s="13">
        <f t="shared" si="24"/>
        <v>-2.6590316362399391E-2</v>
      </c>
    </row>
    <row r="856" spans="2:8" x14ac:dyDescent="0.3">
      <c r="B856" s="2">
        <v>44565</v>
      </c>
      <c r="C856">
        <f>+VLOOKUP(B856,'S&amp;P500'!$B$5:$C$1261,2)</f>
        <v>4793.54</v>
      </c>
      <c r="D856">
        <f>+VLOOKUP(B856,AAPL!$B$4:$C$1261,2)</f>
        <v>176.38</v>
      </c>
      <c r="G856" s="13">
        <f t="shared" si="23"/>
        <v>-6.29617892823231E-4</v>
      </c>
      <c r="H856" s="13">
        <f t="shared" si="24"/>
        <v>-1.2706409179960909E-2</v>
      </c>
    </row>
    <row r="857" spans="2:8" x14ac:dyDescent="0.3">
      <c r="B857" s="2">
        <v>44564</v>
      </c>
      <c r="C857">
        <f>+VLOOKUP(B857,'S&amp;P500'!$B$5:$C$1261,2)</f>
        <v>4796.5600000000004</v>
      </c>
      <c r="D857">
        <f>+VLOOKUP(B857,AAPL!$B$4:$C$1261,2)</f>
        <v>178.65</v>
      </c>
      <c r="G857" s="13">
        <f t="shared" si="23"/>
        <v>6.3740773533522699E-3</v>
      </c>
      <c r="H857" s="13">
        <f t="shared" si="24"/>
        <v>2.5015778300533587E-2</v>
      </c>
    </row>
    <row r="858" spans="2:8" x14ac:dyDescent="0.3">
      <c r="B858" s="2">
        <v>44561</v>
      </c>
      <c r="C858">
        <f>+VLOOKUP(B858,'S&amp;P500'!$B$5:$C$1261,2)</f>
        <v>4766.18</v>
      </c>
      <c r="D858">
        <f>+VLOOKUP(B858,AAPL!$B$4:$C$1261,2)</f>
        <v>174.29</v>
      </c>
      <c r="G858" s="13">
        <f t="shared" si="23"/>
        <v>-2.6262207741385435E-3</v>
      </c>
      <c r="H858" s="13">
        <f t="shared" si="24"/>
        <v>-3.5446801212052348E-3</v>
      </c>
    </row>
    <row r="859" spans="2:8" x14ac:dyDescent="0.3">
      <c r="B859" s="2">
        <v>44560</v>
      </c>
      <c r="C859">
        <f>+VLOOKUP(B859,'S&amp;P500'!$B$5:$C$1261,2)</f>
        <v>4778.7299999999996</v>
      </c>
      <c r="D859">
        <f>+VLOOKUP(B859,AAPL!$B$4:$C$1261,2)</f>
        <v>174.91</v>
      </c>
      <c r="G859" s="13">
        <f t="shared" si="23"/>
        <v>-2.9897393314501919E-3</v>
      </c>
      <c r="H859" s="13">
        <f t="shared" si="24"/>
        <v>-6.5318641372259512E-3</v>
      </c>
    </row>
    <row r="860" spans="2:8" x14ac:dyDescent="0.3">
      <c r="B860" s="2">
        <v>44559</v>
      </c>
      <c r="C860">
        <f>+VLOOKUP(B860,'S&amp;P500'!$B$5:$C$1261,2)</f>
        <v>4793.0600000000004</v>
      </c>
      <c r="D860">
        <f>+VLOOKUP(B860,AAPL!$B$4:$C$1261,2)</f>
        <v>176.06</v>
      </c>
      <c r="G860" s="13">
        <f t="shared" si="23"/>
        <v>1.4019033292591576E-3</v>
      </c>
      <c r="H860" s="13">
        <f t="shared" si="24"/>
        <v>4.5459711330830821E-4</v>
      </c>
    </row>
    <row r="861" spans="2:8" x14ac:dyDescent="0.3">
      <c r="B861" s="2">
        <v>44558</v>
      </c>
      <c r="C861">
        <f>+VLOOKUP(B861,'S&amp;P500'!$B$5:$C$1261,2)</f>
        <v>4786.3500000000004</v>
      </c>
      <c r="D861">
        <f>+VLOOKUP(B861,AAPL!$B$4:$C$1261,2)</f>
        <v>175.98</v>
      </c>
      <c r="G861" s="13">
        <f t="shared" si="23"/>
        <v>-1.0101874482121298E-3</v>
      </c>
      <c r="H861" s="13">
        <f t="shared" si="24"/>
        <v>-5.7627118644067998E-3</v>
      </c>
    </row>
    <row r="862" spans="2:8" x14ac:dyDescent="0.3">
      <c r="B862" s="2">
        <v>44557</v>
      </c>
      <c r="C862">
        <f>+VLOOKUP(B862,'S&amp;P500'!$B$5:$C$1261,2)</f>
        <v>4791.1899999999996</v>
      </c>
      <c r="D862">
        <f>+VLOOKUP(B862,AAPL!$B$4:$C$1261,2)</f>
        <v>177</v>
      </c>
      <c r="G862" s="13">
        <f t="shared" si="23"/>
        <v>1.383895602639984E-2</v>
      </c>
      <c r="H862" s="13">
        <f t="shared" si="24"/>
        <v>2.3003121026470952E-2</v>
      </c>
    </row>
    <row r="863" spans="2:8" x14ac:dyDescent="0.3">
      <c r="B863" s="2">
        <v>44553</v>
      </c>
      <c r="C863">
        <f>+VLOOKUP(B863,'S&amp;P500'!$B$5:$C$1261,2)</f>
        <v>4725.79</v>
      </c>
      <c r="D863">
        <f>+VLOOKUP(B863,AAPL!$B$4:$C$1261,2)</f>
        <v>173.02</v>
      </c>
      <c r="G863" s="13">
        <f t="shared" si="23"/>
        <v>6.2237041579367158E-3</v>
      </c>
      <c r="H863" s="13">
        <f t="shared" si="24"/>
        <v>3.65450432159653E-3</v>
      </c>
    </row>
    <row r="864" spans="2:8" x14ac:dyDescent="0.3">
      <c r="B864" s="2">
        <v>44552</v>
      </c>
      <c r="C864">
        <f>+VLOOKUP(B864,'S&amp;P500'!$B$5:$C$1261,2)</f>
        <v>4696.5600000000004</v>
      </c>
      <c r="D864">
        <f>+VLOOKUP(B864,AAPL!$B$4:$C$1261,2)</f>
        <v>172.39</v>
      </c>
      <c r="G864" s="13">
        <f t="shared" si="23"/>
        <v>1.0180180373954517E-2</v>
      </c>
      <c r="H864" s="13">
        <f t="shared" si="24"/>
        <v>1.5313033747570426E-2</v>
      </c>
    </row>
    <row r="865" spans="2:8" x14ac:dyDescent="0.3">
      <c r="B865" s="2">
        <v>44551</v>
      </c>
      <c r="C865">
        <f>+VLOOKUP(B865,'S&amp;P500'!$B$5:$C$1261,2)</f>
        <v>4649.2299999999996</v>
      </c>
      <c r="D865">
        <f>+VLOOKUP(B865,AAPL!$B$4:$C$1261,2)</f>
        <v>169.79</v>
      </c>
      <c r="G865" s="13">
        <f t="shared" si="23"/>
        <v>1.7777943178882483E-2</v>
      </c>
      <c r="H865" s="13">
        <f t="shared" si="24"/>
        <v>1.9086489406398011E-2</v>
      </c>
    </row>
    <row r="866" spans="2:8" x14ac:dyDescent="0.3">
      <c r="B866" s="2">
        <v>44550</v>
      </c>
      <c r="C866">
        <f>+VLOOKUP(B866,'S&amp;P500'!$B$5:$C$1261,2)</f>
        <v>4568.0200000000004</v>
      </c>
      <c r="D866">
        <f>+VLOOKUP(B866,AAPL!$B$4:$C$1261,2)</f>
        <v>166.61</v>
      </c>
      <c r="G866" s="13">
        <f t="shared" si="23"/>
        <v>-1.1388032826621375E-2</v>
      </c>
      <c r="H866" s="13">
        <f t="shared" si="24"/>
        <v>-8.1557328253362149E-3</v>
      </c>
    </row>
    <row r="867" spans="2:8" x14ac:dyDescent="0.3">
      <c r="B867" s="2">
        <v>44547</v>
      </c>
      <c r="C867">
        <f>+VLOOKUP(B867,'S&amp;P500'!$B$5:$C$1261,2)</f>
        <v>4620.6400000000003</v>
      </c>
      <c r="D867">
        <f>+VLOOKUP(B867,AAPL!$B$4:$C$1261,2)</f>
        <v>167.98</v>
      </c>
      <c r="G867" s="13">
        <f t="shared" si="23"/>
        <v>-1.0287726483131143E-2</v>
      </c>
      <c r="H867" s="13">
        <f t="shared" si="24"/>
        <v>-6.5057960728650555E-3</v>
      </c>
    </row>
    <row r="868" spans="2:8" x14ac:dyDescent="0.3">
      <c r="B868" s="2">
        <v>44546</v>
      </c>
      <c r="C868">
        <f>+VLOOKUP(B868,'S&amp;P500'!$B$5:$C$1261,2)</f>
        <v>4668.67</v>
      </c>
      <c r="D868">
        <f>+VLOOKUP(B868,AAPL!$B$4:$C$1261,2)</f>
        <v>169.08</v>
      </c>
      <c r="G868" s="13">
        <f t="shared" si="23"/>
        <v>-8.7433782392221104E-3</v>
      </c>
      <c r="H868" s="13">
        <f t="shared" si="24"/>
        <v>-3.9263594522416012E-2</v>
      </c>
    </row>
    <row r="869" spans="2:8" x14ac:dyDescent="0.3">
      <c r="B869" s="2">
        <v>44545</v>
      </c>
      <c r="C869">
        <f>+VLOOKUP(B869,'S&amp;P500'!$B$5:$C$1261,2)</f>
        <v>4709.8500000000004</v>
      </c>
      <c r="D869">
        <f>+VLOOKUP(B869,AAPL!$B$4:$C$1261,2)</f>
        <v>175.99</v>
      </c>
      <c r="G869" s="13">
        <f t="shared" si="23"/>
        <v>1.6348409288555077E-2</v>
      </c>
      <c r="H869" s="13">
        <f t="shared" si="24"/>
        <v>2.851966571211495E-2</v>
      </c>
    </row>
    <row r="870" spans="2:8" x14ac:dyDescent="0.3">
      <c r="B870" s="2">
        <v>44544</v>
      </c>
      <c r="C870">
        <f>+VLOOKUP(B870,'S&amp;P500'!$B$5:$C$1261,2)</f>
        <v>4634.09</v>
      </c>
      <c r="D870">
        <f>+VLOOKUP(B870,AAPL!$B$4:$C$1261,2)</f>
        <v>171.11</v>
      </c>
      <c r="G870" s="13">
        <f t="shared" si="23"/>
        <v>-7.4705984403412584E-3</v>
      </c>
      <c r="H870" s="13">
        <f t="shared" si="24"/>
        <v>-8.0004637950026325E-3</v>
      </c>
    </row>
    <row r="871" spans="2:8" x14ac:dyDescent="0.3">
      <c r="B871" s="2">
        <v>44543</v>
      </c>
      <c r="C871">
        <f>+VLOOKUP(B871,'S&amp;P500'!$B$5:$C$1261,2)</f>
        <v>4668.97</v>
      </c>
      <c r="D871">
        <f>+VLOOKUP(B871,AAPL!$B$4:$C$1261,2)</f>
        <v>172.49</v>
      </c>
      <c r="G871" s="13">
        <f t="shared" si="23"/>
        <v>-9.1362090992822553E-3</v>
      </c>
      <c r="H871" s="13">
        <f t="shared" si="24"/>
        <v>-2.0666553114176978E-2</v>
      </c>
    </row>
    <row r="872" spans="2:8" x14ac:dyDescent="0.3">
      <c r="B872" s="2">
        <v>44540</v>
      </c>
      <c r="C872">
        <f>+VLOOKUP(B872,'S&amp;P500'!$B$5:$C$1261,2)</f>
        <v>4712.0200000000004</v>
      </c>
      <c r="D872">
        <f>+VLOOKUP(B872,AAPL!$B$4:$C$1261,2)</f>
        <v>176.13</v>
      </c>
      <c r="G872" s="13">
        <f t="shared" si="23"/>
        <v>9.54911139915815E-3</v>
      </c>
      <c r="H872" s="13">
        <f t="shared" si="24"/>
        <v>2.8016109262825939E-2</v>
      </c>
    </row>
    <row r="873" spans="2:8" x14ac:dyDescent="0.3">
      <c r="B873" s="2">
        <v>44539</v>
      </c>
      <c r="C873">
        <f>+VLOOKUP(B873,'S&amp;P500'!$B$5:$C$1261,2)</f>
        <v>4667.45</v>
      </c>
      <c r="D873">
        <f>+VLOOKUP(B873,AAPL!$B$4:$C$1261,2)</f>
        <v>171.33</v>
      </c>
      <c r="G873" s="13">
        <f t="shared" si="23"/>
        <v>-7.1811299644134463E-3</v>
      </c>
      <c r="H873" s="13">
        <f t="shared" si="24"/>
        <v>-2.9678770949720379E-3</v>
      </c>
    </row>
    <row r="874" spans="2:8" x14ac:dyDescent="0.3">
      <c r="B874" s="2">
        <v>44538</v>
      </c>
      <c r="C874">
        <f>+VLOOKUP(B874,'S&amp;P500'!$B$5:$C$1261,2)</f>
        <v>4701.21</v>
      </c>
      <c r="D874">
        <f>+VLOOKUP(B874,AAPL!$B$4:$C$1261,2)</f>
        <v>171.84</v>
      </c>
      <c r="G874" s="13">
        <f t="shared" si="23"/>
        <v>3.0852936469836223E-3</v>
      </c>
      <c r="H874" s="13">
        <f t="shared" si="24"/>
        <v>2.2735388644208987E-2</v>
      </c>
    </row>
    <row r="875" spans="2:8" x14ac:dyDescent="0.3">
      <c r="B875" s="2">
        <v>44537</v>
      </c>
      <c r="C875">
        <f>+VLOOKUP(B875,'S&amp;P500'!$B$5:$C$1261,2)</f>
        <v>4686.75</v>
      </c>
      <c r="D875">
        <f>+VLOOKUP(B875,AAPL!$B$4:$C$1261,2)</f>
        <v>168.02</v>
      </c>
      <c r="G875" s="13">
        <f t="shared" si="23"/>
        <v>2.0707063007576743E-2</v>
      </c>
      <c r="H875" s="13">
        <f t="shared" si="24"/>
        <v>3.5498582521878541E-2</v>
      </c>
    </row>
    <row r="876" spans="2:8" x14ac:dyDescent="0.3">
      <c r="B876" s="2">
        <v>44536</v>
      </c>
      <c r="C876">
        <f>+VLOOKUP(B876,'S&amp;P500'!$B$5:$C$1261,2)</f>
        <v>4591.67</v>
      </c>
      <c r="D876">
        <f>+VLOOKUP(B876,AAPL!$B$4:$C$1261,2)</f>
        <v>162.26</v>
      </c>
      <c r="G876" s="13">
        <f t="shared" si="23"/>
        <v>1.1730928977641941E-2</v>
      </c>
      <c r="H876" s="13">
        <f t="shared" si="24"/>
        <v>2.1466792571608329E-2</v>
      </c>
    </row>
    <row r="877" spans="2:8" x14ac:dyDescent="0.3">
      <c r="B877" s="2">
        <v>44533</v>
      </c>
      <c r="C877">
        <f>+VLOOKUP(B877,'S&amp;P500'!$B$5:$C$1261,2)</f>
        <v>4538.43</v>
      </c>
      <c r="D877">
        <f>+VLOOKUP(B877,AAPL!$B$4:$C$1261,2)</f>
        <v>158.85</v>
      </c>
      <c r="G877" s="13">
        <f t="shared" si="23"/>
        <v>-8.4485809792226307E-3</v>
      </c>
      <c r="H877" s="13">
        <f t="shared" si="24"/>
        <v>-1.169663410688726E-2</v>
      </c>
    </row>
    <row r="878" spans="2:8" x14ac:dyDescent="0.3">
      <c r="B878" s="2">
        <v>44532</v>
      </c>
      <c r="C878">
        <f>+VLOOKUP(B878,'S&amp;P500'!$B$5:$C$1261,2)</f>
        <v>4577.1000000000004</v>
      </c>
      <c r="D878">
        <f>+VLOOKUP(B878,AAPL!$B$4:$C$1261,2)</f>
        <v>160.72999999999999</v>
      </c>
      <c r="G878" s="13">
        <f t="shared" si="23"/>
        <v>1.4194423271231882E-2</v>
      </c>
      <c r="H878" s="13">
        <f t="shared" si="24"/>
        <v>-6.1216918130101439E-3</v>
      </c>
    </row>
    <row r="879" spans="2:8" x14ac:dyDescent="0.3">
      <c r="B879" s="2">
        <v>44531</v>
      </c>
      <c r="C879">
        <f>+VLOOKUP(B879,'S&amp;P500'!$B$5:$C$1261,2)</f>
        <v>4513.04</v>
      </c>
      <c r="D879">
        <f>+VLOOKUP(B879,AAPL!$B$4:$C$1261,2)</f>
        <v>161.72</v>
      </c>
      <c r="G879" s="13">
        <f t="shared" si="23"/>
        <v>-1.1815195971097037E-2</v>
      </c>
      <c r="H879" s="13">
        <f t="shared" si="24"/>
        <v>-3.2051282051283048E-3</v>
      </c>
    </row>
    <row r="880" spans="2:8" x14ac:dyDescent="0.3">
      <c r="B880" s="2">
        <v>44530</v>
      </c>
      <c r="C880">
        <f>+VLOOKUP(B880,'S&amp;P500'!$B$5:$C$1261,2)</f>
        <v>4567</v>
      </c>
      <c r="D880">
        <f>+VLOOKUP(B880,AAPL!$B$4:$C$1261,2)</f>
        <v>162.24</v>
      </c>
      <c r="G880" s="13">
        <f t="shared" si="23"/>
        <v>-1.8961306218543861E-2</v>
      </c>
      <c r="H880" s="13">
        <f t="shared" si="24"/>
        <v>3.1536113936927901E-2</v>
      </c>
    </row>
    <row r="881" spans="2:8" x14ac:dyDescent="0.3">
      <c r="B881" s="2">
        <v>44529</v>
      </c>
      <c r="C881">
        <f>+VLOOKUP(B881,'S&amp;P500'!$B$5:$C$1261,2)</f>
        <v>4655.2700000000004</v>
      </c>
      <c r="D881">
        <f>+VLOOKUP(B881,AAPL!$B$4:$C$1261,2)</f>
        <v>157.28</v>
      </c>
      <c r="G881" s="13">
        <f t="shared" si="23"/>
        <v>1.3200221128189193E-2</v>
      </c>
      <c r="H881" s="13">
        <f t="shared" si="24"/>
        <v>2.1895913196023686E-2</v>
      </c>
    </row>
    <row r="882" spans="2:8" x14ac:dyDescent="0.3">
      <c r="B882" s="2">
        <v>44526</v>
      </c>
      <c r="C882">
        <f>+VLOOKUP(B882,'S&amp;P500'!$B$5:$C$1261,2)</f>
        <v>4594.62</v>
      </c>
      <c r="D882">
        <f>+VLOOKUP(B882,AAPL!$B$4:$C$1261,2)</f>
        <v>153.91</v>
      </c>
      <c r="G882" s="13">
        <f t="shared" si="23"/>
        <v>-2.2724855683128209E-2</v>
      </c>
      <c r="H882" s="13">
        <f t="shared" si="24"/>
        <v>-3.1708084303240014E-2</v>
      </c>
    </row>
    <row r="883" spans="2:8" x14ac:dyDescent="0.3">
      <c r="B883" s="2">
        <v>44524</v>
      </c>
      <c r="C883">
        <f>+VLOOKUP(B883,'S&amp;P500'!$B$5:$C$1261,2)</f>
        <v>4701.46</v>
      </c>
      <c r="D883">
        <f>+VLOOKUP(B883,AAPL!$B$4:$C$1261,2)</f>
        <v>158.94999999999999</v>
      </c>
      <c r="G883" s="13">
        <f t="shared" si="23"/>
        <v>2.2939006971240961E-3</v>
      </c>
      <c r="H883" s="13">
        <f t="shared" si="24"/>
        <v>3.2822066527802285E-3</v>
      </c>
    </row>
    <row r="884" spans="2:8" x14ac:dyDescent="0.3">
      <c r="B884" s="2">
        <v>44523</v>
      </c>
      <c r="C884">
        <f>+VLOOKUP(B884,'S&amp;P500'!$B$5:$C$1261,2)</f>
        <v>4690.7</v>
      </c>
      <c r="D884">
        <f>+VLOOKUP(B884,AAPL!$B$4:$C$1261,2)</f>
        <v>158.43</v>
      </c>
      <c r="G884" s="13">
        <f t="shared" si="23"/>
        <v>1.6570786727996278E-3</v>
      </c>
      <c r="H884" s="13">
        <f t="shared" si="24"/>
        <v>2.4677296886865818E-3</v>
      </c>
    </row>
    <row r="885" spans="2:8" x14ac:dyDescent="0.3">
      <c r="B885" s="2">
        <v>44522</v>
      </c>
      <c r="C885">
        <f>+VLOOKUP(B885,'S&amp;P500'!$B$5:$C$1261,2)</f>
        <v>4682.9399999999996</v>
      </c>
      <c r="D885">
        <f>+VLOOKUP(B885,AAPL!$B$4:$C$1261,2)</f>
        <v>158.04</v>
      </c>
      <c r="G885" s="13">
        <f t="shared" si="23"/>
        <v>-3.1971323723489764E-3</v>
      </c>
      <c r="H885" s="13">
        <f t="shared" si="24"/>
        <v>2.9191521766720463E-3</v>
      </c>
    </row>
    <row r="886" spans="2:8" x14ac:dyDescent="0.3">
      <c r="B886" s="2">
        <v>44519</v>
      </c>
      <c r="C886">
        <f>+VLOOKUP(B886,'S&amp;P500'!$B$5:$C$1261,2)</f>
        <v>4697.96</v>
      </c>
      <c r="D886">
        <f>+VLOOKUP(B886,AAPL!$B$4:$C$1261,2)</f>
        <v>157.58000000000001</v>
      </c>
      <c r="G886" s="13">
        <f t="shared" si="23"/>
        <v>-1.3986489646171663E-3</v>
      </c>
      <c r="H886" s="13">
        <f t="shared" si="24"/>
        <v>1.6973217166828203E-2</v>
      </c>
    </row>
    <row r="887" spans="2:8" x14ac:dyDescent="0.3">
      <c r="B887" s="2">
        <v>44518</v>
      </c>
      <c r="C887">
        <f>+VLOOKUP(B887,'S&amp;P500'!$B$5:$C$1261,2)</f>
        <v>4704.54</v>
      </c>
      <c r="D887">
        <f>+VLOOKUP(B887,AAPL!$B$4:$C$1261,2)</f>
        <v>154.94999999999999</v>
      </c>
      <c r="G887" s="13">
        <f t="shared" si="23"/>
        <v>3.3847551651107199E-3</v>
      </c>
      <c r="H887" s="13">
        <f t="shared" si="24"/>
        <v>2.8542980418187813E-2</v>
      </c>
    </row>
    <row r="888" spans="2:8" x14ac:dyDescent="0.3">
      <c r="B888" s="2">
        <v>44517</v>
      </c>
      <c r="C888">
        <f>+VLOOKUP(B888,'S&amp;P500'!$B$5:$C$1261,2)</f>
        <v>4688.67</v>
      </c>
      <c r="D888">
        <f>+VLOOKUP(B888,AAPL!$B$4:$C$1261,2)</f>
        <v>150.65</v>
      </c>
      <c r="G888" s="13">
        <f t="shared" si="23"/>
        <v>-2.6016294752068125E-3</v>
      </c>
      <c r="H888" s="13">
        <f t="shared" si="24"/>
        <v>1.6463126644625792E-2</v>
      </c>
    </row>
    <row r="889" spans="2:8" x14ac:dyDescent="0.3">
      <c r="B889" s="2">
        <v>44516</v>
      </c>
      <c r="C889">
        <f>+VLOOKUP(B889,'S&amp;P500'!$B$5:$C$1261,2)</f>
        <v>4700.8999999999996</v>
      </c>
      <c r="D889">
        <f>+VLOOKUP(B889,AAPL!$B$4:$C$1261,2)</f>
        <v>148.21</v>
      </c>
      <c r="G889" s="13">
        <f t="shared" si="23"/>
        <v>3.8652088494062209E-3</v>
      </c>
      <c r="H889" s="13">
        <f t="shared" si="24"/>
        <v>6.6562521225295157E-3</v>
      </c>
    </row>
    <row r="890" spans="2:8" x14ac:dyDescent="0.3">
      <c r="B890" s="2">
        <v>44515</v>
      </c>
      <c r="C890">
        <f>+VLOOKUP(B890,'S&amp;P500'!$B$5:$C$1261,2)</f>
        <v>4682.8</v>
      </c>
      <c r="D890">
        <f>+VLOOKUP(B890,AAPL!$B$4:$C$1261,2)</f>
        <v>147.22999999999999</v>
      </c>
      <c r="G890" s="13">
        <f t="shared" si="23"/>
        <v>-1.0677258507119092E-5</v>
      </c>
      <c r="H890" s="13">
        <f t="shared" si="24"/>
        <v>6.7925553593140009E-5</v>
      </c>
    </row>
    <row r="891" spans="2:8" x14ac:dyDescent="0.3">
      <c r="B891" s="2">
        <v>44512</v>
      </c>
      <c r="C891">
        <f>+VLOOKUP(B891,'S&amp;P500'!$B$5:$C$1261,2)</f>
        <v>4682.8500000000004</v>
      </c>
      <c r="D891">
        <f>+VLOOKUP(B891,AAPL!$B$4:$C$1261,2)</f>
        <v>147.22</v>
      </c>
      <c r="G891" s="13">
        <f t="shared" si="23"/>
        <v>7.2226392530441164E-3</v>
      </c>
      <c r="H891" s="13">
        <f t="shared" si="24"/>
        <v>1.4330990767534857E-2</v>
      </c>
    </row>
    <row r="892" spans="2:8" x14ac:dyDescent="0.3">
      <c r="B892" s="2">
        <v>44511</v>
      </c>
      <c r="C892">
        <f>+VLOOKUP(B892,'S&amp;P500'!$B$5:$C$1261,2)</f>
        <v>4649.2700000000004</v>
      </c>
      <c r="D892">
        <f>+VLOOKUP(B892,AAPL!$B$4:$C$1261,2)</f>
        <v>145.13999999999999</v>
      </c>
      <c r="G892" s="13">
        <f t="shared" si="23"/>
        <v>5.5092743037565839E-4</v>
      </c>
      <c r="H892" s="13">
        <f t="shared" si="24"/>
        <v>-3.44376334458385E-4</v>
      </c>
    </row>
    <row r="893" spans="2:8" x14ac:dyDescent="0.3">
      <c r="B893" s="2">
        <v>44510</v>
      </c>
      <c r="C893">
        <f>+VLOOKUP(B893,'S&amp;P500'!$B$5:$C$1261,2)</f>
        <v>4646.71</v>
      </c>
      <c r="D893">
        <f>+VLOOKUP(B893,AAPL!$B$4:$C$1261,2)</f>
        <v>145.19</v>
      </c>
      <c r="G893" s="13">
        <f t="shared" si="23"/>
        <v>-8.2258150578944367E-3</v>
      </c>
      <c r="H893" s="13">
        <f t="shared" si="24"/>
        <v>-1.9119037967842312E-2</v>
      </c>
    </row>
    <row r="894" spans="2:8" x14ac:dyDescent="0.3">
      <c r="B894" s="2">
        <v>44509</v>
      </c>
      <c r="C894">
        <f>+VLOOKUP(B894,'S&amp;P500'!$B$5:$C$1261,2)</f>
        <v>4685.25</v>
      </c>
      <c r="D894">
        <f>+VLOOKUP(B894,AAPL!$B$4:$C$1261,2)</f>
        <v>148.02000000000001</v>
      </c>
      <c r="G894" s="13">
        <f t="shared" si="23"/>
        <v>-3.4987345002870374E-3</v>
      </c>
      <c r="H894" s="13">
        <f t="shared" si="24"/>
        <v>2.4380333197888682E-3</v>
      </c>
    </row>
    <row r="895" spans="2:8" x14ac:dyDescent="0.3">
      <c r="B895" s="2">
        <v>44508</v>
      </c>
      <c r="C895">
        <f>+VLOOKUP(B895,'S&amp;P500'!$B$5:$C$1261,2)</f>
        <v>4701.7</v>
      </c>
      <c r="D895">
        <f>+VLOOKUP(B895,AAPL!$B$4:$C$1261,2)</f>
        <v>147.66</v>
      </c>
      <c r="G895" s="13">
        <f t="shared" si="23"/>
        <v>8.8770055752696031E-4</v>
      </c>
      <c r="H895" s="13">
        <f t="shared" si="24"/>
        <v>-5.522629310344751E-3</v>
      </c>
    </row>
    <row r="896" spans="2:8" x14ac:dyDescent="0.3">
      <c r="B896" s="2">
        <v>44505</v>
      </c>
      <c r="C896">
        <f>+VLOOKUP(B896,'S&amp;P500'!$B$5:$C$1261,2)</f>
        <v>4697.53</v>
      </c>
      <c r="D896">
        <f>+VLOOKUP(B896,AAPL!$B$4:$C$1261,2)</f>
        <v>148.47999999999999</v>
      </c>
      <c r="G896" s="13">
        <f t="shared" si="23"/>
        <v>3.7328581257503046E-3</v>
      </c>
      <c r="H896" s="13">
        <f t="shared" si="24"/>
        <v>3.5822913146332791E-3</v>
      </c>
    </row>
    <row r="897" spans="2:8" x14ac:dyDescent="0.3">
      <c r="B897" s="2">
        <v>44504</v>
      </c>
      <c r="C897">
        <f>+VLOOKUP(B897,'S&amp;P500'!$B$5:$C$1261,2)</f>
        <v>4680.0600000000004</v>
      </c>
      <c r="D897">
        <f>+VLOOKUP(B897,AAPL!$B$4:$C$1261,2)</f>
        <v>147.94999999999999</v>
      </c>
      <c r="G897" s="13">
        <f t="shared" si="23"/>
        <v>4.1818919145084621E-3</v>
      </c>
      <c r="H897" s="13">
        <f t="shared" si="24"/>
        <v>-3.5023910554321525E-3</v>
      </c>
    </row>
    <row r="898" spans="2:8" x14ac:dyDescent="0.3">
      <c r="B898" s="2">
        <v>44503</v>
      </c>
      <c r="C898">
        <f>+VLOOKUP(B898,'S&amp;P500'!$B$5:$C$1261,2)</f>
        <v>4660.57</v>
      </c>
      <c r="D898">
        <f>+VLOOKUP(B898,AAPL!$B$4:$C$1261,2)</f>
        <v>148.47</v>
      </c>
      <c r="G898" s="13">
        <f t="shared" si="23"/>
        <v>6.4612959303769202E-3</v>
      </c>
      <c r="H898" s="13">
        <f t="shared" si="24"/>
        <v>9.7939196082432733E-3</v>
      </c>
    </row>
    <row r="899" spans="2:8" x14ac:dyDescent="0.3">
      <c r="B899" s="2">
        <v>44502</v>
      </c>
      <c r="C899">
        <f>+VLOOKUP(B899,'S&amp;P500'!$B$5:$C$1261,2)</f>
        <v>4630.6499999999996</v>
      </c>
      <c r="D899">
        <f>+VLOOKUP(B899,AAPL!$B$4:$C$1261,2)</f>
        <v>147.03</v>
      </c>
      <c r="G899" s="13">
        <f t="shared" si="23"/>
        <v>3.6803672564356127E-3</v>
      </c>
      <c r="H899" s="13">
        <f t="shared" si="24"/>
        <v>7.1237756010684716E-3</v>
      </c>
    </row>
    <row r="900" spans="2:8" x14ac:dyDescent="0.3">
      <c r="B900" s="2">
        <v>44501</v>
      </c>
      <c r="C900">
        <f>+VLOOKUP(B900,'S&amp;P500'!$B$5:$C$1261,2)</f>
        <v>4613.67</v>
      </c>
      <c r="D900">
        <f>+VLOOKUP(B900,AAPL!$B$4:$C$1261,2)</f>
        <v>145.99</v>
      </c>
      <c r="G900" s="13">
        <f t="shared" si="23"/>
        <v>1.8000686154020507E-3</v>
      </c>
      <c r="H900" s="13">
        <f t="shared" si="24"/>
        <v>-5.6531807655632038E-3</v>
      </c>
    </row>
    <row r="901" spans="2:8" x14ac:dyDescent="0.3">
      <c r="B901" s="2">
        <v>44498</v>
      </c>
      <c r="C901">
        <f>+VLOOKUP(B901,'S&amp;P500'!$B$5:$C$1261,2)</f>
        <v>4605.38</v>
      </c>
      <c r="D901">
        <f>+VLOOKUP(B901,AAPL!$B$4:$C$1261,2)</f>
        <v>146.82</v>
      </c>
      <c r="G901" s="13">
        <f t="shared" si="23"/>
        <v>1.9493431844783693E-3</v>
      </c>
      <c r="H901" s="13">
        <f t="shared" si="24"/>
        <v>-1.8123453487594476E-2</v>
      </c>
    </row>
    <row r="902" spans="2:8" x14ac:dyDescent="0.3">
      <c r="B902" s="2">
        <v>44497</v>
      </c>
      <c r="C902">
        <f>+VLOOKUP(B902,'S&amp;P500'!$B$5:$C$1261,2)</f>
        <v>4596.42</v>
      </c>
      <c r="D902">
        <f>+VLOOKUP(B902,AAPL!$B$4:$C$1261,2)</f>
        <v>149.53</v>
      </c>
      <c r="G902" s="13">
        <f t="shared" si="23"/>
        <v>9.8293377390326064E-3</v>
      </c>
      <c r="H902" s="13">
        <f t="shared" si="24"/>
        <v>2.4950305024333597E-2</v>
      </c>
    </row>
    <row r="903" spans="2:8" x14ac:dyDescent="0.3">
      <c r="B903" s="2">
        <v>44496</v>
      </c>
      <c r="C903">
        <f>+VLOOKUP(B903,'S&amp;P500'!$B$5:$C$1261,2)</f>
        <v>4551.68</v>
      </c>
      <c r="D903">
        <f>+VLOOKUP(B903,AAPL!$B$4:$C$1261,2)</f>
        <v>145.88999999999999</v>
      </c>
      <c r="G903" s="13">
        <f t="shared" si="23"/>
        <v>-5.0515979968478453E-3</v>
      </c>
      <c r="H903" s="13">
        <f t="shared" si="24"/>
        <v>-3.1431499829177589E-3</v>
      </c>
    </row>
    <row r="904" spans="2:8" x14ac:dyDescent="0.3">
      <c r="B904" s="2">
        <v>44495</v>
      </c>
      <c r="C904">
        <f>+VLOOKUP(B904,'S&amp;P500'!$B$5:$C$1261,2)</f>
        <v>4574.79</v>
      </c>
      <c r="D904">
        <f>+VLOOKUP(B904,AAPL!$B$4:$C$1261,2)</f>
        <v>146.35</v>
      </c>
      <c r="G904" s="13">
        <f t="shared" si="23"/>
        <v>1.8197824144636776E-3</v>
      </c>
      <c r="H904" s="13">
        <f t="shared" si="24"/>
        <v>4.5991213618890026E-3</v>
      </c>
    </row>
    <row r="905" spans="2:8" x14ac:dyDescent="0.3">
      <c r="B905" s="2">
        <v>44494</v>
      </c>
      <c r="C905">
        <f>+VLOOKUP(B905,'S&amp;P500'!$B$5:$C$1261,2)</f>
        <v>4566.4799999999996</v>
      </c>
      <c r="D905">
        <f>+VLOOKUP(B905,AAPL!$B$4:$C$1261,2)</f>
        <v>145.68</v>
      </c>
      <c r="G905" s="13">
        <f t="shared" si="23"/>
        <v>4.7481792778718557E-3</v>
      </c>
      <c r="H905" s="13">
        <f t="shared" si="24"/>
        <v>-3.4310025389405752E-4</v>
      </c>
    </row>
    <row r="906" spans="2:8" x14ac:dyDescent="0.3">
      <c r="B906" s="2">
        <v>44491</v>
      </c>
      <c r="C906">
        <f>+VLOOKUP(B906,'S&amp;P500'!$B$5:$C$1261,2)</f>
        <v>4544.8999999999996</v>
      </c>
      <c r="D906">
        <f>+VLOOKUP(B906,AAPL!$B$4:$C$1261,2)</f>
        <v>145.72999999999999</v>
      </c>
      <c r="G906" s="13">
        <f t="shared" si="23"/>
        <v>-1.0725793335062406E-3</v>
      </c>
      <c r="H906" s="13">
        <f t="shared" si="24"/>
        <v>-5.2559726962457809E-3</v>
      </c>
    </row>
    <row r="907" spans="2:8" x14ac:dyDescent="0.3">
      <c r="B907" s="2">
        <v>44490</v>
      </c>
      <c r="C907">
        <f>+VLOOKUP(B907,'S&amp;P500'!$B$5:$C$1261,2)</f>
        <v>4549.78</v>
      </c>
      <c r="D907">
        <f>+VLOOKUP(B907,AAPL!$B$4:$C$1261,2)</f>
        <v>146.5</v>
      </c>
      <c r="G907" s="13">
        <f t="shared" si="23"/>
        <v>2.995906256131331E-3</v>
      </c>
      <c r="H907" s="13">
        <f t="shared" si="24"/>
        <v>1.4355048191947439E-3</v>
      </c>
    </row>
    <row r="908" spans="2:8" x14ac:dyDescent="0.3">
      <c r="B908" s="2">
        <v>44489</v>
      </c>
      <c r="C908">
        <f>+VLOOKUP(B908,'S&amp;P500'!$B$5:$C$1261,2)</f>
        <v>4536.1899999999996</v>
      </c>
      <c r="D908">
        <f>+VLOOKUP(B908,AAPL!$B$4:$C$1261,2)</f>
        <v>146.29</v>
      </c>
      <c r="G908" s="13">
        <f t="shared" ref="G908:G971" si="25">+C908/C909-1</f>
        <v>3.6640167447334893E-3</v>
      </c>
      <c r="H908" s="13">
        <f t="shared" ref="H908:H971" si="26">+D908/D909-1</f>
        <v>3.360768175582951E-3</v>
      </c>
    </row>
    <row r="909" spans="2:8" x14ac:dyDescent="0.3">
      <c r="B909" s="2">
        <v>44488</v>
      </c>
      <c r="C909">
        <f>+VLOOKUP(B909,'S&amp;P500'!$B$5:$C$1261,2)</f>
        <v>4519.63</v>
      </c>
      <c r="D909">
        <f>+VLOOKUP(B909,AAPL!$B$4:$C$1261,2)</f>
        <v>145.80000000000001</v>
      </c>
      <c r="G909" s="13">
        <f t="shared" si="25"/>
        <v>7.3933569005406596E-3</v>
      </c>
      <c r="H909" s="13">
        <f t="shared" si="26"/>
        <v>1.5108264290190077E-2</v>
      </c>
    </row>
    <row r="910" spans="2:8" x14ac:dyDescent="0.3">
      <c r="B910" s="2">
        <v>44487</v>
      </c>
      <c r="C910">
        <f>+VLOOKUP(B910,'S&amp;P500'!$B$5:$C$1261,2)</f>
        <v>4486.46</v>
      </c>
      <c r="D910">
        <f>+VLOOKUP(B910,AAPL!$B$4:$C$1261,2)</f>
        <v>143.63</v>
      </c>
      <c r="G910" s="13">
        <f t="shared" si="25"/>
        <v>3.3748045900920953E-3</v>
      </c>
      <c r="H910" s="13">
        <f t="shared" si="26"/>
        <v>1.1763877148492474E-2</v>
      </c>
    </row>
    <row r="911" spans="2:8" x14ac:dyDescent="0.3">
      <c r="B911" s="2">
        <v>44484</v>
      </c>
      <c r="C911">
        <f>+VLOOKUP(B911,'S&amp;P500'!$B$5:$C$1261,2)</f>
        <v>4471.37</v>
      </c>
      <c r="D911">
        <f>+VLOOKUP(B911,AAPL!$B$4:$C$1261,2)</f>
        <v>141.96</v>
      </c>
      <c r="G911" s="13">
        <f t="shared" si="25"/>
        <v>7.4601307719690535E-3</v>
      </c>
      <c r="H911" s="13">
        <f t="shared" si="26"/>
        <v>7.5230660042584496E-3</v>
      </c>
    </row>
    <row r="912" spans="2:8" x14ac:dyDescent="0.3">
      <c r="B912" s="2">
        <v>44483</v>
      </c>
      <c r="C912">
        <f>+VLOOKUP(B912,'S&amp;P500'!$B$5:$C$1261,2)</f>
        <v>4438.26</v>
      </c>
      <c r="D912">
        <f>+VLOOKUP(B912,AAPL!$B$4:$C$1261,2)</f>
        <v>140.9</v>
      </c>
      <c r="G912" s="13">
        <f t="shared" si="25"/>
        <v>1.706311013337003E-2</v>
      </c>
      <c r="H912" s="13">
        <f t="shared" si="26"/>
        <v>2.0275162925416534E-2</v>
      </c>
    </row>
    <row r="913" spans="2:8" x14ac:dyDescent="0.3">
      <c r="B913" s="2">
        <v>44482</v>
      </c>
      <c r="C913">
        <f>+VLOOKUP(B913,'S&amp;P500'!$B$5:$C$1261,2)</f>
        <v>4363.8</v>
      </c>
      <c r="D913">
        <f>+VLOOKUP(B913,AAPL!$B$4:$C$1261,2)</f>
        <v>138.1</v>
      </c>
      <c r="G913" s="13">
        <f t="shared" si="25"/>
        <v>3.0225368623080229E-3</v>
      </c>
      <c r="H913" s="13">
        <f t="shared" si="26"/>
        <v>-4.2540918595428412E-3</v>
      </c>
    </row>
    <row r="914" spans="2:8" x14ac:dyDescent="0.3">
      <c r="B914" s="2">
        <v>44481</v>
      </c>
      <c r="C914">
        <f>+VLOOKUP(B914,'S&amp;P500'!$B$5:$C$1261,2)</f>
        <v>4350.6499999999996</v>
      </c>
      <c r="D914">
        <f>+VLOOKUP(B914,AAPL!$B$4:$C$1261,2)</f>
        <v>138.69</v>
      </c>
      <c r="G914" s="13">
        <f t="shared" si="25"/>
        <v>-2.4167715692277048E-3</v>
      </c>
      <c r="H914" s="13">
        <f t="shared" si="26"/>
        <v>-9.1448167464456276E-3</v>
      </c>
    </row>
    <row r="915" spans="2:8" x14ac:dyDescent="0.3">
      <c r="B915" s="2">
        <v>44480</v>
      </c>
      <c r="C915">
        <f>+VLOOKUP(B915,'S&amp;P500'!$B$5:$C$1261,2)</f>
        <v>4361.1899999999996</v>
      </c>
      <c r="D915">
        <f>+VLOOKUP(B915,AAPL!$B$4:$C$1261,2)</f>
        <v>139.97</v>
      </c>
      <c r="G915" s="13">
        <f t="shared" si="25"/>
        <v>-6.8657858421348195E-3</v>
      </c>
      <c r="H915" s="13">
        <f t="shared" si="26"/>
        <v>-5.7122456265623622E-4</v>
      </c>
    </row>
    <row r="916" spans="2:8" x14ac:dyDescent="0.3">
      <c r="B916" s="2">
        <v>44477</v>
      </c>
      <c r="C916">
        <f>+VLOOKUP(B916,'S&amp;P500'!$B$5:$C$1261,2)</f>
        <v>4391.34</v>
      </c>
      <c r="D916">
        <f>+VLOOKUP(B916,AAPL!$B$4:$C$1261,2)</f>
        <v>140.05000000000001</v>
      </c>
      <c r="G916" s="13">
        <f t="shared" si="25"/>
        <v>-1.9137407494954628E-3</v>
      </c>
      <c r="H916" s="13">
        <f t="shared" si="26"/>
        <v>-2.7769866135003429E-3</v>
      </c>
    </row>
    <row r="917" spans="2:8" x14ac:dyDescent="0.3">
      <c r="B917" s="2">
        <v>44476</v>
      </c>
      <c r="C917">
        <f>+VLOOKUP(B917,'S&amp;P500'!$B$5:$C$1261,2)</f>
        <v>4399.76</v>
      </c>
      <c r="D917">
        <f>+VLOOKUP(B917,AAPL!$B$4:$C$1261,2)</f>
        <v>140.44</v>
      </c>
      <c r="G917" s="13">
        <f t="shared" si="25"/>
        <v>8.2982892369745098E-3</v>
      </c>
      <c r="H917" s="13">
        <f t="shared" si="26"/>
        <v>9.1255299274268786E-3</v>
      </c>
    </row>
    <row r="918" spans="2:8" x14ac:dyDescent="0.3">
      <c r="B918" s="2">
        <v>44475</v>
      </c>
      <c r="C918">
        <f>+VLOOKUP(B918,'S&amp;P500'!$B$5:$C$1261,2)</f>
        <v>4363.55</v>
      </c>
      <c r="D918">
        <f>+VLOOKUP(B918,AAPL!$B$4:$C$1261,2)</f>
        <v>139.16999999999999</v>
      </c>
      <c r="G918" s="13">
        <f t="shared" si="25"/>
        <v>4.1028874386752623E-3</v>
      </c>
      <c r="H918" s="13">
        <f t="shared" si="26"/>
        <v>6.290672451192858E-3</v>
      </c>
    </row>
    <row r="919" spans="2:8" x14ac:dyDescent="0.3">
      <c r="B919" s="2">
        <v>44474</v>
      </c>
      <c r="C919">
        <f>+VLOOKUP(B919,'S&amp;P500'!$B$5:$C$1261,2)</f>
        <v>4345.72</v>
      </c>
      <c r="D919">
        <f>+VLOOKUP(B919,AAPL!$B$4:$C$1261,2)</f>
        <v>138.30000000000001</v>
      </c>
      <c r="G919" s="13">
        <f t="shared" si="25"/>
        <v>1.0524455523362564E-2</v>
      </c>
      <c r="H919" s="13">
        <f t="shared" si="26"/>
        <v>1.4152672875265893E-2</v>
      </c>
    </row>
    <row r="920" spans="2:8" x14ac:dyDescent="0.3">
      <c r="B920" s="2">
        <v>44473</v>
      </c>
      <c r="C920">
        <f>+VLOOKUP(B920,'S&amp;P500'!$B$5:$C$1261,2)</f>
        <v>4300.46</v>
      </c>
      <c r="D920">
        <f>+VLOOKUP(B920,AAPL!$B$4:$C$1261,2)</f>
        <v>136.37</v>
      </c>
      <c r="G920" s="13">
        <f t="shared" si="25"/>
        <v>-1.2985880322420762E-2</v>
      </c>
      <c r="H920" s="13">
        <f t="shared" si="26"/>
        <v>-2.4604820828266871E-2</v>
      </c>
    </row>
    <row r="921" spans="2:8" x14ac:dyDescent="0.3">
      <c r="B921" s="2">
        <v>44470</v>
      </c>
      <c r="C921">
        <f>+VLOOKUP(B921,'S&amp;P500'!$B$5:$C$1261,2)</f>
        <v>4357.04</v>
      </c>
      <c r="D921">
        <f>+VLOOKUP(B921,AAPL!$B$4:$C$1261,2)</f>
        <v>139.81</v>
      </c>
      <c r="G921" s="13">
        <f t="shared" si="25"/>
        <v>1.1491477734391298E-2</v>
      </c>
      <c r="H921" s="13">
        <f t="shared" si="26"/>
        <v>8.1482549754829936E-3</v>
      </c>
    </row>
    <row r="922" spans="2:8" x14ac:dyDescent="0.3">
      <c r="B922" s="2">
        <v>44469</v>
      </c>
      <c r="C922">
        <f>+VLOOKUP(B922,'S&amp;P500'!$B$5:$C$1261,2)</f>
        <v>4307.54</v>
      </c>
      <c r="D922">
        <f>+VLOOKUP(B922,AAPL!$B$4:$C$1261,2)</f>
        <v>138.68</v>
      </c>
      <c r="G922" s="13">
        <f t="shared" si="25"/>
        <v>-1.1909731939276913E-2</v>
      </c>
      <c r="H922" s="13">
        <f t="shared" si="26"/>
        <v>-9.3578112722337847E-3</v>
      </c>
    </row>
    <row r="923" spans="2:8" x14ac:dyDescent="0.3">
      <c r="B923" s="2">
        <v>44468</v>
      </c>
      <c r="C923">
        <f>+VLOOKUP(B923,'S&amp;P500'!$B$5:$C$1261,2)</f>
        <v>4359.46</v>
      </c>
      <c r="D923">
        <f>+VLOOKUP(B923,AAPL!$B$4:$C$1261,2)</f>
        <v>139.99</v>
      </c>
      <c r="G923" s="13">
        <f t="shared" si="25"/>
        <v>1.5691662282344421E-3</v>
      </c>
      <c r="H923" s="13">
        <f t="shared" si="26"/>
        <v>6.5429968363530655E-3</v>
      </c>
    </row>
    <row r="924" spans="2:8" x14ac:dyDescent="0.3">
      <c r="B924" s="2">
        <v>44467</v>
      </c>
      <c r="C924">
        <f>+VLOOKUP(B924,'S&amp;P500'!$B$5:$C$1261,2)</f>
        <v>4352.63</v>
      </c>
      <c r="D924">
        <f>+VLOOKUP(B924,AAPL!$B$4:$C$1261,2)</f>
        <v>139.08000000000001</v>
      </c>
      <c r="G924" s="13">
        <f t="shared" si="25"/>
        <v>-2.0364114325326033E-2</v>
      </c>
      <c r="H924" s="13">
        <f t="shared" si="26"/>
        <v>-2.3794483049062842E-2</v>
      </c>
    </row>
    <row r="925" spans="2:8" x14ac:dyDescent="0.3">
      <c r="B925" s="2">
        <v>44466</v>
      </c>
      <c r="C925">
        <f>+VLOOKUP(B925,'S&amp;P500'!$B$5:$C$1261,2)</f>
        <v>4443.1099999999997</v>
      </c>
      <c r="D925">
        <f>+VLOOKUP(B925,AAPL!$B$4:$C$1261,2)</f>
        <v>142.47</v>
      </c>
      <c r="G925" s="13">
        <f t="shared" si="25"/>
        <v>-2.7763563072890074E-3</v>
      </c>
      <c r="H925" s="13">
        <f t="shared" si="26"/>
        <v>-1.0556288631154986E-2</v>
      </c>
    </row>
    <row r="926" spans="2:8" x14ac:dyDescent="0.3">
      <c r="B926" s="2">
        <v>44463</v>
      </c>
      <c r="C926">
        <f>+VLOOKUP(B926,'S&amp;P500'!$B$5:$C$1261,2)</f>
        <v>4455.4799999999996</v>
      </c>
      <c r="D926">
        <f>+VLOOKUP(B926,AAPL!$B$4:$C$1261,2)</f>
        <v>143.99</v>
      </c>
      <c r="G926" s="13">
        <f t="shared" si="25"/>
        <v>1.4610090402744635E-3</v>
      </c>
      <c r="H926" s="13">
        <f t="shared" si="26"/>
        <v>5.5590299492758177E-4</v>
      </c>
    </row>
    <row r="927" spans="2:8" x14ac:dyDescent="0.3">
      <c r="B927" s="2">
        <v>44462</v>
      </c>
      <c r="C927">
        <f>+VLOOKUP(B927,'S&amp;P500'!$B$5:$C$1261,2)</f>
        <v>4448.9799999999996</v>
      </c>
      <c r="D927">
        <f>+VLOOKUP(B927,AAPL!$B$4:$C$1261,2)</f>
        <v>143.91</v>
      </c>
      <c r="G927" s="13">
        <f t="shared" si="25"/>
        <v>1.2134751708511082E-2</v>
      </c>
      <c r="H927" s="13">
        <f t="shared" si="26"/>
        <v>6.7156348373558217E-3</v>
      </c>
    </row>
    <row r="928" spans="2:8" x14ac:dyDescent="0.3">
      <c r="B928" s="2">
        <v>44461</v>
      </c>
      <c r="C928">
        <f>+VLOOKUP(B928,'S&amp;P500'!$B$5:$C$1261,2)</f>
        <v>4395.6400000000003</v>
      </c>
      <c r="D928">
        <f>+VLOOKUP(B928,AAPL!$B$4:$C$1261,2)</f>
        <v>142.94999999999999</v>
      </c>
      <c r="G928" s="13">
        <f t="shared" si="25"/>
        <v>9.5195662109373025E-3</v>
      </c>
      <c r="H928" s="13">
        <f t="shared" si="26"/>
        <v>1.6931066372625647E-2</v>
      </c>
    </row>
    <row r="929" spans="2:8" x14ac:dyDescent="0.3">
      <c r="B929" s="2">
        <v>44460</v>
      </c>
      <c r="C929">
        <f>+VLOOKUP(B929,'S&amp;P500'!$B$5:$C$1261,2)</f>
        <v>4354.1899999999996</v>
      </c>
      <c r="D929">
        <f>+VLOOKUP(B929,AAPL!$B$4:$C$1261,2)</f>
        <v>140.57</v>
      </c>
      <c r="G929" s="13">
        <f t="shared" si="25"/>
        <v>-8.1234954896236555E-4</v>
      </c>
      <c r="H929" s="13">
        <f t="shared" si="26"/>
        <v>3.4263687629381145E-3</v>
      </c>
    </row>
    <row r="930" spans="2:8" x14ac:dyDescent="0.3">
      <c r="B930" s="2">
        <v>44459</v>
      </c>
      <c r="C930">
        <f>+VLOOKUP(B930,'S&amp;P500'!$B$5:$C$1261,2)</f>
        <v>4357.7299999999996</v>
      </c>
      <c r="D930">
        <f>+VLOOKUP(B930,AAPL!$B$4:$C$1261,2)</f>
        <v>140.09</v>
      </c>
      <c r="G930" s="13">
        <f t="shared" si="25"/>
        <v>-1.6977254629493954E-2</v>
      </c>
      <c r="H930" s="13">
        <f t="shared" si="26"/>
        <v>-2.1376178833391601E-2</v>
      </c>
    </row>
    <row r="931" spans="2:8" x14ac:dyDescent="0.3">
      <c r="B931" s="2">
        <v>44456</v>
      </c>
      <c r="C931">
        <f>+VLOOKUP(B931,'S&amp;P500'!$B$5:$C$1261,2)</f>
        <v>4432.99</v>
      </c>
      <c r="D931">
        <f>+VLOOKUP(B931,AAPL!$B$4:$C$1261,2)</f>
        <v>143.15</v>
      </c>
      <c r="G931" s="13">
        <f t="shared" si="25"/>
        <v>-9.1109248393406173E-3</v>
      </c>
      <c r="H931" s="13">
        <f t="shared" si="26"/>
        <v>-1.8377562915723789E-2</v>
      </c>
    </row>
    <row r="932" spans="2:8" x14ac:dyDescent="0.3">
      <c r="B932" s="2">
        <v>44455</v>
      </c>
      <c r="C932">
        <f>+VLOOKUP(B932,'S&amp;P500'!$B$5:$C$1261,2)</f>
        <v>4473.75</v>
      </c>
      <c r="D932">
        <f>+VLOOKUP(B932,AAPL!$B$4:$C$1261,2)</f>
        <v>145.83000000000001</v>
      </c>
      <c r="G932" s="13">
        <f t="shared" si="25"/>
        <v>-1.5510969268194286E-3</v>
      </c>
      <c r="H932" s="13">
        <f t="shared" si="26"/>
        <v>-1.5746953306859934E-3</v>
      </c>
    </row>
    <row r="933" spans="2:8" x14ac:dyDescent="0.3">
      <c r="B933" s="2">
        <v>44454</v>
      </c>
      <c r="C933">
        <f>+VLOOKUP(B933,'S&amp;P500'!$B$5:$C$1261,2)</f>
        <v>4480.7</v>
      </c>
      <c r="D933">
        <f>+VLOOKUP(B933,AAPL!$B$4:$C$1261,2)</f>
        <v>146.06</v>
      </c>
      <c r="G933" s="13">
        <f t="shared" si="25"/>
        <v>8.4739086888510062E-3</v>
      </c>
      <c r="H933" s="13">
        <f t="shared" si="26"/>
        <v>6.1307432665151929E-3</v>
      </c>
    </row>
    <row r="934" spans="2:8" x14ac:dyDescent="0.3">
      <c r="B934" s="2">
        <v>44453</v>
      </c>
      <c r="C934">
        <f>+VLOOKUP(B934,'S&amp;P500'!$B$5:$C$1261,2)</f>
        <v>4443.05</v>
      </c>
      <c r="D934">
        <f>+VLOOKUP(B934,AAPL!$B$4:$C$1261,2)</f>
        <v>145.16999999999999</v>
      </c>
      <c r="G934" s="13">
        <f t="shared" si="25"/>
        <v>-5.7465991456183696E-3</v>
      </c>
      <c r="H934" s="13">
        <f t="shared" si="26"/>
        <v>-9.5517500170567704E-3</v>
      </c>
    </row>
    <row r="935" spans="2:8" x14ac:dyDescent="0.3">
      <c r="B935" s="2">
        <v>44452</v>
      </c>
      <c r="C935">
        <f>+VLOOKUP(B935,'S&amp;P500'!$B$5:$C$1261,2)</f>
        <v>4468.7299999999996</v>
      </c>
      <c r="D935">
        <f>+VLOOKUP(B935,AAPL!$B$4:$C$1261,2)</f>
        <v>146.57</v>
      </c>
      <c r="G935" s="13">
        <f t="shared" si="25"/>
        <v>2.2765095613401787E-3</v>
      </c>
      <c r="H935" s="13">
        <f t="shared" si="26"/>
        <v>3.9041095890410826E-3</v>
      </c>
    </row>
    <row r="936" spans="2:8" x14ac:dyDescent="0.3">
      <c r="B936" s="2">
        <v>44449</v>
      </c>
      <c r="C936">
        <f>+VLOOKUP(B936,'S&amp;P500'!$B$5:$C$1261,2)</f>
        <v>4458.58</v>
      </c>
      <c r="D936">
        <f>+VLOOKUP(B936,AAPL!$B$4:$C$1261,2)</f>
        <v>146</v>
      </c>
      <c r="G936" s="13">
        <f t="shared" si="25"/>
        <v>-7.7226435922087555E-3</v>
      </c>
      <c r="H936" s="13">
        <f t="shared" si="26"/>
        <v>-3.3112582781456901E-2</v>
      </c>
    </row>
    <row r="937" spans="2:8" x14ac:dyDescent="0.3">
      <c r="B937" s="2">
        <v>44448</v>
      </c>
      <c r="C937">
        <f>+VLOOKUP(B937,'S&amp;P500'!$B$5:$C$1261,2)</f>
        <v>4493.28</v>
      </c>
      <c r="D937">
        <f>+VLOOKUP(B937,AAPL!$B$4:$C$1261,2)</f>
        <v>151</v>
      </c>
      <c r="G937" s="13">
        <f t="shared" si="25"/>
        <v>-4.6055998245485563E-3</v>
      </c>
      <c r="H937" s="13">
        <f t="shared" si="26"/>
        <v>-6.7096434679647654E-3</v>
      </c>
    </row>
    <row r="938" spans="2:8" x14ac:dyDescent="0.3">
      <c r="B938" s="2">
        <v>44447</v>
      </c>
      <c r="C938">
        <f>+VLOOKUP(B938,'S&amp;P500'!$B$5:$C$1261,2)</f>
        <v>4514.07</v>
      </c>
      <c r="D938">
        <f>+VLOOKUP(B938,AAPL!$B$4:$C$1261,2)</f>
        <v>152.02000000000001</v>
      </c>
      <c r="G938" s="13">
        <f t="shared" si="25"/>
        <v>-1.3185753191903293E-3</v>
      </c>
      <c r="H938" s="13">
        <f t="shared" si="26"/>
        <v>-1.009311714527561E-2</v>
      </c>
    </row>
    <row r="939" spans="2:8" x14ac:dyDescent="0.3">
      <c r="B939" s="2">
        <v>44446</v>
      </c>
      <c r="C939">
        <f>+VLOOKUP(B939,'S&amp;P500'!$B$5:$C$1261,2)</f>
        <v>4520.03</v>
      </c>
      <c r="D939">
        <f>+VLOOKUP(B939,AAPL!$B$4:$C$1261,2)</f>
        <v>153.57</v>
      </c>
      <c r="G939" s="13">
        <f t="shared" si="25"/>
        <v>-3.3954884101398131E-3</v>
      </c>
      <c r="H939" s="13">
        <f t="shared" si="26"/>
        <v>1.5473120412616614E-2</v>
      </c>
    </row>
    <row r="940" spans="2:8" x14ac:dyDescent="0.3">
      <c r="B940" s="2">
        <v>44442</v>
      </c>
      <c r="C940">
        <f>+VLOOKUP(B940,'S&amp;P500'!$B$5:$C$1261,2)</f>
        <v>4535.43</v>
      </c>
      <c r="D940">
        <f>+VLOOKUP(B940,AAPL!$B$4:$C$1261,2)</f>
        <v>151.22999999999999</v>
      </c>
      <c r="G940" s="13">
        <f t="shared" si="25"/>
        <v>-3.3502683520858501E-4</v>
      </c>
      <c r="H940" s="13">
        <f t="shared" si="26"/>
        <v>4.249950195896135E-3</v>
      </c>
    </row>
    <row r="941" spans="2:8" x14ac:dyDescent="0.3">
      <c r="B941" s="2">
        <v>44441</v>
      </c>
      <c r="C941">
        <f>+VLOOKUP(B941,'S&amp;P500'!$B$5:$C$1261,2)</f>
        <v>4536.95</v>
      </c>
      <c r="D941">
        <f>+VLOOKUP(B941,AAPL!$B$4:$C$1261,2)</f>
        <v>150.59</v>
      </c>
      <c r="G941" s="13">
        <f t="shared" si="25"/>
        <v>2.8425606033477546E-3</v>
      </c>
      <c r="H941" s="13">
        <f t="shared" si="26"/>
        <v>7.493142436609368E-3</v>
      </c>
    </row>
    <row r="942" spans="2:8" x14ac:dyDescent="0.3">
      <c r="B942" s="2">
        <v>44440</v>
      </c>
      <c r="C942">
        <f>+VLOOKUP(B942,'S&amp;P500'!$B$5:$C$1261,2)</f>
        <v>4524.09</v>
      </c>
      <c r="D942">
        <f>+VLOOKUP(B942,AAPL!$B$4:$C$1261,2)</f>
        <v>149.47</v>
      </c>
      <c r="G942" s="13">
        <f t="shared" si="25"/>
        <v>3.117620525883158E-4</v>
      </c>
      <c r="H942" s="13">
        <f t="shared" si="26"/>
        <v>4.4351858074054284E-3</v>
      </c>
    </row>
    <row r="943" spans="2:8" x14ac:dyDescent="0.3">
      <c r="B943" s="2">
        <v>44439</v>
      </c>
      <c r="C943">
        <f>+VLOOKUP(B943,'S&amp;P500'!$B$5:$C$1261,2)</f>
        <v>4522.68</v>
      </c>
      <c r="D943">
        <f>+VLOOKUP(B943,AAPL!$B$4:$C$1261,2)</f>
        <v>148.81</v>
      </c>
      <c r="G943" s="13">
        <f t="shared" si="25"/>
        <v>-1.349146239944865E-3</v>
      </c>
      <c r="H943" s="13">
        <f t="shared" si="26"/>
        <v>-8.396081828479951E-3</v>
      </c>
    </row>
    <row r="944" spans="2:8" x14ac:dyDescent="0.3">
      <c r="B944" s="2">
        <v>44438</v>
      </c>
      <c r="C944">
        <f>+VLOOKUP(B944,'S&amp;P500'!$B$5:$C$1261,2)</f>
        <v>4528.79</v>
      </c>
      <c r="D944">
        <f>+VLOOKUP(B944,AAPL!$B$4:$C$1261,2)</f>
        <v>150.07</v>
      </c>
      <c r="G944" s="13">
        <f t="shared" si="25"/>
        <v>4.30658828173347E-3</v>
      </c>
      <c r="H944" s="13">
        <f t="shared" si="26"/>
        <v>3.0417467728645953E-2</v>
      </c>
    </row>
    <row r="945" spans="2:8" x14ac:dyDescent="0.3">
      <c r="B945" s="2">
        <v>44435</v>
      </c>
      <c r="C945">
        <f>+VLOOKUP(B945,'S&amp;P500'!$B$5:$C$1261,2)</f>
        <v>4509.37</v>
      </c>
      <c r="D945">
        <f>+VLOOKUP(B945,AAPL!$B$4:$C$1261,2)</f>
        <v>145.63999999999999</v>
      </c>
      <c r="G945" s="13">
        <f t="shared" si="25"/>
        <v>8.8076062639821373E-3</v>
      </c>
      <c r="H945" s="13">
        <f t="shared" si="26"/>
        <v>7.1922544951590339E-3</v>
      </c>
    </row>
    <row r="946" spans="2:8" x14ac:dyDescent="0.3">
      <c r="B946" s="2">
        <v>44434</v>
      </c>
      <c r="C946">
        <f>+VLOOKUP(B946,'S&amp;P500'!$B$5:$C$1261,2)</f>
        <v>4470</v>
      </c>
      <c r="D946">
        <f>+VLOOKUP(B946,AAPL!$B$4:$C$1261,2)</f>
        <v>144.6</v>
      </c>
      <c r="G946" s="13">
        <f t="shared" si="25"/>
        <v>-5.8249317755698637E-3</v>
      </c>
      <c r="H946" s="13">
        <f t="shared" si="26"/>
        <v>-5.5704559521353447E-3</v>
      </c>
    </row>
    <row r="947" spans="2:8" x14ac:dyDescent="0.3">
      <c r="B947" s="2">
        <v>44433</v>
      </c>
      <c r="C947">
        <f>+VLOOKUP(B947,'S&amp;P500'!$B$5:$C$1261,2)</f>
        <v>4496.1899999999996</v>
      </c>
      <c r="D947">
        <f>+VLOOKUP(B947,AAPL!$B$4:$C$1261,2)</f>
        <v>145.41</v>
      </c>
      <c r="G947" s="13">
        <f t="shared" si="25"/>
        <v>2.2201269217136943E-3</v>
      </c>
      <c r="H947" s="13">
        <f t="shared" si="26"/>
        <v>-8.3878887070375496E-3</v>
      </c>
    </row>
    <row r="948" spans="2:8" x14ac:dyDescent="0.3">
      <c r="B948" s="2">
        <v>44432</v>
      </c>
      <c r="C948">
        <f>+VLOOKUP(B948,'S&amp;P500'!$B$5:$C$1261,2)</f>
        <v>4486.2299999999996</v>
      </c>
      <c r="D948">
        <f>+VLOOKUP(B948,AAPL!$B$4:$C$1261,2)</f>
        <v>146.63999999999999</v>
      </c>
      <c r="G948" s="13">
        <f t="shared" si="25"/>
        <v>1.4956926284677152E-3</v>
      </c>
      <c r="H948" s="13">
        <f t="shared" si="26"/>
        <v>-6.1337149867102259E-4</v>
      </c>
    </row>
    <row r="949" spans="2:8" x14ac:dyDescent="0.3">
      <c r="B949" s="2">
        <v>44431</v>
      </c>
      <c r="C949">
        <f>+VLOOKUP(B949,'S&amp;P500'!$B$5:$C$1261,2)</f>
        <v>4479.53</v>
      </c>
      <c r="D949">
        <f>+VLOOKUP(B949,AAPL!$B$4:$C$1261,2)</f>
        <v>146.72999999999999</v>
      </c>
      <c r="G949" s="13">
        <f t="shared" si="25"/>
        <v>8.5238209952562816E-3</v>
      </c>
      <c r="H949" s="13">
        <f t="shared" si="26"/>
        <v>1.0258881850729651E-2</v>
      </c>
    </row>
    <row r="950" spans="2:8" x14ac:dyDescent="0.3">
      <c r="B950" s="2">
        <v>44428</v>
      </c>
      <c r="C950">
        <f>+VLOOKUP(B950,'S&amp;P500'!$B$5:$C$1261,2)</f>
        <v>4441.67</v>
      </c>
      <c r="D950">
        <f>+VLOOKUP(B950,AAPL!$B$4:$C$1261,2)</f>
        <v>145.24</v>
      </c>
      <c r="G950" s="13">
        <f t="shared" si="25"/>
        <v>8.1415406963547543E-3</v>
      </c>
      <c r="H950" s="13">
        <f t="shared" si="26"/>
        <v>1.015440255946598E-2</v>
      </c>
    </row>
    <row r="951" spans="2:8" x14ac:dyDescent="0.3">
      <c r="B951" s="2">
        <v>44427</v>
      </c>
      <c r="C951">
        <f>+VLOOKUP(B951,'S&amp;P500'!$B$5:$C$1261,2)</f>
        <v>4405.8</v>
      </c>
      <c r="D951">
        <f>+VLOOKUP(B951,AAPL!$B$4:$C$1261,2)</f>
        <v>143.78</v>
      </c>
      <c r="G951" s="13">
        <f t="shared" si="25"/>
        <v>1.2567410636163956E-3</v>
      </c>
      <c r="H951" s="13">
        <f t="shared" si="26"/>
        <v>2.3004531195538469E-3</v>
      </c>
    </row>
    <row r="952" spans="2:8" x14ac:dyDescent="0.3">
      <c r="B952" s="2">
        <v>44426</v>
      </c>
      <c r="C952">
        <f>+VLOOKUP(B952,'S&amp;P500'!$B$5:$C$1261,2)</f>
        <v>4400.2700000000004</v>
      </c>
      <c r="D952">
        <f>+VLOOKUP(B952,AAPL!$B$4:$C$1261,2)</f>
        <v>143.44999999999999</v>
      </c>
      <c r="G952" s="13">
        <f t="shared" si="25"/>
        <v>-1.0748457761550978E-2</v>
      </c>
      <c r="H952" s="13">
        <f t="shared" si="26"/>
        <v>-2.5475543478260865E-2</v>
      </c>
    </row>
    <row r="953" spans="2:8" x14ac:dyDescent="0.3">
      <c r="B953" s="2">
        <v>44425</v>
      </c>
      <c r="C953">
        <f>+VLOOKUP(B953,'S&amp;P500'!$B$5:$C$1261,2)</f>
        <v>4448.08</v>
      </c>
      <c r="D953">
        <f>+VLOOKUP(B953,AAPL!$B$4:$C$1261,2)</f>
        <v>147.19999999999999</v>
      </c>
      <c r="G953" s="13">
        <f t="shared" si="25"/>
        <v>-7.0607249129965854E-3</v>
      </c>
      <c r="H953" s="13">
        <f t="shared" si="26"/>
        <v>-6.1440821011412572E-3</v>
      </c>
    </row>
    <row r="954" spans="2:8" x14ac:dyDescent="0.3">
      <c r="B954" s="2">
        <v>44424</v>
      </c>
      <c r="C954">
        <f>+VLOOKUP(B954,'S&amp;P500'!$B$5:$C$1261,2)</f>
        <v>4479.71</v>
      </c>
      <c r="D954">
        <f>+VLOOKUP(B954,AAPL!$B$4:$C$1261,2)</f>
        <v>148.11000000000001</v>
      </c>
      <c r="G954" s="13">
        <f t="shared" si="25"/>
        <v>2.6208594449417255E-3</v>
      </c>
      <c r="H954" s="13">
        <f t="shared" si="26"/>
        <v>1.3549579141860058E-2</v>
      </c>
    </row>
    <row r="955" spans="2:8" x14ac:dyDescent="0.3">
      <c r="B955" s="2">
        <v>44421</v>
      </c>
      <c r="C955">
        <f>+VLOOKUP(B955,'S&amp;P500'!$B$5:$C$1261,2)</f>
        <v>4468</v>
      </c>
      <c r="D955">
        <f>+VLOOKUP(B955,AAPL!$B$4:$C$1261,2)</f>
        <v>146.13</v>
      </c>
      <c r="G955" s="13">
        <f t="shared" si="25"/>
        <v>1.6073241975147479E-3</v>
      </c>
      <c r="H955" s="13">
        <f t="shared" si="26"/>
        <v>1.4391447368422572E-3</v>
      </c>
    </row>
    <row r="956" spans="2:8" x14ac:dyDescent="0.3">
      <c r="B956" s="2">
        <v>44420</v>
      </c>
      <c r="C956">
        <f>+VLOOKUP(B956,'S&amp;P500'!$B$5:$C$1261,2)</f>
        <v>4460.83</v>
      </c>
      <c r="D956">
        <f>+VLOOKUP(B956,AAPL!$B$4:$C$1261,2)</f>
        <v>145.91999999999999</v>
      </c>
      <c r="G956" s="13">
        <f t="shared" si="25"/>
        <v>4.1463980136908773E-3</v>
      </c>
      <c r="H956" s="13">
        <f t="shared" si="26"/>
        <v>2.0705092333519692E-2</v>
      </c>
    </row>
    <row r="957" spans="2:8" x14ac:dyDescent="0.3">
      <c r="B957" s="2">
        <v>44419</v>
      </c>
      <c r="C957">
        <f>+VLOOKUP(B957,'S&amp;P500'!$B$5:$C$1261,2)</f>
        <v>4442.41</v>
      </c>
      <c r="D957">
        <f>+VLOOKUP(B957,AAPL!$B$4:$C$1261,2)</f>
        <v>142.96</v>
      </c>
      <c r="G957" s="13">
        <f t="shared" si="25"/>
        <v>1.2757085704626636E-3</v>
      </c>
      <c r="H957" s="13">
        <f t="shared" si="26"/>
        <v>1.8220042046253049E-3</v>
      </c>
    </row>
    <row r="958" spans="2:8" x14ac:dyDescent="0.3">
      <c r="B958" s="2">
        <v>44418</v>
      </c>
      <c r="C958">
        <f>+VLOOKUP(B958,'S&amp;P500'!$B$5:$C$1261,2)</f>
        <v>4436.75</v>
      </c>
      <c r="D958">
        <f>+VLOOKUP(B958,AAPL!$B$4:$C$1261,2)</f>
        <v>142.69999999999999</v>
      </c>
      <c r="G958" s="13">
        <f t="shared" si="25"/>
        <v>9.9270138865370505E-4</v>
      </c>
      <c r="H958" s="13">
        <f t="shared" si="26"/>
        <v>-3.352423522838488E-3</v>
      </c>
    </row>
    <row r="959" spans="2:8" x14ac:dyDescent="0.3">
      <c r="B959" s="2">
        <v>44417</v>
      </c>
      <c r="C959">
        <f>+VLOOKUP(B959,'S&amp;P500'!$B$5:$C$1261,2)</f>
        <v>4432.3500000000004</v>
      </c>
      <c r="D959">
        <f>+VLOOKUP(B959,AAPL!$B$4:$C$1261,2)</f>
        <v>143.18</v>
      </c>
      <c r="G959" s="13">
        <f t="shared" si="25"/>
        <v>-9.3992588785807296E-4</v>
      </c>
      <c r="H959" s="13">
        <f t="shared" si="26"/>
        <v>-3.490888780282031E-4</v>
      </c>
    </row>
    <row r="960" spans="2:8" x14ac:dyDescent="0.3">
      <c r="B960" s="2">
        <v>44414</v>
      </c>
      <c r="C960">
        <f>+VLOOKUP(B960,'S&amp;P500'!$B$5:$C$1261,2)</f>
        <v>4436.5200000000004</v>
      </c>
      <c r="D960">
        <f>+VLOOKUP(B960,AAPL!$B$4:$C$1261,2)</f>
        <v>143.22999999999999</v>
      </c>
      <c r="G960" s="13">
        <f t="shared" si="25"/>
        <v>1.6752839177258672E-3</v>
      </c>
      <c r="H960" s="13">
        <f t="shared" si="26"/>
        <v>-4.7943301834352248E-3</v>
      </c>
    </row>
    <row r="961" spans="2:8" x14ac:dyDescent="0.3">
      <c r="B961" s="2">
        <v>44413</v>
      </c>
      <c r="C961">
        <f>+VLOOKUP(B961,'S&amp;P500'!$B$5:$C$1261,2)</f>
        <v>4429.1000000000004</v>
      </c>
      <c r="D961">
        <f>+VLOOKUP(B961,AAPL!$B$4:$C$1261,2)</f>
        <v>143.91999999999999</v>
      </c>
      <c r="G961" s="13">
        <f t="shared" si="25"/>
        <v>6.0054603353427716E-3</v>
      </c>
      <c r="H961" s="13">
        <f t="shared" si="26"/>
        <v>7.648981294763324E-4</v>
      </c>
    </row>
    <row r="962" spans="2:8" x14ac:dyDescent="0.3">
      <c r="B962" s="2">
        <v>44412</v>
      </c>
      <c r="C962">
        <f>+VLOOKUP(B962,'S&amp;P500'!$B$5:$C$1261,2)</f>
        <v>4402.66</v>
      </c>
      <c r="D962">
        <f>+VLOOKUP(B962,AAPL!$B$4:$C$1261,2)</f>
        <v>143.81</v>
      </c>
      <c r="G962" s="13">
        <f t="shared" si="25"/>
        <v>-4.6324452030791496E-3</v>
      </c>
      <c r="H962" s="13">
        <f t="shared" si="26"/>
        <v>-2.7737327508494669E-3</v>
      </c>
    </row>
    <row r="963" spans="2:8" x14ac:dyDescent="0.3">
      <c r="B963" s="2">
        <v>44411</v>
      </c>
      <c r="C963">
        <f>+VLOOKUP(B963,'S&amp;P500'!$B$5:$C$1261,2)</f>
        <v>4423.1499999999996</v>
      </c>
      <c r="D963">
        <f>+VLOOKUP(B963,AAPL!$B$4:$C$1261,2)</f>
        <v>144.21</v>
      </c>
      <c r="G963" s="13">
        <f t="shared" si="25"/>
        <v>8.2034847144849543E-3</v>
      </c>
      <c r="H963" s="13">
        <f t="shared" si="26"/>
        <v>1.2639561828523327E-2</v>
      </c>
    </row>
    <row r="964" spans="2:8" x14ac:dyDescent="0.3">
      <c r="B964" s="2">
        <v>44410</v>
      </c>
      <c r="C964">
        <f>+VLOOKUP(B964,'S&amp;P500'!$B$5:$C$1261,2)</f>
        <v>4387.16</v>
      </c>
      <c r="D964">
        <f>+VLOOKUP(B964,AAPL!$B$4:$C$1261,2)</f>
        <v>142.41</v>
      </c>
      <c r="G964" s="13">
        <f t="shared" si="25"/>
        <v>-1.8428943907755624E-3</v>
      </c>
      <c r="H964" s="13">
        <f t="shared" si="26"/>
        <v>-2.3118957545188445E-3</v>
      </c>
    </row>
    <row r="965" spans="2:8" x14ac:dyDescent="0.3">
      <c r="B965" s="2">
        <v>44407</v>
      </c>
      <c r="C965">
        <f>+VLOOKUP(B965,'S&amp;P500'!$B$5:$C$1261,2)</f>
        <v>4395.26</v>
      </c>
      <c r="D965">
        <f>+VLOOKUP(B965,AAPL!$B$4:$C$1261,2)</f>
        <v>142.74</v>
      </c>
      <c r="G965" s="13">
        <f t="shared" si="25"/>
        <v>-5.4060169942181657E-3</v>
      </c>
      <c r="H965" s="13">
        <f t="shared" si="26"/>
        <v>1.4733740265207018E-3</v>
      </c>
    </row>
    <row r="966" spans="2:8" x14ac:dyDescent="0.3">
      <c r="B966" s="2">
        <v>44406</v>
      </c>
      <c r="C966">
        <f>+VLOOKUP(B966,'S&amp;P500'!$B$5:$C$1261,2)</f>
        <v>4419.1499999999996</v>
      </c>
      <c r="D966">
        <f>+VLOOKUP(B966,AAPL!$B$4:$C$1261,2)</f>
        <v>142.53</v>
      </c>
      <c r="G966" s="13">
        <f t="shared" si="25"/>
        <v>4.2062063699823682E-3</v>
      </c>
      <c r="H966" s="13">
        <f t="shared" si="26"/>
        <v>4.581336340569564E-3</v>
      </c>
    </row>
    <row r="967" spans="2:8" x14ac:dyDescent="0.3">
      <c r="B967" s="2">
        <v>44405</v>
      </c>
      <c r="C967">
        <f>+VLOOKUP(B967,'S&amp;P500'!$B$5:$C$1261,2)</f>
        <v>4400.6400000000003</v>
      </c>
      <c r="D967">
        <f>+VLOOKUP(B967,AAPL!$B$4:$C$1261,2)</f>
        <v>141.88</v>
      </c>
      <c r="G967" s="13">
        <f t="shared" si="25"/>
        <v>-1.8630181803303003E-4</v>
      </c>
      <c r="H967" s="13">
        <f t="shared" si="26"/>
        <v>-1.2184084104991943E-2</v>
      </c>
    </row>
    <row r="968" spans="2:8" x14ac:dyDescent="0.3">
      <c r="B968" s="2">
        <v>44404</v>
      </c>
      <c r="C968">
        <f>+VLOOKUP(B968,'S&amp;P500'!$B$5:$C$1261,2)</f>
        <v>4401.46</v>
      </c>
      <c r="D968">
        <f>+VLOOKUP(B968,AAPL!$B$4:$C$1261,2)</f>
        <v>143.63</v>
      </c>
      <c r="G968" s="13">
        <f t="shared" si="25"/>
        <v>-4.7124799312575627E-3</v>
      </c>
      <c r="H968" s="13">
        <f t="shared" si="26"/>
        <v>-1.4883401920439021E-2</v>
      </c>
    </row>
    <row r="969" spans="2:8" x14ac:dyDescent="0.3">
      <c r="B969" s="2">
        <v>44403</v>
      </c>
      <c r="C969">
        <f>+VLOOKUP(B969,'S&amp;P500'!$B$5:$C$1261,2)</f>
        <v>4422.3</v>
      </c>
      <c r="D969">
        <f>+VLOOKUP(B969,AAPL!$B$4:$C$1261,2)</f>
        <v>145.80000000000001</v>
      </c>
      <c r="G969" s="13">
        <f t="shared" si="25"/>
        <v>2.382253008416102E-3</v>
      </c>
      <c r="H969" s="13">
        <f t="shared" si="26"/>
        <v>2.8889806025589326E-3</v>
      </c>
    </row>
    <row r="970" spans="2:8" x14ac:dyDescent="0.3">
      <c r="B970" s="2">
        <v>44400</v>
      </c>
      <c r="C970">
        <f>+VLOOKUP(B970,'S&amp;P500'!$B$5:$C$1261,2)</f>
        <v>4411.79</v>
      </c>
      <c r="D970">
        <f>+VLOOKUP(B970,AAPL!$B$4:$C$1261,2)</f>
        <v>145.38</v>
      </c>
      <c r="G970" s="13">
        <f t="shared" si="25"/>
        <v>1.0145438559535647E-2</v>
      </c>
      <c r="H970" s="13">
        <f t="shared" si="26"/>
        <v>1.1972713350967501E-2</v>
      </c>
    </row>
    <row r="971" spans="2:8" x14ac:dyDescent="0.3">
      <c r="B971" s="2">
        <v>44399</v>
      </c>
      <c r="C971">
        <f>+VLOOKUP(B971,'S&amp;P500'!$B$5:$C$1261,2)</f>
        <v>4367.4799999999996</v>
      </c>
      <c r="D971">
        <f>+VLOOKUP(B971,AAPL!$B$4:$C$1261,2)</f>
        <v>143.66</v>
      </c>
      <c r="G971" s="13">
        <f t="shared" si="25"/>
        <v>2.0166609692362503E-3</v>
      </c>
      <c r="H971" s="13">
        <f t="shared" si="26"/>
        <v>9.628224049476497E-3</v>
      </c>
    </row>
    <row r="972" spans="2:8" x14ac:dyDescent="0.3">
      <c r="B972" s="2">
        <v>44398</v>
      </c>
      <c r="C972">
        <f>+VLOOKUP(B972,'S&amp;P500'!$B$5:$C$1261,2)</f>
        <v>4358.6899999999996</v>
      </c>
      <c r="D972">
        <f>+VLOOKUP(B972,AAPL!$B$4:$C$1261,2)</f>
        <v>142.29</v>
      </c>
      <c r="G972" s="13">
        <f t="shared" ref="G972:G1035" si="27">+C972/C973-1</f>
        <v>8.2418472100778128E-3</v>
      </c>
      <c r="H972" s="13">
        <f t="shared" ref="H972:H1035" si="28">+D972/D973-1</f>
        <v>-5.1737397748724545E-3</v>
      </c>
    </row>
    <row r="973" spans="2:8" x14ac:dyDescent="0.3">
      <c r="B973" s="2">
        <v>44397</v>
      </c>
      <c r="C973">
        <f>+VLOOKUP(B973,'S&amp;P500'!$B$5:$C$1261,2)</f>
        <v>4323.0600000000004</v>
      </c>
      <c r="D973">
        <f>+VLOOKUP(B973,AAPL!$B$4:$C$1261,2)</f>
        <v>143.03</v>
      </c>
      <c r="G973" s="13">
        <f t="shared" si="27"/>
        <v>1.516265155019747E-2</v>
      </c>
      <c r="H973" s="13">
        <f t="shared" si="28"/>
        <v>2.6040172166427622E-2</v>
      </c>
    </row>
    <row r="974" spans="2:8" x14ac:dyDescent="0.3">
      <c r="B974" s="2">
        <v>44396</v>
      </c>
      <c r="C974">
        <f>+VLOOKUP(B974,'S&amp;P500'!$B$5:$C$1261,2)</f>
        <v>4258.49</v>
      </c>
      <c r="D974">
        <f>+VLOOKUP(B974,AAPL!$B$4:$C$1261,2)</f>
        <v>139.4</v>
      </c>
      <c r="G974" s="13">
        <f t="shared" si="27"/>
        <v>-1.5869531055010655E-2</v>
      </c>
      <c r="H974" s="13">
        <f t="shared" si="28"/>
        <v>-2.694401786960765E-2</v>
      </c>
    </row>
    <row r="975" spans="2:8" x14ac:dyDescent="0.3">
      <c r="B975" s="2">
        <v>44393</v>
      </c>
      <c r="C975">
        <f>+VLOOKUP(B975,'S&amp;P500'!$B$5:$C$1261,2)</f>
        <v>4327.16</v>
      </c>
      <c r="D975">
        <f>+VLOOKUP(B975,AAPL!$B$4:$C$1261,2)</f>
        <v>143.26</v>
      </c>
      <c r="G975" s="13">
        <f t="shared" si="27"/>
        <v>-7.5389389522548811E-3</v>
      </c>
      <c r="H975" s="13">
        <f t="shared" si="28"/>
        <v>-1.4107769596036102E-2</v>
      </c>
    </row>
    <row r="976" spans="2:8" x14ac:dyDescent="0.3">
      <c r="B976" s="2">
        <v>44392</v>
      </c>
      <c r="C976">
        <f>+VLOOKUP(B976,'S&amp;P500'!$B$5:$C$1261,2)</f>
        <v>4360.03</v>
      </c>
      <c r="D976">
        <f>+VLOOKUP(B976,AAPL!$B$4:$C$1261,2)</f>
        <v>145.31</v>
      </c>
      <c r="G976" s="13">
        <f t="shared" si="27"/>
        <v>-3.2622362435132946E-3</v>
      </c>
      <c r="H976" s="13">
        <f t="shared" si="28"/>
        <v>-4.4532748698273839E-3</v>
      </c>
    </row>
    <row r="977" spans="2:8" x14ac:dyDescent="0.3">
      <c r="B977" s="2">
        <v>44391</v>
      </c>
      <c r="C977">
        <f>+VLOOKUP(B977,'S&amp;P500'!$B$5:$C$1261,2)</f>
        <v>4374.3</v>
      </c>
      <c r="D977">
        <f>+VLOOKUP(B977,AAPL!$B$4:$C$1261,2)</f>
        <v>145.96</v>
      </c>
      <c r="G977" s="13">
        <f t="shared" si="27"/>
        <v>1.1649703264435818E-3</v>
      </c>
      <c r="H977" s="13">
        <f t="shared" si="28"/>
        <v>2.4065109099838722E-2</v>
      </c>
    </row>
    <row r="978" spans="2:8" x14ac:dyDescent="0.3">
      <c r="B978" s="2">
        <v>44390</v>
      </c>
      <c r="C978">
        <f>+VLOOKUP(B978,'S&amp;P500'!$B$5:$C$1261,2)</f>
        <v>4369.21</v>
      </c>
      <c r="D978">
        <f>+VLOOKUP(B978,AAPL!$B$4:$C$1261,2)</f>
        <v>142.53</v>
      </c>
      <c r="G978" s="13">
        <f t="shared" si="27"/>
        <v>-3.516830382495284E-3</v>
      </c>
      <c r="H978" s="13">
        <f t="shared" si="28"/>
        <v>7.9202319496500806E-3</v>
      </c>
    </row>
    <row r="979" spans="2:8" x14ac:dyDescent="0.3">
      <c r="B979" s="2">
        <v>44389</v>
      </c>
      <c r="C979">
        <f>+VLOOKUP(B979,'S&amp;P500'!$B$5:$C$1261,2)</f>
        <v>4384.63</v>
      </c>
      <c r="D979">
        <f>+VLOOKUP(B979,AAPL!$B$4:$C$1261,2)</f>
        <v>141.41</v>
      </c>
      <c r="G979" s="13">
        <f t="shared" si="27"/>
        <v>3.4511562975592103E-3</v>
      </c>
      <c r="H979" s="13">
        <f t="shared" si="28"/>
        <v>-4.225054573621545E-3</v>
      </c>
    </row>
    <row r="980" spans="2:8" x14ac:dyDescent="0.3">
      <c r="B980" s="2">
        <v>44386</v>
      </c>
      <c r="C980">
        <f>+VLOOKUP(B980,'S&amp;P500'!$B$5:$C$1261,2)</f>
        <v>4369.55</v>
      </c>
      <c r="D980">
        <f>+VLOOKUP(B980,AAPL!$B$4:$C$1261,2)</f>
        <v>142.01</v>
      </c>
      <c r="G980" s="13">
        <f t="shared" si="27"/>
        <v>1.1277951870247049E-2</v>
      </c>
      <c r="H980" s="13">
        <f t="shared" si="28"/>
        <v>1.3054644029105278E-2</v>
      </c>
    </row>
    <row r="981" spans="2:8" x14ac:dyDescent="0.3">
      <c r="B981" s="2">
        <v>44385</v>
      </c>
      <c r="C981">
        <f>+VLOOKUP(B981,'S&amp;P500'!$B$5:$C$1261,2)</f>
        <v>4320.82</v>
      </c>
      <c r="D981">
        <f>+VLOOKUP(B981,AAPL!$B$4:$C$1261,2)</f>
        <v>140.18</v>
      </c>
      <c r="G981" s="13">
        <f t="shared" si="27"/>
        <v>-8.56101125941644E-3</v>
      </c>
      <c r="H981" s="13">
        <f t="shared" si="28"/>
        <v>-9.1885778908677995E-3</v>
      </c>
    </row>
    <row r="982" spans="2:8" x14ac:dyDescent="0.3">
      <c r="B982" s="2">
        <v>44384</v>
      </c>
      <c r="C982">
        <f>+VLOOKUP(B982,'S&amp;P500'!$B$5:$C$1261,2)</f>
        <v>4358.13</v>
      </c>
      <c r="D982">
        <f>+VLOOKUP(B982,AAPL!$B$4:$C$1261,2)</f>
        <v>141.47999999999999</v>
      </c>
      <c r="G982" s="13">
        <f t="shared" si="27"/>
        <v>3.359011313352811E-3</v>
      </c>
      <c r="H982" s="13">
        <f t="shared" si="28"/>
        <v>1.7988199740969879E-2</v>
      </c>
    </row>
    <row r="983" spans="2:8" x14ac:dyDescent="0.3">
      <c r="B983" s="2">
        <v>44383</v>
      </c>
      <c r="C983">
        <f>+VLOOKUP(B983,'S&amp;P500'!$B$5:$C$1261,2)</f>
        <v>4343.54</v>
      </c>
      <c r="D983">
        <f>+VLOOKUP(B983,AAPL!$B$4:$C$1261,2)</f>
        <v>138.97999999999999</v>
      </c>
      <c r="G983" s="13">
        <f t="shared" si="27"/>
        <v>-2.0219008625245172E-3</v>
      </c>
      <c r="H983" s="13">
        <f t="shared" si="28"/>
        <v>1.4674746294808916E-2</v>
      </c>
    </row>
    <row r="984" spans="2:8" x14ac:dyDescent="0.3">
      <c r="B984" s="2">
        <v>44379</v>
      </c>
      <c r="C984">
        <f>+VLOOKUP(B984,'S&amp;P500'!$B$5:$C$1261,2)</f>
        <v>4352.34</v>
      </c>
      <c r="D984">
        <f>+VLOOKUP(B984,AAPL!$B$4:$C$1261,2)</f>
        <v>136.97</v>
      </c>
      <c r="G984" s="13">
        <f t="shared" si="27"/>
        <v>7.5001041681135305E-3</v>
      </c>
      <c r="H984" s="13">
        <f t="shared" si="28"/>
        <v>1.9577192198898308E-2</v>
      </c>
    </row>
    <row r="985" spans="2:8" x14ac:dyDescent="0.3">
      <c r="B985" s="2">
        <v>44378</v>
      </c>
      <c r="C985">
        <f>+VLOOKUP(B985,'S&amp;P500'!$B$5:$C$1261,2)</f>
        <v>4319.9399999999996</v>
      </c>
      <c r="D985">
        <f>+VLOOKUP(B985,AAPL!$B$4:$C$1261,2)</f>
        <v>134.34</v>
      </c>
      <c r="G985" s="13">
        <f t="shared" si="27"/>
        <v>5.2216404886560319E-3</v>
      </c>
      <c r="H985" s="13">
        <f t="shared" si="28"/>
        <v>2.3129150190255299E-3</v>
      </c>
    </row>
    <row r="986" spans="2:8" x14ac:dyDescent="0.3">
      <c r="B986" s="2">
        <v>44377</v>
      </c>
      <c r="C986">
        <f>+VLOOKUP(B986,'S&amp;P500'!$B$5:$C$1261,2)</f>
        <v>4297.5</v>
      </c>
      <c r="D986">
        <f>+VLOOKUP(B986,AAPL!$B$4:$C$1261,2)</f>
        <v>134.03</v>
      </c>
      <c r="G986" s="13">
        <f t="shared" si="27"/>
        <v>1.3281140780092571E-3</v>
      </c>
      <c r="H986" s="13">
        <f t="shared" si="28"/>
        <v>4.5720281816821196E-3</v>
      </c>
    </row>
    <row r="987" spans="2:8" x14ac:dyDescent="0.3">
      <c r="B987" s="2">
        <v>44376</v>
      </c>
      <c r="C987">
        <f>+VLOOKUP(B987,'S&amp;P500'!$B$5:$C$1261,2)</f>
        <v>4291.8</v>
      </c>
      <c r="D987">
        <f>+VLOOKUP(B987,AAPL!$B$4:$C$1261,2)</f>
        <v>133.41999999999999</v>
      </c>
      <c r="G987" s="13">
        <f t="shared" si="27"/>
        <v>2.7734984069871516E-4</v>
      </c>
      <c r="H987" s="13">
        <f t="shared" si="28"/>
        <v>1.1523881728582097E-2</v>
      </c>
    </row>
    <row r="988" spans="2:8" x14ac:dyDescent="0.3">
      <c r="B988" s="2">
        <v>44375</v>
      </c>
      <c r="C988">
        <f>+VLOOKUP(B988,'S&amp;P500'!$B$5:$C$1261,2)</f>
        <v>4290.6099999999997</v>
      </c>
      <c r="D988">
        <f>+VLOOKUP(B988,AAPL!$B$4:$C$1261,2)</f>
        <v>131.9</v>
      </c>
      <c r="G988" s="13">
        <f t="shared" si="27"/>
        <v>2.3150419323942906E-3</v>
      </c>
      <c r="H988" s="13">
        <f t="shared" si="28"/>
        <v>1.2590204206970768E-2</v>
      </c>
    </row>
    <row r="989" spans="2:8" x14ac:dyDescent="0.3">
      <c r="B989" s="2">
        <v>44372</v>
      </c>
      <c r="C989">
        <f>+VLOOKUP(B989,'S&amp;P500'!$B$5:$C$1261,2)</f>
        <v>4280.7</v>
      </c>
      <c r="D989">
        <f>+VLOOKUP(B989,AAPL!$B$4:$C$1261,2)</f>
        <v>130.26</v>
      </c>
      <c r="G989" s="13">
        <f t="shared" si="27"/>
        <v>3.3306066579319449E-3</v>
      </c>
      <c r="H989" s="13">
        <f t="shared" si="28"/>
        <v>-2.2977941176471894E-3</v>
      </c>
    </row>
    <row r="990" spans="2:8" x14ac:dyDescent="0.3">
      <c r="B990" s="2">
        <v>44371</v>
      </c>
      <c r="C990">
        <f>+VLOOKUP(B990,'S&amp;P500'!$B$5:$C$1261,2)</f>
        <v>4266.49</v>
      </c>
      <c r="D990">
        <f>+VLOOKUP(B990,AAPL!$B$4:$C$1261,2)</f>
        <v>130.56</v>
      </c>
      <c r="G990" s="13">
        <f t="shared" si="27"/>
        <v>5.8111574222505791E-3</v>
      </c>
      <c r="H990" s="13">
        <f t="shared" si="28"/>
        <v>-2.1400183430143604E-3</v>
      </c>
    </row>
    <row r="991" spans="2:8" x14ac:dyDescent="0.3">
      <c r="B991" s="2">
        <v>44370</v>
      </c>
      <c r="C991">
        <f>+VLOOKUP(B991,'S&amp;P500'!$B$5:$C$1261,2)</f>
        <v>4241.84</v>
      </c>
      <c r="D991">
        <f>+VLOOKUP(B991,AAPL!$B$4:$C$1261,2)</f>
        <v>130.84</v>
      </c>
      <c r="G991" s="13">
        <f t="shared" si="27"/>
        <v>-1.0832603310065858E-3</v>
      </c>
      <c r="H991" s="13">
        <f t="shared" si="28"/>
        <v>-2.135448444173238E-3</v>
      </c>
    </row>
    <row r="992" spans="2:8" x14ac:dyDescent="0.3">
      <c r="B992" s="2">
        <v>44369</v>
      </c>
      <c r="C992">
        <f>+VLOOKUP(B992,'S&amp;P500'!$B$5:$C$1261,2)</f>
        <v>4246.4399999999996</v>
      </c>
      <c r="D992">
        <f>+VLOOKUP(B992,AAPL!$B$4:$C$1261,2)</f>
        <v>131.12</v>
      </c>
      <c r="G992" s="13">
        <f t="shared" si="27"/>
        <v>5.124515064653945E-3</v>
      </c>
      <c r="H992" s="13">
        <f t="shared" si="28"/>
        <v>1.274426508071369E-2</v>
      </c>
    </row>
    <row r="993" spans="2:8" x14ac:dyDescent="0.3">
      <c r="B993" s="2">
        <v>44368</v>
      </c>
      <c r="C993">
        <f>+VLOOKUP(B993,'S&amp;P500'!$B$5:$C$1261,2)</f>
        <v>4224.79</v>
      </c>
      <c r="D993">
        <f>+VLOOKUP(B993,AAPL!$B$4:$C$1261,2)</f>
        <v>129.47</v>
      </c>
      <c r="G993" s="13">
        <f t="shared" si="27"/>
        <v>1.4002328121062391E-2</v>
      </c>
      <c r="H993" s="13">
        <f t="shared" si="28"/>
        <v>1.4098848594031432E-2</v>
      </c>
    </row>
    <row r="994" spans="2:8" x14ac:dyDescent="0.3">
      <c r="B994" s="2">
        <v>44365</v>
      </c>
      <c r="C994">
        <f>+VLOOKUP(B994,'S&amp;P500'!$B$5:$C$1261,2)</f>
        <v>4166.45</v>
      </c>
      <c r="D994">
        <f>+VLOOKUP(B994,AAPL!$B$4:$C$1261,2)</f>
        <v>127.67</v>
      </c>
      <c r="G994" s="13">
        <f t="shared" si="27"/>
        <v>-1.3124547000611053E-2</v>
      </c>
      <c r="H994" s="13">
        <f t="shared" si="28"/>
        <v>-1.0079863534155242E-2</v>
      </c>
    </row>
    <row r="995" spans="2:8" x14ac:dyDescent="0.3">
      <c r="B995" s="2">
        <v>44364</v>
      </c>
      <c r="C995">
        <f>+VLOOKUP(B995,'S&amp;P500'!$B$5:$C$1261,2)</f>
        <v>4221.8599999999997</v>
      </c>
      <c r="D995">
        <f>+VLOOKUP(B995,AAPL!$B$4:$C$1261,2)</f>
        <v>128.97</v>
      </c>
      <c r="G995" s="13">
        <f t="shared" si="27"/>
        <v>-4.3563700073401268E-4</v>
      </c>
      <c r="H995" s="13">
        <f t="shared" si="28"/>
        <v>1.2561827745936949E-2</v>
      </c>
    </row>
    <row r="996" spans="2:8" x14ac:dyDescent="0.3">
      <c r="B996" s="2">
        <v>44363</v>
      </c>
      <c r="C996">
        <f>+VLOOKUP(B996,'S&amp;P500'!$B$5:$C$1261,2)</f>
        <v>4223.7</v>
      </c>
      <c r="D996">
        <f>+VLOOKUP(B996,AAPL!$B$4:$C$1261,2)</f>
        <v>127.37</v>
      </c>
      <c r="G996" s="13">
        <f t="shared" si="27"/>
        <v>-5.3902072015429292E-3</v>
      </c>
      <c r="H996" s="13">
        <f t="shared" si="28"/>
        <v>3.9410420115078004E-3</v>
      </c>
    </row>
    <row r="997" spans="2:8" x14ac:dyDescent="0.3">
      <c r="B997" s="2">
        <v>44362</v>
      </c>
      <c r="C997">
        <f>+VLOOKUP(B997,'S&amp;P500'!$B$5:$C$1261,2)</f>
        <v>4246.59</v>
      </c>
      <c r="D997">
        <f>+VLOOKUP(B997,AAPL!$B$4:$C$1261,2)</f>
        <v>126.87</v>
      </c>
      <c r="G997" s="13">
        <f t="shared" si="27"/>
        <v>-2.0116799642784233E-3</v>
      </c>
      <c r="H997" s="13">
        <f t="shared" si="28"/>
        <v>-6.4218028036651109E-3</v>
      </c>
    </row>
    <row r="998" spans="2:8" x14ac:dyDescent="0.3">
      <c r="B998" s="2">
        <v>44361</v>
      </c>
      <c r="C998">
        <f>+VLOOKUP(B998,'S&amp;P500'!$B$5:$C$1261,2)</f>
        <v>4255.1499999999996</v>
      </c>
      <c r="D998">
        <f>+VLOOKUP(B998,AAPL!$B$4:$C$1261,2)</f>
        <v>127.69</v>
      </c>
      <c r="G998" s="13">
        <f t="shared" si="27"/>
        <v>1.8152110447704484E-3</v>
      </c>
      <c r="H998" s="13">
        <f t="shared" si="28"/>
        <v>2.4552675920725298E-2</v>
      </c>
    </row>
    <row r="999" spans="2:8" x14ac:dyDescent="0.3">
      <c r="B999" s="2">
        <v>44358</v>
      </c>
      <c r="C999">
        <f>+VLOOKUP(B999,'S&amp;P500'!$B$5:$C$1261,2)</f>
        <v>4247.4399999999996</v>
      </c>
      <c r="D999">
        <f>+VLOOKUP(B999,AAPL!$B$4:$C$1261,2)</f>
        <v>124.63</v>
      </c>
      <c r="G999" s="13">
        <f t="shared" si="27"/>
        <v>1.9484900381676606E-3</v>
      </c>
      <c r="H999" s="13">
        <f t="shared" si="28"/>
        <v>9.8857466979984654E-3</v>
      </c>
    </row>
    <row r="1000" spans="2:8" x14ac:dyDescent="0.3">
      <c r="B1000" s="2">
        <v>44357</v>
      </c>
      <c r="C1000">
        <f>+VLOOKUP(B1000,'S&amp;P500'!$B$5:$C$1261,2)</f>
        <v>4239.18</v>
      </c>
      <c r="D1000">
        <f>+VLOOKUP(B1000,AAPL!$B$4:$C$1261,2)</f>
        <v>123.41</v>
      </c>
      <c r="G1000" s="13">
        <f t="shared" si="27"/>
        <v>4.652154850635748E-3</v>
      </c>
      <c r="H1000" s="13">
        <f t="shared" si="28"/>
        <v>-8.0379390724217847E-3</v>
      </c>
    </row>
    <row r="1001" spans="2:8" x14ac:dyDescent="0.3">
      <c r="B1001" s="2">
        <v>44356</v>
      </c>
      <c r="C1001">
        <f>+VLOOKUP(B1001,'S&amp;P500'!$B$5:$C$1261,2)</f>
        <v>4219.55</v>
      </c>
      <c r="D1001">
        <f>+VLOOKUP(B1001,AAPL!$B$4:$C$1261,2)</f>
        <v>124.41</v>
      </c>
      <c r="G1001" s="13">
        <f t="shared" si="27"/>
        <v>-1.8238764589828538E-3</v>
      </c>
      <c r="H1001" s="13">
        <f t="shared" si="28"/>
        <v>3.0637748931710007E-3</v>
      </c>
    </row>
    <row r="1002" spans="2:8" x14ac:dyDescent="0.3">
      <c r="B1002" s="2">
        <v>44355</v>
      </c>
      <c r="C1002">
        <f>+VLOOKUP(B1002,'S&amp;P500'!$B$5:$C$1261,2)</f>
        <v>4227.26</v>
      </c>
      <c r="D1002">
        <f>+VLOOKUP(B1002,AAPL!$B$4:$C$1261,2)</f>
        <v>124.03</v>
      </c>
      <c r="G1002" s="13">
        <f t="shared" si="27"/>
        <v>1.7508493985585183E-4</v>
      </c>
      <c r="H1002" s="13">
        <f t="shared" si="28"/>
        <v>6.655303952601388E-3</v>
      </c>
    </row>
    <row r="1003" spans="2:8" x14ac:dyDescent="0.3">
      <c r="B1003" s="2">
        <v>44354</v>
      </c>
      <c r="C1003">
        <f>+VLOOKUP(B1003,'S&amp;P500'!$B$5:$C$1261,2)</f>
        <v>4226.5200000000004</v>
      </c>
      <c r="D1003">
        <f>+VLOOKUP(B1003,AAPL!$B$4:$C$1261,2)</f>
        <v>123.21</v>
      </c>
      <c r="G1003" s="13">
        <f t="shared" si="27"/>
        <v>-7.9671102558220852E-4</v>
      </c>
      <c r="H1003" s="13">
        <f t="shared" si="28"/>
        <v>8.1168831168820788E-5</v>
      </c>
    </row>
    <row r="1004" spans="2:8" x14ac:dyDescent="0.3">
      <c r="B1004" s="2">
        <v>44351</v>
      </c>
      <c r="C1004">
        <f>+VLOOKUP(B1004,'S&amp;P500'!$B$5:$C$1261,2)</f>
        <v>4229.8900000000003</v>
      </c>
      <c r="D1004">
        <f>+VLOOKUP(B1004,AAPL!$B$4:$C$1261,2)</f>
        <v>123.2</v>
      </c>
      <c r="G1004" s="13">
        <f t="shared" si="27"/>
        <v>8.8340865998068896E-3</v>
      </c>
      <c r="H1004" s="13">
        <f t="shared" si="28"/>
        <v>1.9023986765922318E-2</v>
      </c>
    </row>
    <row r="1005" spans="2:8" x14ac:dyDescent="0.3">
      <c r="B1005" s="2">
        <v>44350</v>
      </c>
      <c r="C1005">
        <f>+VLOOKUP(B1005,'S&amp;P500'!$B$5:$C$1261,2)</f>
        <v>4192.8500000000004</v>
      </c>
      <c r="D1005">
        <f>+VLOOKUP(B1005,AAPL!$B$4:$C$1261,2)</f>
        <v>120.9</v>
      </c>
      <c r="G1005" s="13">
        <f t="shared" si="27"/>
        <v>-3.6286988013648491E-3</v>
      </c>
      <c r="H1005" s="13">
        <f t="shared" si="28"/>
        <v>-1.2174197238336459E-2</v>
      </c>
    </row>
    <row r="1006" spans="2:8" x14ac:dyDescent="0.3">
      <c r="B1006" s="2">
        <v>44349</v>
      </c>
      <c r="C1006">
        <f>+VLOOKUP(B1006,'S&amp;P500'!$B$5:$C$1261,2)</f>
        <v>4208.12</v>
      </c>
      <c r="D1006">
        <f>+VLOOKUP(B1006,AAPL!$B$4:$C$1261,2)</f>
        <v>122.39</v>
      </c>
      <c r="G1006" s="13">
        <f t="shared" si="27"/>
        <v>1.4469162597214869E-3</v>
      </c>
      <c r="H1006" s="13">
        <f t="shared" si="28"/>
        <v>6.3311955270515252E-3</v>
      </c>
    </row>
    <row r="1007" spans="2:8" x14ac:dyDescent="0.3">
      <c r="B1007" s="2">
        <v>44348</v>
      </c>
      <c r="C1007">
        <f>+VLOOKUP(B1007,'S&amp;P500'!$B$5:$C$1261,2)</f>
        <v>4202.04</v>
      </c>
      <c r="D1007">
        <f>+VLOOKUP(B1007,AAPL!$B$4:$C$1261,2)</f>
        <v>121.62</v>
      </c>
      <c r="G1007" s="13">
        <f t="shared" si="27"/>
        <v>-4.923753184382651E-4</v>
      </c>
      <c r="H1007" s="13">
        <f t="shared" si="28"/>
        <v>-2.7060270602705661E-3</v>
      </c>
    </row>
    <row r="1008" spans="2:8" x14ac:dyDescent="0.3">
      <c r="B1008" s="2">
        <v>44344</v>
      </c>
      <c r="C1008">
        <f>+VLOOKUP(B1008,'S&amp;P500'!$B$5:$C$1261,2)</f>
        <v>4204.1099999999997</v>
      </c>
      <c r="D1008">
        <f>+VLOOKUP(B1008,AAPL!$B$4:$C$1261,2)</f>
        <v>121.95</v>
      </c>
      <c r="G1008" s="13">
        <f t="shared" si="27"/>
        <v>7.688865190149663E-4</v>
      </c>
      <c r="H1008" s="13">
        <f t="shared" si="28"/>
        <v>-5.3017944535073136E-3</v>
      </c>
    </row>
    <row r="1009" spans="2:8" x14ac:dyDescent="0.3">
      <c r="B1009" s="2">
        <v>44343</v>
      </c>
      <c r="C1009">
        <f>+VLOOKUP(B1009,'S&amp;P500'!$B$5:$C$1261,2)</f>
        <v>4200.88</v>
      </c>
      <c r="D1009">
        <f>+VLOOKUP(B1009,AAPL!$B$4:$C$1261,2)</f>
        <v>122.6</v>
      </c>
      <c r="G1009" s="13">
        <f t="shared" si="27"/>
        <v>1.1653983922745859E-3</v>
      </c>
      <c r="H1009" s="13">
        <f t="shared" si="28"/>
        <v>-1.2405348799742311E-2</v>
      </c>
    </row>
    <row r="1010" spans="2:8" x14ac:dyDescent="0.3">
      <c r="B1010" s="2">
        <v>44342</v>
      </c>
      <c r="C1010">
        <f>+VLOOKUP(B1010,'S&amp;P500'!$B$5:$C$1261,2)</f>
        <v>4195.99</v>
      </c>
      <c r="D1010">
        <f>+VLOOKUP(B1010,AAPL!$B$4:$C$1261,2)</f>
        <v>124.14</v>
      </c>
      <c r="G1010" s="13">
        <f t="shared" si="27"/>
        <v>1.876732575158746E-3</v>
      </c>
      <c r="H1010" s="13">
        <f t="shared" si="28"/>
        <v>-4.0260890570897878E-4</v>
      </c>
    </row>
    <row r="1011" spans="2:8" x14ac:dyDescent="0.3">
      <c r="B1011" s="2">
        <v>44341</v>
      </c>
      <c r="C1011">
        <f>+VLOOKUP(B1011,'S&amp;P500'!$B$5:$C$1261,2)</f>
        <v>4188.13</v>
      </c>
      <c r="D1011">
        <f>+VLOOKUP(B1011,AAPL!$B$4:$C$1261,2)</f>
        <v>124.19</v>
      </c>
      <c r="G1011" s="13">
        <f t="shared" si="27"/>
        <v>-2.1253022956601031E-3</v>
      </c>
      <c r="H1011" s="13">
        <f t="shared" si="28"/>
        <v>-1.5275767808329288E-3</v>
      </c>
    </row>
    <row r="1012" spans="2:8" x14ac:dyDescent="0.3">
      <c r="B1012" s="2">
        <v>44340</v>
      </c>
      <c r="C1012">
        <f>+VLOOKUP(B1012,'S&amp;P500'!$B$5:$C$1261,2)</f>
        <v>4197.05</v>
      </c>
      <c r="D1012">
        <f>+VLOOKUP(B1012,AAPL!$B$4:$C$1261,2)</f>
        <v>124.38</v>
      </c>
      <c r="G1012" s="13">
        <f t="shared" si="27"/>
        <v>9.9113059631461553E-3</v>
      </c>
      <c r="H1012" s="13">
        <f t="shared" si="28"/>
        <v>1.3279022403258622E-2</v>
      </c>
    </row>
    <row r="1013" spans="2:8" x14ac:dyDescent="0.3">
      <c r="B1013" s="2">
        <v>44337</v>
      </c>
      <c r="C1013">
        <f>+VLOOKUP(B1013,'S&amp;P500'!$B$5:$C$1261,2)</f>
        <v>4155.8599999999997</v>
      </c>
      <c r="D1013">
        <f>+VLOOKUP(B1013,AAPL!$B$4:$C$1261,2)</f>
        <v>122.75</v>
      </c>
      <c r="G1013" s="13">
        <f t="shared" si="27"/>
        <v>-7.8381965415763588E-4</v>
      </c>
      <c r="H1013" s="13">
        <f t="shared" si="28"/>
        <v>-1.4768440484790091E-2</v>
      </c>
    </row>
    <row r="1014" spans="2:8" x14ac:dyDescent="0.3">
      <c r="B1014" s="2">
        <v>44336</v>
      </c>
      <c r="C1014">
        <f>+VLOOKUP(B1014,'S&amp;P500'!$B$5:$C$1261,2)</f>
        <v>4159.12</v>
      </c>
      <c r="D1014">
        <f>+VLOOKUP(B1014,AAPL!$B$4:$C$1261,2)</f>
        <v>124.59</v>
      </c>
      <c r="G1014" s="13">
        <f t="shared" si="27"/>
        <v>1.0554756443649449E-2</v>
      </c>
      <c r="H1014" s="13">
        <f t="shared" si="28"/>
        <v>2.1062120963776465E-2</v>
      </c>
    </row>
    <row r="1015" spans="2:8" x14ac:dyDescent="0.3">
      <c r="B1015" s="2">
        <v>44335</v>
      </c>
      <c r="C1015">
        <f>+VLOOKUP(B1015,'S&amp;P500'!$B$5:$C$1261,2)</f>
        <v>4115.68</v>
      </c>
      <c r="D1015">
        <f>+VLOOKUP(B1015,AAPL!$B$4:$C$1261,2)</f>
        <v>122.02</v>
      </c>
      <c r="G1015" s="13">
        <f t="shared" si="27"/>
        <v>-2.9434351705374118E-3</v>
      </c>
      <c r="H1015" s="13">
        <f t="shared" si="28"/>
        <v>-1.3095432967753506E-3</v>
      </c>
    </row>
    <row r="1016" spans="2:8" x14ac:dyDescent="0.3">
      <c r="B1016" s="2">
        <v>44334</v>
      </c>
      <c r="C1016">
        <f>+VLOOKUP(B1016,'S&amp;P500'!$B$5:$C$1261,2)</f>
        <v>4127.83</v>
      </c>
      <c r="D1016">
        <f>+VLOOKUP(B1016,AAPL!$B$4:$C$1261,2)</f>
        <v>122.18</v>
      </c>
      <c r="G1016" s="13">
        <f t="shared" si="27"/>
        <v>-8.5173024218827553E-3</v>
      </c>
      <c r="H1016" s="13">
        <f t="shared" si="28"/>
        <v>-1.1248684955895372E-2</v>
      </c>
    </row>
    <row r="1017" spans="2:8" x14ac:dyDescent="0.3">
      <c r="B1017" s="2">
        <v>44333</v>
      </c>
      <c r="C1017">
        <f>+VLOOKUP(B1017,'S&amp;P500'!$B$5:$C$1261,2)</f>
        <v>4163.29</v>
      </c>
      <c r="D1017">
        <f>+VLOOKUP(B1017,AAPL!$B$4:$C$1261,2)</f>
        <v>123.57</v>
      </c>
      <c r="G1017" s="13">
        <f t="shared" si="27"/>
        <v>-2.5300382141189015E-3</v>
      </c>
      <c r="H1017" s="13">
        <f t="shared" si="28"/>
        <v>-9.2206542655548507E-3</v>
      </c>
    </row>
    <row r="1018" spans="2:8" x14ac:dyDescent="0.3">
      <c r="B1018" s="2">
        <v>44330</v>
      </c>
      <c r="C1018">
        <f>+VLOOKUP(B1018,'S&amp;P500'!$B$5:$C$1261,2)</f>
        <v>4173.8500000000004</v>
      </c>
      <c r="D1018">
        <f>+VLOOKUP(B1018,AAPL!$B$4:$C$1261,2)</f>
        <v>124.72</v>
      </c>
      <c r="G1018" s="13">
        <f t="shared" si="27"/>
        <v>1.4917933130699224E-2</v>
      </c>
      <c r="H1018" s="13">
        <f t="shared" si="28"/>
        <v>1.9787408013082652E-2</v>
      </c>
    </row>
    <row r="1019" spans="2:8" x14ac:dyDescent="0.3">
      <c r="B1019" s="2">
        <v>44329</v>
      </c>
      <c r="C1019">
        <f>+VLOOKUP(B1019,'S&amp;P500'!$B$5:$C$1261,2)</f>
        <v>4112.5</v>
      </c>
      <c r="D1019">
        <f>+VLOOKUP(B1019,AAPL!$B$4:$C$1261,2)</f>
        <v>122.3</v>
      </c>
      <c r="G1019" s="13">
        <f t="shared" si="27"/>
        <v>1.2173151138064053E-2</v>
      </c>
      <c r="H1019" s="13">
        <f t="shared" si="28"/>
        <v>1.7894298793175167E-2</v>
      </c>
    </row>
    <row r="1020" spans="2:8" x14ac:dyDescent="0.3">
      <c r="B1020" s="2">
        <v>44328</v>
      </c>
      <c r="C1020">
        <f>+VLOOKUP(B1020,'S&amp;P500'!$B$5:$C$1261,2)</f>
        <v>4063.04</v>
      </c>
      <c r="D1020">
        <f>+VLOOKUP(B1020,AAPL!$B$4:$C$1261,2)</f>
        <v>120.15</v>
      </c>
      <c r="G1020" s="13">
        <f t="shared" si="27"/>
        <v>-2.1449387057151936E-2</v>
      </c>
      <c r="H1020" s="13">
        <f t="shared" si="28"/>
        <v>-2.4914786560623181E-2</v>
      </c>
    </row>
    <row r="1021" spans="2:8" x14ac:dyDescent="0.3">
      <c r="B1021" s="2">
        <v>44327</v>
      </c>
      <c r="C1021">
        <f>+VLOOKUP(B1021,'S&amp;P500'!$B$5:$C$1261,2)</f>
        <v>4152.1000000000004</v>
      </c>
      <c r="D1021">
        <f>+VLOOKUP(B1021,AAPL!$B$4:$C$1261,2)</f>
        <v>123.22</v>
      </c>
      <c r="G1021" s="13">
        <f t="shared" si="27"/>
        <v>-8.6738945141735524E-3</v>
      </c>
      <c r="H1021" s="13">
        <f t="shared" si="28"/>
        <v>-7.4109875946511972E-3</v>
      </c>
    </row>
    <row r="1022" spans="2:8" x14ac:dyDescent="0.3">
      <c r="B1022" s="2">
        <v>44326</v>
      </c>
      <c r="C1022">
        <f>+VLOOKUP(B1022,'S&amp;P500'!$B$5:$C$1261,2)</f>
        <v>4188.43</v>
      </c>
      <c r="D1022">
        <f>+VLOOKUP(B1022,AAPL!$B$4:$C$1261,2)</f>
        <v>124.14</v>
      </c>
      <c r="G1022" s="13">
        <f t="shared" si="27"/>
        <v>-1.0435666020885526E-2</v>
      </c>
      <c r="H1022" s="13">
        <f t="shared" si="28"/>
        <v>-2.5818096209683783E-2</v>
      </c>
    </row>
    <row r="1023" spans="2:8" x14ac:dyDescent="0.3">
      <c r="B1023" s="2">
        <v>44323</v>
      </c>
      <c r="C1023">
        <f>+VLOOKUP(B1023,'S&amp;P500'!$B$5:$C$1261,2)</f>
        <v>4232.6000000000004</v>
      </c>
      <c r="D1023">
        <f>+VLOOKUP(B1023,AAPL!$B$4:$C$1261,2)</f>
        <v>127.43</v>
      </c>
      <c r="G1023" s="13">
        <f t="shared" si="27"/>
        <v>7.3733464711231989E-3</v>
      </c>
      <c r="H1023" s="13">
        <f t="shared" si="28"/>
        <v>5.3648915187376467E-3</v>
      </c>
    </row>
    <row r="1024" spans="2:8" x14ac:dyDescent="0.3">
      <c r="B1024" s="2">
        <v>44322</v>
      </c>
      <c r="C1024">
        <f>+VLOOKUP(B1024,'S&amp;P500'!$B$5:$C$1261,2)</f>
        <v>4201.62</v>
      </c>
      <c r="D1024">
        <f>+VLOOKUP(B1024,AAPL!$B$4:$C$1261,2)</f>
        <v>126.75</v>
      </c>
      <c r="G1024" s="13">
        <f t="shared" si="27"/>
        <v>8.1653905494540879E-3</v>
      </c>
      <c r="H1024" s="13">
        <f t="shared" si="28"/>
        <v>1.2784658409908056E-2</v>
      </c>
    </row>
    <row r="1025" spans="2:8" x14ac:dyDescent="0.3">
      <c r="B1025" s="2">
        <v>44321</v>
      </c>
      <c r="C1025">
        <f>+VLOOKUP(B1025,'S&amp;P500'!$B$5:$C$1261,2)</f>
        <v>4167.59</v>
      </c>
      <c r="D1025">
        <f>+VLOOKUP(B1025,AAPL!$B$4:$C$1261,2)</f>
        <v>125.15</v>
      </c>
      <c r="G1025" s="13">
        <f t="shared" si="27"/>
        <v>7.0353882429774472E-4</v>
      </c>
      <c r="H1025" s="13">
        <f t="shared" si="28"/>
        <v>2.0016012810248895E-3</v>
      </c>
    </row>
    <row r="1026" spans="2:8" x14ac:dyDescent="0.3">
      <c r="B1026" s="2">
        <v>44320</v>
      </c>
      <c r="C1026">
        <f>+VLOOKUP(B1026,'S&amp;P500'!$B$5:$C$1261,2)</f>
        <v>4164.66</v>
      </c>
      <c r="D1026">
        <f>+VLOOKUP(B1026,AAPL!$B$4:$C$1261,2)</f>
        <v>124.9</v>
      </c>
      <c r="G1026" s="13">
        <f t="shared" si="27"/>
        <v>-6.6783378571121377E-3</v>
      </c>
      <c r="H1026" s="13">
        <f t="shared" si="28"/>
        <v>-3.5446752644991864E-2</v>
      </c>
    </row>
    <row r="1027" spans="2:8" x14ac:dyDescent="0.3">
      <c r="B1027" s="2">
        <v>44319</v>
      </c>
      <c r="C1027">
        <f>+VLOOKUP(B1027,'S&amp;P500'!$B$5:$C$1261,2)</f>
        <v>4192.66</v>
      </c>
      <c r="D1027">
        <f>+VLOOKUP(B1027,AAPL!$B$4:$C$1261,2)</f>
        <v>129.49</v>
      </c>
      <c r="G1027" s="13">
        <f t="shared" si="27"/>
        <v>2.7480346410215795E-3</v>
      </c>
      <c r="H1027" s="13">
        <f t="shared" si="28"/>
        <v>8.2535233200966562E-3</v>
      </c>
    </row>
    <row r="1028" spans="2:8" x14ac:dyDescent="0.3">
      <c r="B1028" s="2">
        <v>44316</v>
      </c>
      <c r="C1028">
        <f>+VLOOKUP(B1028,'S&amp;P500'!$B$5:$C$1261,2)</f>
        <v>4181.17</v>
      </c>
      <c r="D1028">
        <f>+VLOOKUP(B1028,AAPL!$B$4:$C$1261,2)</f>
        <v>128.43</v>
      </c>
      <c r="G1028" s="13">
        <f t="shared" si="27"/>
        <v>-7.1946375018698827E-3</v>
      </c>
      <c r="H1028" s="13">
        <f t="shared" si="28"/>
        <v>-1.510736196319018E-2</v>
      </c>
    </row>
    <row r="1029" spans="2:8" x14ac:dyDescent="0.3">
      <c r="B1029" s="2">
        <v>44315</v>
      </c>
      <c r="C1029">
        <f>+VLOOKUP(B1029,'S&amp;P500'!$B$5:$C$1261,2)</f>
        <v>4211.47</v>
      </c>
      <c r="D1029">
        <f>+VLOOKUP(B1029,AAPL!$B$4:$C$1261,2)</f>
        <v>130.4</v>
      </c>
      <c r="G1029" s="13">
        <f t="shared" si="27"/>
        <v>6.7627976802335787E-3</v>
      </c>
      <c r="H1029" s="13">
        <f t="shared" si="28"/>
        <v>-7.6628352490415441E-4</v>
      </c>
    </row>
    <row r="1030" spans="2:8" x14ac:dyDescent="0.3">
      <c r="B1030" s="2">
        <v>44314</v>
      </c>
      <c r="C1030">
        <f>+VLOOKUP(B1030,'S&amp;P500'!$B$5:$C$1261,2)</f>
        <v>4183.18</v>
      </c>
      <c r="D1030">
        <f>+VLOOKUP(B1030,AAPL!$B$4:$C$1261,2)</f>
        <v>130.5</v>
      </c>
      <c r="G1030" s="13">
        <f t="shared" si="27"/>
        <v>-8.4553063018300012E-4</v>
      </c>
      <c r="H1030" s="13">
        <f t="shared" si="28"/>
        <v>-6.0172138015081034E-3</v>
      </c>
    </row>
    <row r="1031" spans="2:8" x14ac:dyDescent="0.3">
      <c r="B1031" s="2">
        <v>44313</v>
      </c>
      <c r="C1031">
        <f>+VLOOKUP(B1031,'S&amp;P500'!$B$5:$C$1261,2)</f>
        <v>4186.72</v>
      </c>
      <c r="D1031">
        <f>+VLOOKUP(B1031,AAPL!$B$4:$C$1261,2)</f>
        <v>131.29</v>
      </c>
      <c r="G1031" s="13">
        <f t="shared" si="27"/>
        <v>-2.1491921425531579E-4</v>
      </c>
      <c r="H1031" s="13">
        <f t="shared" si="28"/>
        <v>-2.5072177480627289E-3</v>
      </c>
    </row>
    <row r="1032" spans="2:8" x14ac:dyDescent="0.3">
      <c r="B1032" s="2">
        <v>44312</v>
      </c>
      <c r="C1032">
        <f>+VLOOKUP(B1032,'S&amp;P500'!$B$5:$C$1261,2)</f>
        <v>4187.62</v>
      </c>
      <c r="D1032">
        <f>+VLOOKUP(B1032,AAPL!$B$4:$C$1261,2)</f>
        <v>131.62</v>
      </c>
      <c r="G1032" s="13">
        <f t="shared" si="27"/>
        <v>1.782224167916624E-3</v>
      </c>
      <c r="H1032" s="13">
        <f t="shared" si="28"/>
        <v>2.971881429551182E-3</v>
      </c>
    </row>
    <row r="1033" spans="2:8" x14ac:dyDescent="0.3">
      <c r="B1033" s="2">
        <v>44309</v>
      </c>
      <c r="C1033">
        <f>+VLOOKUP(B1033,'S&amp;P500'!$B$5:$C$1261,2)</f>
        <v>4180.17</v>
      </c>
      <c r="D1033">
        <f>+VLOOKUP(B1033,AAPL!$B$4:$C$1261,2)</f>
        <v>131.22999999999999</v>
      </c>
      <c r="G1033" s="13">
        <f t="shared" si="27"/>
        <v>1.0928710658818286E-2</v>
      </c>
      <c r="H1033" s="13">
        <f t="shared" si="28"/>
        <v>1.8076027928626726E-2</v>
      </c>
    </row>
    <row r="1034" spans="2:8" x14ac:dyDescent="0.3">
      <c r="B1034" s="2">
        <v>44308</v>
      </c>
      <c r="C1034">
        <f>+VLOOKUP(B1034,'S&amp;P500'!$B$5:$C$1261,2)</f>
        <v>4134.9799999999996</v>
      </c>
      <c r="D1034">
        <f>+VLOOKUP(B1034,AAPL!$B$4:$C$1261,2)</f>
        <v>128.9</v>
      </c>
      <c r="G1034" s="13">
        <f t="shared" si="27"/>
        <v>-9.2106713438859789E-3</v>
      </c>
      <c r="H1034" s="13">
        <f t="shared" si="28"/>
        <v>-1.1654654194141911E-2</v>
      </c>
    </row>
    <row r="1035" spans="2:8" x14ac:dyDescent="0.3">
      <c r="B1035" s="2">
        <v>44307</v>
      </c>
      <c r="C1035">
        <f>+VLOOKUP(B1035,'S&amp;P500'!$B$5:$C$1261,2)</f>
        <v>4173.42</v>
      </c>
      <c r="D1035">
        <f>+VLOOKUP(B1035,AAPL!$B$4:$C$1261,2)</f>
        <v>130.41999999999999</v>
      </c>
      <c r="G1035" s="13">
        <f t="shared" si="27"/>
        <v>9.3060600637495661E-3</v>
      </c>
      <c r="H1035" s="13">
        <f t="shared" si="28"/>
        <v>2.9221777914487657E-3</v>
      </c>
    </row>
    <row r="1036" spans="2:8" x14ac:dyDescent="0.3">
      <c r="B1036" s="2">
        <v>44306</v>
      </c>
      <c r="C1036">
        <f>+VLOOKUP(B1036,'S&amp;P500'!$B$5:$C$1261,2)</f>
        <v>4134.9399999999996</v>
      </c>
      <c r="D1036">
        <f>+VLOOKUP(B1036,AAPL!$B$4:$C$1261,2)</f>
        <v>130.04</v>
      </c>
      <c r="G1036" s="13">
        <f t="shared" ref="G1036:G1099" si="29">+C1036/C1037-1</f>
        <v>-6.8023616108532359E-3</v>
      </c>
      <c r="H1036" s="13">
        <f t="shared" ref="H1036:H1099" si="30">+D1036/D1037-1</f>
        <v>-1.2829271995748903E-2</v>
      </c>
    </row>
    <row r="1037" spans="2:8" x14ac:dyDescent="0.3">
      <c r="B1037" s="2">
        <v>44305</v>
      </c>
      <c r="C1037">
        <f>+VLOOKUP(B1037,'S&amp;P500'!$B$5:$C$1261,2)</f>
        <v>4163.26</v>
      </c>
      <c r="D1037">
        <f>+VLOOKUP(B1037,AAPL!$B$4:$C$1261,2)</f>
        <v>131.72999999999999</v>
      </c>
      <c r="G1037" s="13">
        <f t="shared" si="29"/>
        <v>-5.3064530387267883E-3</v>
      </c>
      <c r="H1037" s="13">
        <f t="shared" si="30"/>
        <v>5.0354772259098013E-3</v>
      </c>
    </row>
    <row r="1038" spans="2:8" x14ac:dyDescent="0.3">
      <c r="B1038" s="2">
        <v>44302</v>
      </c>
      <c r="C1038">
        <f>+VLOOKUP(B1038,'S&amp;P500'!$B$5:$C$1261,2)</f>
        <v>4185.47</v>
      </c>
      <c r="D1038">
        <f>+VLOOKUP(B1038,AAPL!$B$4:$C$1261,2)</f>
        <v>131.07</v>
      </c>
      <c r="G1038" s="13">
        <f t="shared" si="29"/>
        <v>3.6087492386858155E-3</v>
      </c>
      <c r="H1038" s="13">
        <f t="shared" si="30"/>
        <v>-2.5114155251142467E-3</v>
      </c>
    </row>
    <row r="1039" spans="2:8" x14ac:dyDescent="0.3">
      <c r="B1039" s="2">
        <v>44301</v>
      </c>
      <c r="C1039">
        <f>+VLOOKUP(B1039,'S&amp;P500'!$B$5:$C$1261,2)</f>
        <v>4170.42</v>
      </c>
      <c r="D1039">
        <f>+VLOOKUP(B1039,AAPL!$B$4:$C$1261,2)</f>
        <v>131.4</v>
      </c>
      <c r="G1039" s="13">
        <f t="shared" si="29"/>
        <v>1.1094247768300924E-2</v>
      </c>
      <c r="H1039" s="13">
        <f t="shared" si="30"/>
        <v>1.8683618885184883E-2</v>
      </c>
    </row>
    <row r="1040" spans="2:8" x14ac:dyDescent="0.3">
      <c r="B1040" s="2">
        <v>44300</v>
      </c>
      <c r="C1040">
        <f>+VLOOKUP(B1040,'S&amp;P500'!$B$5:$C$1261,2)</f>
        <v>4124.66</v>
      </c>
      <c r="D1040">
        <f>+VLOOKUP(B1040,AAPL!$B$4:$C$1261,2)</f>
        <v>128.99</v>
      </c>
      <c r="G1040" s="13">
        <f t="shared" si="29"/>
        <v>-4.0878020277237415E-3</v>
      </c>
      <c r="H1040" s="13">
        <f t="shared" si="30"/>
        <v>-1.7817711109419099E-2</v>
      </c>
    </row>
    <row r="1041" spans="2:8" x14ac:dyDescent="0.3">
      <c r="B1041" s="2">
        <v>44299</v>
      </c>
      <c r="C1041">
        <f>+VLOOKUP(B1041,'S&amp;P500'!$B$5:$C$1261,2)</f>
        <v>4141.59</v>
      </c>
      <c r="D1041">
        <f>+VLOOKUP(B1041,AAPL!$B$4:$C$1261,2)</f>
        <v>131.33000000000001</v>
      </c>
      <c r="G1041" s="13">
        <f t="shared" si="29"/>
        <v>3.2945816244711601E-3</v>
      </c>
      <c r="H1041" s="13">
        <f t="shared" si="30"/>
        <v>2.4255186398377981E-2</v>
      </c>
    </row>
    <row r="1042" spans="2:8" x14ac:dyDescent="0.3">
      <c r="B1042" s="2">
        <v>44298</v>
      </c>
      <c r="C1042">
        <f>+VLOOKUP(B1042,'S&amp;P500'!$B$5:$C$1261,2)</f>
        <v>4127.99</v>
      </c>
      <c r="D1042">
        <f>+VLOOKUP(B1042,AAPL!$B$4:$C$1261,2)</f>
        <v>128.22</v>
      </c>
      <c r="G1042" s="13">
        <f t="shared" si="29"/>
        <v>-1.9618291028877799E-4</v>
      </c>
      <c r="H1042" s="13">
        <f t="shared" si="30"/>
        <v>-1.3236878559335086E-2</v>
      </c>
    </row>
    <row r="1043" spans="2:8" x14ac:dyDescent="0.3">
      <c r="B1043" s="2">
        <v>44295</v>
      </c>
      <c r="C1043">
        <f>+VLOOKUP(B1043,'S&amp;P500'!$B$5:$C$1261,2)</f>
        <v>4128.8</v>
      </c>
      <c r="D1043">
        <f>+VLOOKUP(B1043,AAPL!$B$4:$C$1261,2)</f>
        <v>129.94</v>
      </c>
      <c r="G1043" s="13">
        <f t="shared" si="29"/>
        <v>7.7199628035937717E-3</v>
      </c>
      <c r="H1043" s="13">
        <f t="shared" si="30"/>
        <v>2.0257537688442184E-2</v>
      </c>
    </row>
    <row r="1044" spans="2:8" x14ac:dyDescent="0.3">
      <c r="B1044" s="2">
        <v>44294</v>
      </c>
      <c r="C1044">
        <f>+VLOOKUP(B1044,'S&amp;P500'!$B$5:$C$1261,2)</f>
        <v>4097.17</v>
      </c>
      <c r="D1044">
        <f>+VLOOKUP(B1044,AAPL!$B$4:$C$1261,2)</f>
        <v>127.36</v>
      </c>
      <c r="G1044" s="13">
        <f t="shared" si="29"/>
        <v>4.220639958823158E-3</v>
      </c>
      <c r="H1044" s="13">
        <f t="shared" si="30"/>
        <v>1.928771508603444E-2</v>
      </c>
    </row>
    <row r="1045" spans="2:8" x14ac:dyDescent="0.3">
      <c r="B1045" s="2">
        <v>44293</v>
      </c>
      <c r="C1045">
        <f>+VLOOKUP(B1045,'S&amp;P500'!$B$5:$C$1261,2)</f>
        <v>4079.95</v>
      </c>
      <c r="D1045">
        <f>+VLOOKUP(B1045,AAPL!$B$4:$C$1261,2)</f>
        <v>124.95</v>
      </c>
      <c r="G1045" s="13">
        <f t="shared" si="29"/>
        <v>1.4752303666720756E-3</v>
      </c>
      <c r="H1045" s="13">
        <f t="shared" si="30"/>
        <v>1.3381995133820102E-2</v>
      </c>
    </row>
    <row r="1046" spans="2:8" x14ac:dyDescent="0.3">
      <c r="B1046" s="2">
        <v>44292</v>
      </c>
      <c r="C1046">
        <f>+VLOOKUP(B1046,'S&amp;P500'!$B$5:$C$1261,2)</f>
        <v>4073.94</v>
      </c>
      <c r="D1046">
        <f>+VLOOKUP(B1046,AAPL!$B$4:$C$1261,2)</f>
        <v>123.3</v>
      </c>
      <c r="G1046" s="13">
        <f t="shared" si="29"/>
        <v>-9.7353791525556233E-4</v>
      </c>
      <c r="H1046" s="13">
        <f t="shared" si="30"/>
        <v>2.4390243902439046E-3</v>
      </c>
    </row>
    <row r="1047" spans="2:8" x14ac:dyDescent="0.3">
      <c r="B1047" s="2">
        <v>44291</v>
      </c>
      <c r="C1047">
        <f>+VLOOKUP(B1047,'S&amp;P500'!$B$5:$C$1261,2)</f>
        <v>4077.91</v>
      </c>
      <c r="D1047">
        <f>+VLOOKUP(B1047,AAPL!$B$4:$C$1261,2)</f>
        <v>123</v>
      </c>
      <c r="G1047" s="13">
        <f t="shared" si="29"/>
        <v>1.4438277854756487E-2</v>
      </c>
      <c r="H1047" s="13">
        <f t="shared" si="30"/>
        <v>2.3549970874594317E-2</v>
      </c>
    </row>
    <row r="1048" spans="2:8" x14ac:dyDescent="0.3">
      <c r="B1048" s="2">
        <v>44287</v>
      </c>
      <c r="C1048">
        <f>+VLOOKUP(B1048,'S&amp;P500'!$B$5:$C$1261,2)</f>
        <v>4019.87</v>
      </c>
      <c r="D1048">
        <f>+VLOOKUP(B1048,AAPL!$B$4:$C$1261,2)</f>
        <v>120.17</v>
      </c>
      <c r="G1048" s="13">
        <f t="shared" si="29"/>
        <v>1.1825144919693331E-2</v>
      </c>
      <c r="H1048" s="13">
        <f t="shared" si="30"/>
        <v>6.9549187196245033E-3</v>
      </c>
    </row>
    <row r="1049" spans="2:8" x14ac:dyDescent="0.3">
      <c r="B1049" s="2">
        <v>44286</v>
      </c>
      <c r="C1049">
        <f>+VLOOKUP(B1049,'S&amp;P500'!$B$5:$C$1261,2)</f>
        <v>3972.89</v>
      </c>
      <c r="D1049">
        <f>+VLOOKUP(B1049,AAPL!$B$4:$C$1261,2)</f>
        <v>119.34</v>
      </c>
      <c r="G1049" s="13">
        <f t="shared" si="29"/>
        <v>3.6225385557842049E-3</v>
      </c>
      <c r="H1049" s="13">
        <f t="shared" si="30"/>
        <v>1.8780945876728738E-2</v>
      </c>
    </row>
    <row r="1050" spans="2:8" x14ac:dyDescent="0.3">
      <c r="B1050" s="2">
        <v>44285</v>
      </c>
      <c r="C1050">
        <f>+VLOOKUP(B1050,'S&amp;P500'!$B$5:$C$1261,2)</f>
        <v>3958.55</v>
      </c>
      <c r="D1050">
        <f>+VLOOKUP(B1050,AAPL!$B$4:$C$1261,2)</f>
        <v>117.14</v>
      </c>
      <c r="G1050" s="13">
        <f t="shared" si="29"/>
        <v>-3.1578231669390222E-3</v>
      </c>
      <c r="H1050" s="13">
        <f t="shared" si="30"/>
        <v>-1.2227000590269044E-2</v>
      </c>
    </row>
    <row r="1051" spans="2:8" x14ac:dyDescent="0.3">
      <c r="B1051" s="2">
        <v>44284</v>
      </c>
      <c r="C1051">
        <f>+VLOOKUP(B1051,'S&amp;P500'!$B$5:$C$1261,2)</f>
        <v>3971.09</v>
      </c>
      <c r="D1051">
        <f>+VLOOKUP(B1051,AAPL!$B$4:$C$1261,2)</f>
        <v>118.59</v>
      </c>
      <c r="G1051" s="13">
        <f t="shared" si="29"/>
        <v>-8.6802497899118869E-4</v>
      </c>
      <c r="H1051" s="13">
        <f t="shared" si="30"/>
        <v>1.4355683161628718E-3</v>
      </c>
    </row>
    <row r="1052" spans="2:8" x14ac:dyDescent="0.3">
      <c r="B1052" s="2">
        <v>44281</v>
      </c>
      <c r="C1052">
        <f>+VLOOKUP(B1052,'S&amp;P500'!$B$5:$C$1261,2)</f>
        <v>3974.54</v>
      </c>
      <c r="D1052">
        <f>+VLOOKUP(B1052,AAPL!$B$4:$C$1261,2)</f>
        <v>118.42</v>
      </c>
      <c r="G1052" s="13">
        <f t="shared" si="29"/>
        <v>1.6631197691788335E-2</v>
      </c>
      <c r="H1052" s="13">
        <f t="shared" si="30"/>
        <v>5.1778287072403728E-3</v>
      </c>
    </row>
    <row r="1053" spans="2:8" x14ac:dyDescent="0.3">
      <c r="B1053" s="2">
        <v>44280</v>
      </c>
      <c r="C1053">
        <f>+VLOOKUP(B1053,'S&amp;P500'!$B$5:$C$1261,2)</f>
        <v>3909.52</v>
      </c>
      <c r="D1053">
        <f>+VLOOKUP(B1053,AAPL!$B$4:$C$1261,2)</f>
        <v>117.81</v>
      </c>
      <c r="G1053" s="13">
        <f t="shared" si="29"/>
        <v>5.2402330592367097E-3</v>
      </c>
      <c r="H1053" s="13">
        <f t="shared" si="30"/>
        <v>4.1766109785204009E-3</v>
      </c>
    </row>
    <row r="1054" spans="2:8" x14ac:dyDescent="0.3">
      <c r="B1054" s="2">
        <v>44279</v>
      </c>
      <c r="C1054">
        <f>+VLOOKUP(B1054,'S&amp;P500'!$B$5:$C$1261,2)</f>
        <v>3889.14</v>
      </c>
      <c r="D1054">
        <f>+VLOOKUP(B1054,AAPL!$B$4:$C$1261,2)</f>
        <v>117.32</v>
      </c>
      <c r="G1054" s="13">
        <f t="shared" si="29"/>
        <v>-5.4673035811094728E-3</v>
      </c>
      <c r="H1054" s="13">
        <f t="shared" si="30"/>
        <v>-2.0046775810223849E-2</v>
      </c>
    </row>
    <row r="1055" spans="2:8" x14ac:dyDescent="0.3">
      <c r="B1055" s="2">
        <v>44278</v>
      </c>
      <c r="C1055">
        <f>+VLOOKUP(B1055,'S&amp;P500'!$B$5:$C$1261,2)</f>
        <v>3910.52</v>
      </c>
      <c r="D1055">
        <f>+VLOOKUP(B1055,AAPL!$B$4:$C$1261,2)</f>
        <v>119.72</v>
      </c>
      <c r="G1055" s="13">
        <f t="shared" si="29"/>
        <v>-7.6308370066411335E-3</v>
      </c>
      <c r="H1055" s="13">
        <f t="shared" si="30"/>
        <v>-6.8851099128991455E-3</v>
      </c>
    </row>
    <row r="1056" spans="2:8" x14ac:dyDescent="0.3">
      <c r="B1056" s="2">
        <v>44277</v>
      </c>
      <c r="C1056">
        <f>+VLOOKUP(B1056,'S&amp;P500'!$B$5:$C$1261,2)</f>
        <v>3940.59</v>
      </c>
      <c r="D1056">
        <f>+VLOOKUP(B1056,AAPL!$B$4:$C$1261,2)</f>
        <v>120.55</v>
      </c>
      <c r="G1056" s="13">
        <f t="shared" si="29"/>
        <v>7.0251207482558975E-3</v>
      </c>
      <c r="H1056" s="13">
        <f t="shared" si="30"/>
        <v>2.8320395803121956E-2</v>
      </c>
    </row>
    <row r="1057" spans="2:8" x14ac:dyDescent="0.3">
      <c r="B1057" s="2">
        <v>44274</v>
      </c>
      <c r="C1057">
        <f>+VLOOKUP(B1057,'S&amp;P500'!$B$5:$C$1261,2)</f>
        <v>3913.1</v>
      </c>
      <c r="D1057">
        <f>+VLOOKUP(B1057,AAPL!$B$4:$C$1261,2)</f>
        <v>117.23</v>
      </c>
      <c r="G1057" s="13">
        <f t="shared" si="29"/>
        <v>-6.0273888636330764E-4</v>
      </c>
      <c r="H1057" s="13">
        <f t="shared" si="30"/>
        <v>-4.4161358811040108E-3</v>
      </c>
    </row>
    <row r="1058" spans="2:8" x14ac:dyDescent="0.3">
      <c r="B1058" s="2">
        <v>44273</v>
      </c>
      <c r="C1058">
        <f>+VLOOKUP(B1058,'S&amp;P500'!$B$5:$C$1261,2)</f>
        <v>3915.46</v>
      </c>
      <c r="D1058">
        <f>+VLOOKUP(B1058,AAPL!$B$4:$C$1261,2)</f>
        <v>117.75</v>
      </c>
      <c r="G1058" s="13">
        <f t="shared" si="29"/>
        <v>-1.4760500437832724E-2</v>
      </c>
      <c r="H1058" s="13">
        <f t="shared" si="30"/>
        <v>-3.3965050455328605E-2</v>
      </c>
    </row>
    <row r="1059" spans="2:8" x14ac:dyDescent="0.3">
      <c r="B1059" s="2">
        <v>44272</v>
      </c>
      <c r="C1059">
        <f>+VLOOKUP(B1059,'S&amp;P500'!$B$5:$C$1261,2)</f>
        <v>3974.12</v>
      </c>
      <c r="D1059">
        <f>+VLOOKUP(B1059,AAPL!$B$4:$C$1261,2)</f>
        <v>121.89</v>
      </c>
      <c r="G1059" s="13">
        <f t="shared" si="29"/>
        <v>2.8793426720601367E-3</v>
      </c>
      <c r="H1059" s="13">
        <f t="shared" si="30"/>
        <v>-6.4395174437561487E-3</v>
      </c>
    </row>
    <row r="1060" spans="2:8" x14ac:dyDescent="0.3">
      <c r="B1060" s="2">
        <v>44271</v>
      </c>
      <c r="C1060">
        <f>+VLOOKUP(B1060,'S&amp;P500'!$B$5:$C$1261,2)</f>
        <v>3962.71</v>
      </c>
      <c r="D1060">
        <f>+VLOOKUP(B1060,AAPL!$B$4:$C$1261,2)</f>
        <v>122.68</v>
      </c>
      <c r="G1060" s="13">
        <f t="shared" si="29"/>
        <v>-1.5696886322292825E-3</v>
      </c>
      <c r="H1060" s="13">
        <f t="shared" si="30"/>
        <v>1.2796169404771796E-2</v>
      </c>
    </row>
    <row r="1061" spans="2:8" x14ac:dyDescent="0.3">
      <c r="B1061" s="2">
        <v>44270</v>
      </c>
      <c r="C1061">
        <f>+VLOOKUP(B1061,'S&amp;P500'!$B$5:$C$1261,2)</f>
        <v>3968.94</v>
      </c>
      <c r="D1061">
        <f>+VLOOKUP(B1061,AAPL!$B$4:$C$1261,2)</f>
        <v>121.13</v>
      </c>
      <c r="G1061" s="13">
        <f t="shared" si="29"/>
        <v>6.4919585934766211E-3</v>
      </c>
      <c r="H1061" s="13">
        <f t="shared" si="30"/>
        <v>2.4441813261163681E-2</v>
      </c>
    </row>
    <row r="1062" spans="2:8" x14ac:dyDescent="0.3">
      <c r="B1062" s="2">
        <v>44267</v>
      </c>
      <c r="C1062">
        <f>+VLOOKUP(B1062,'S&amp;P500'!$B$5:$C$1261,2)</f>
        <v>3943.34</v>
      </c>
      <c r="D1062">
        <f>+VLOOKUP(B1062,AAPL!$B$4:$C$1261,2)</f>
        <v>118.24</v>
      </c>
      <c r="G1062" s="13">
        <f t="shared" si="29"/>
        <v>1.0153985185334946E-3</v>
      </c>
      <c r="H1062" s="13">
        <f t="shared" si="30"/>
        <v>-7.6374318086446236E-3</v>
      </c>
    </row>
    <row r="1063" spans="2:8" x14ac:dyDescent="0.3">
      <c r="B1063" s="2">
        <v>44266</v>
      </c>
      <c r="C1063">
        <f>+VLOOKUP(B1063,'S&amp;P500'!$B$5:$C$1261,2)</f>
        <v>3939.34</v>
      </c>
      <c r="D1063">
        <f>+VLOOKUP(B1063,AAPL!$B$4:$C$1261,2)</f>
        <v>119.15</v>
      </c>
      <c r="G1063" s="13">
        <f t="shared" si="29"/>
        <v>1.0395479646353678E-2</v>
      </c>
      <c r="H1063" s="13">
        <f t="shared" si="30"/>
        <v>1.6464767104589662E-2</v>
      </c>
    </row>
    <row r="1064" spans="2:8" x14ac:dyDescent="0.3">
      <c r="B1064" s="2">
        <v>44265</v>
      </c>
      <c r="C1064">
        <f>+VLOOKUP(B1064,'S&amp;P500'!$B$5:$C$1261,2)</f>
        <v>3898.81</v>
      </c>
      <c r="D1064">
        <f>+VLOOKUP(B1064,AAPL!$B$4:$C$1261,2)</f>
        <v>117.22</v>
      </c>
      <c r="G1064" s="13">
        <f t="shared" si="29"/>
        <v>6.0302830130256613E-3</v>
      </c>
      <c r="H1064" s="13">
        <f t="shared" si="30"/>
        <v>-9.1293322062552251E-3</v>
      </c>
    </row>
    <row r="1065" spans="2:8" x14ac:dyDescent="0.3">
      <c r="B1065" s="2">
        <v>44264</v>
      </c>
      <c r="C1065">
        <f>+VLOOKUP(B1065,'S&amp;P500'!$B$5:$C$1261,2)</f>
        <v>3875.44</v>
      </c>
      <c r="D1065">
        <f>+VLOOKUP(B1065,AAPL!$B$4:$C$1261,2)</f>
        <v>118.3</v>
      </c>
      <c r="G1065" s="13">
        <f t="shared" si="29"/>
        <v>1.4154683554241432E-2</v>
      </c>
      <c r="H1065" s="13">
        <f t="shared" si="30"/>
        <v>4.0640394088669929E-2</v>
      </c>
    </row>
    <row r="1066" spans="2:8" x14ac:dyDescent="0.3">
      <c r="B1066" s="2">
        <v>44263</v>
      </c>
      <c r="C1066">
        <f>+VLOOKUP(B1066,'S&amp;P500'!$B$5:$C$1261,2)</f>
        <v>3821.35</v>
      </c>
      <c r="D1066">
        <f>+VLOOKUP(B1066,AAPL!$B$4:$C$1261,2)</f>
        <v>113.68</v>
      </c>
      <c r="G1066" s="13">
        <f t="shared" si="29"/>
        <v>-5.3592716179846622E-3</v>
      </c>
      <c r="H1066" s="13">
        <f t="shared" si="30"/>
        <v>-4.1645590962738122E-2</v>
      </c>
    </row>
    <row r="1067" spans="2:8" x14ac:dyDescent="0.3">
      <c r="B1067" s="2">
        <v>44260</v>
      </c>
      <c r="C1067">
        <f>+VLOOKUP(B1067,'S&amp;P500'!$B$5:$C$1261,2)</f>
        <v>3841.94</v>
      </c>
      <c r="D1067">
        <f>+VLOOKUP(B1067,AAPL!$B$4:$C$1261,2)</f>
        <v>118.62</v>
      </c>
      <c r="G1067" s="13">
        <f t="shared" si="29"/>
        <v>1.9495975820425837E-2</v>
      </c>
      <c r="H1067" s="13">
        <f t="shared" si="30"/>
        <v>1.0736196319018454E-2</v>
      </c>
    </row>
    <row r="1068" spans="2:8" x14ac:dyDescent="0.3">
      <c r="B1068" s="2">
        <v>44259</v>
      </c>
      <c r="C1068">
        <f>+VLOOKUP(B1068,'S&amp;P500'!$B$5:$C$1261,2)</f>
        <v>3768.47</v>
      </c>
      <c r="D1068">
        <f>+VLOOKUP(B1068,AAPL!$B$4:$C$1261,2)</f>
        <v>117.36</v>
      </c>
      <c r="G1068" s="13">
        <f t="shared" si="29"/>
        <v>-1.3417213827191521E-2</v>
      </c>
      <c r="H1068" s="13">
        <f t="shared" si="30"/>
        <v>-1.5849056603773559E-2</v>
      </c>
    </row>
    <row r="1069" spans="2:8" x14ac:dyDescent="0.3">
      <c r="B1069" s="2">
        <v>44258</v>
      </c>
      <c r="C1069">
        <f>+VLOOKUP(B1069,'S&amp;P500'!$B$5:$C$1261,2)</f>
        <v>3819.72</v>
      </c>
      <c r="D1069">
        <f>+VLOOKUP(B1069,AAPL!$B$4:$C$1261,2)</f>
        <v>119.25</v>
      </c>
      <c r="G1069" s="13">
        <f t="shared" si="29"/>
        <v>-1.306620434127681E-2</v>
      </c>
      <c r="H1069" s="13">
        <f t="shared" si="30"/>
        <v>-2.4460078534031426E-2</v>
      </c>
    </row>
    <row r="1070" spans="2:8" x14ac:dyDescent="0.3">
      <c r="B1070" s="2">
        <v>44257</v>
      </c>
      <c r="C1070">
        <f>+VLOOKUP(B1070,'S&amp;P500'!$B$5:$C$1261,2)</f>
        <v>3870.29</v>
      </c>
      <c r="D1070">
        <f>+VLOOKUP(B1070,AAPL!$B$4:$C$1261,2)</f>
        <v>122.24</v>
      </c>
      <c r="G1070" s="13">
        <f t="shared" si="29"/>
        <v>-8.0808443239309691E-3</v>
      </c>
      <c r="H1070" s="13">
        <f t="shared" si="30"/>
        <v>-2.0905086103323978E-2</v>
      </c>
    </row>
    <row r="1071" spans="2:8" x14ac:dyDescent="0.3">
      <c r="B1071" s="2">
        <v>44256</v>
      </c>
      <c r="C1071">
        <f>+VLOOKUP(B1071,'S&amp;P500'!$B$5:$C$1261,2)</f>
        <v>3901.82</v>
      </c>
      <c r="D1071">
        <f>+VLOOKUP(B1071,AAPL!$B$4:$C$1261,2)</f>
        <v>124.85</v>
      </c>
      <c r="G1071" s="13">
        <f t="shared" si="29"/>
        <v>2.3790719336683086E-2</v>
      </c>
      <c r="H1071" s="13">
        <f t="shared" si="30"/>
        <v>5.3853296193129063E-2</v>
      </c>
    </row>
    <row r="1072" spans="2:8" x14ac:dyDescent="0.3">
      <c r="B1072" s="2">
        <v>44253</v>
      </c>
      <c r="C1072">
        <f>+VLOOKUP(B1072,'S&amp;P500'!$B$5:$C$1261,2)</f>
        <v>3811.15</v>
      </c>
      <c r="D1072">
        <f>+VLOOKUP(B1072,AAPL!$B$4:$C$1261,2)</f>
        <v>118.47</v>
      </c>
      <c r="G1072" s="13">
        <f t="shared" si="29"/>
        <v>-4.7501658249202716E-3</v>
      </c>
      <c r="H1072" s="13">
        <f t="shared" si="30"/>
        <v>2.2842639593907421E-3</v>
      </c>
    </row>
    <row r="1073" spans="2:8" x14ac:dyDescent="0.3">
      <c r="B1073" s="2">
        <v>44252</v>
      </c>
      <c r="C1073">
        <f>+VLOOKUP(B1073,'S&amp;P500'!$B$5:$C$1261,2)</f>
        <v>3829.34</v>
      </c>
      <c r="D1073">
        <f>+VLOOKUP(B1073,AAPL!$B$4:$C$1261,2)</f>
        <v>118.2</v>
      </c>
      <c r="G1073" s="13">
        <f t="shared" si="29"/>
        <v>-2.4478846903396523E-2</v>
      </c>
      <c r="H1073" s="13">
        <f t="shared" si="30"/>
        <v>-3.4786869181773539E-2</v>
      </c>
    </row>
    <row r="1074" spans="2:8" x14ac:dyDescent="0.3">
      <c r="B1074" s="2">
        <v>44251</v>
      </c>
      <c r="C1074">
        <f>+VLOOKUP(B1074,'S&amp;P500'!$B$5:$C$1261,2)</f>
        <v>3925.43</v>
      </c>
      <c r="D1074">
        <f>+VLOOKUP(B1074,AAPL!$B$4:$C$1261,2)</f>
        <v>122.46</v>
      </c>
      <c r="G1074" s="13">
        <f t="shared" si="29"/>
        <v>1.135166191319037E-2</v>
      </c>
      <c r="H1074" s="13">
        <f t="shared" si="30"/>
        <v>-4.0663630448926069E-3</v>
      </c>
    </row>
    <row r="1075" spans="2:8" x14ac:dyDescent="0.3">
      <c r="B1075" s="2">
        <v>44250</v>
      </c>
      <c r="C1075">
        <f>+VLOOKUP(B1075,'S&amp;P500'!$B$5:$C$1261,2)</f>
        <v>3881.37</v>
      </c>
      <c r="D1075">
        <f>+VLOOKUP(B1075,AAPL!$B$4:$C$1261,2)</f>
        <v>122.96</v>
      </c>
      <c r="G1075" s="13">
        <f t="shared" si="29"/>
        <v>1.2562878885591378E-3</v>
      </c>
      <c r="H1075" s="13">
        <f t="shared" si="30"/>
        <v>-1.1372867587327029E-3</v>
      </c>
    </row>
    <row r="1076" spans="2:8" x14ac:dyDescent="0.3">
      <c r="B1076" s="2">
        <v>44249</v>
      </c>
      <c r="C1076">
        <f>+VLOOKUP(B1076,'S&amp;P500'!$B$5:$C$1261,2)</f>
        <v>3876.5</v>
      </c>
      <c r="D1076">
        <f>+VLOOKUP(B1076,AAPL!$B$4:$C$1261,2)</f>
        <v>123.1</v>
      </c>
      <c r="G1076" s="13">
        <f t="shared" si="29"/>
        <v>-7.7328493796570141E-3</v>
      </c>
      <c r="H1076" s="13">
        <f t="shared" si="30"/>
        <v>-2.9791929382093296E-2</v>
      </c>
    </row>
    <row r="1077" spans="2:8" x14ac:dyDescent="0.3">
      <c r="B1077" s="2">
        <v>44246</v>
      </c>
      <c r="C1077">
        <f>+VLOOKUP(B1077,'S&amp;P500'!$B$5:$C$1261,2)</f>
        <v>3906.71</v>
      </c>
      <c r="D1077">
        <f>+VLOOKUP(B1077,AAPL!$B$4:$C$1261,2)</f>
        <v>126.88</v>
      </c>
      <c r="G1077" s="13">
        <f t="shared" si="29"/>
        <v>-1.8548941356217874E-3</v>
      </c>
      <c r="H1077" s="13">
        <f t="shared" si="30"/>
        <v>1.2626262626262985E-3</v>
      </c>
    </row>
    <row r="1078" spans="2:8" x14ac:dyDescent="0.3">
      <c r="B1078" s="2">
        <v>44245</v>
      </c>
      <c r="C1078">
        <f>+VLOOKUP(B1078,'S&amp;P500'!$B$5:$C$1261,2)</f>
        <v>3913.97</v>
      </c>
      <c r="D1078">
        <f>+VLOOKUP(B1078,AAPL!$B$4:$C$1261,2)</f>
        <v>126.72</v>
      </c>
      <c r="G1078" s="13">
        <f t="shared" si="29"/>
        <v>-4.4158083905446732E-3</v>
      </c>
      <c r="H1078" s="13">
        <f t="shared" si="30"/>
        <v>-8.6834076507862346E-3</v>
      </c>
    </row>
    <row r="1079" spans="2:8" x14ac:dyDescent="0.3">
      <c r="B1079" s="2">
        <v>44244</v>
      </c>
      <c r="C1079">
        <f>+VLOOKUP(B1079,'S&amp;P500'!$B$5:$C$1261,2)</f>
        <v>3931.33</v>
      </c>
      <c r="D1079">
        <f>+VLOOKUP(B1079,AAPL!$B$4:$C$1261,2)</f>
        <v>127.83</v>
      </c>
      <c r="G1079" s="13">
        <f t="shared" si="29"/>
        <v>-3.2039953313212077E-4</v>
      </c>
      <c r="H1079" s="13">
        <f t="shared" si="30"/>
        <v>-1.7599139256071372E-2</v>
      </c>
    </row>
    <row r="1080" spans="2:8" x14ac:dyDescent="0.3">
      <c r="B1080" s="2">
        <v>44243</v>
      </c>
      <c r="C1080">
        <f>+VLOOKUP(B1080,'S&amp;P500'!$B$5:$C$1261,2)</f>
        <v>3932.59</v>
      </c>
      <c r="D1080">
        <f>+VLOOKUP(B1080,AAPL!$B$4:$C$1261,2)</f>
        <v>130.12</v>
      </c>
      <c r="G1080" s="13">
        <f t="shared" si="29"/>
        <v>-5.6927491149549869E-4</v>
      </c>
      <c r="H1080" s="13">
        <f t="shared" si="30"/>
        <v>-1.6105860113421522E-2</v>
      </c>
    </row>
    <row r="1081" spans="2:8" x14ac:dyDescent="0.3">
      <c r="B1081" s="2">
        <v>44239</v>
      </c>
      <c r="C1081">
        <f>+VLOOKUP(B1081,'S&amp;P500'!$B$5:$C$1261,2)</f>
        <v>3934.83</v>
      </c>
      <c r="D1081">
        <f>+VLOOKUP(B1081,AAPL!$B$4:$C$1261,2)</f>
        <v>132.25</v>
      </c>
      <c r="G1081" s="13">
        <f t="shared" si="29"/>
        <v>4.7109831017417836E-3</v>
      </c>
      <c r="H1081" s="13">
        <f t="shared" si="30"/>
        <v>1.7421602787455193E-3</v>
      </c>
    </row>
    <row r="1082" spans="2:8" x14ac:dyDescent="0.3">
      <c r="B1082" s="2">
        <v>44238</v>
      </c>
      <c r="C1082">
        <f>+VLOOKUP(B1082,'S&amp;P500'!$B$5:$C$1261,2)</f>
        <v>3916.38</v>
      </c>
      <c r="D1082">
        <f>+VLOOKUP(B1082,AAPL!$B$4:$C$1261,2)</f>
        <v>132.02000000000001</v>
      </c>
      <c r="G1082" s="13">
        <f t="shared" si="29"/>
        <v>1.6624551137118804E-3</v>
      </c>
      <c r="H1082" s="13">
        <f t="shared" si="30"/>
        <v>-1.8900733348453658E-3</v>
      </c>
    </row>
    <row r="1083" spans="2:8" x14ac:dyDescent="0.3">
      <c r="B1083" s="2">
        <v>44237</v>
      </c>
      <c r="C1083">
        <f>+VLOOKUP(B1083,'S&amp;P500'!$B$5:$C$1261,2)</f>
        <v>3909.88</v>
      </c>
      <c r="D1083">
        <f>+VLOOKUP(B1083,AAPL!$B$4:$C$1261,2)</f>
        <v>132.27000000000001</v>
      </c>
      <c r="G1083" s="13">
        <f t="shared" si="29"/>
        <v>-3.4515996246697878E-4</v>
      </c>
      <c r="H1083" s="13">
        <f t="shared" si="30"/>
        <v>-4.5906080674291694E-3</v>
      </c>
    </row>
    <row r="1084" spans="2:8" x14ac:dyDescent="0.3">
      <c r="B1084" s="2">
        <v>44236</v>
      </c>
      <c r="C1084">
        <f>+VLOOKUP(B1084,'S&amp;P500'!$B$5:$C$1261,2)</f>
        <v>3911.23</v>
      </c>
      <c r="D1084">
        <f>+VLOOKUP(B1084,AAPL!$B$4:$C$1261,2)</f>
        <v>132.88</v>
      </c>
      <c r="G1084" s="13">
        <f t="shared" si="29"/>
        <v>-1.1134975827398197E-3</v>
      </c>
      <c r="H1084" s="13">
        <f t="shared" si="30"/>
        <v>-6.5789473684210176E-3</v>
      </c>
    </row>
    <row r="1085" spans="2:8" x14ac:dyDescent="0.3">
      <c r="B1085" s="2">
        <v>44235</v>
      </c>
      <c r="C1085">
        <f>+VLOOKUP(B1085,'S&amp;P500'!$B$5:$C$1261,2)</f>
        <v>3915.59</v>
      </c>
      <c r="D1085">
        <f>+VLOOKUP(B1085,AAPL!$B$4:$C$1261,2)</f>
        <v>133.76</v>
      </c>
      <c r="G1085" s="13">
        <f t="shared" si="29"/>
        <v>7.3993459966090747E-3</v>
      </c>
      <c r="H1085" s="13">
        <f t="shared" si="30"/>
        <v>1.1226704587978809E-3</v>
      </c>
    </row>
    <row r="1086" spans="2:8" x14ac:dyDescent="0.3">
      <c r="B1086" s="2">
        <v>44232</v>
      </c>
      <c r="C1086">
        <f>+VLOOKUP(B1086,'S&amp;P500'!$B$5:$C$1261,2)</f>
        <v>3886.83</v>
      </c>
      <c r="D1086">
        <f>+VLOOKUP(B1086,AAPL!$B$4:$C$1261,2)</f>
        <v>133.61000000000001</v>
      </c>
      <c r="G1086" s="13">
        <f t="shared" si="29"/>
        <v>3.897472454245321E-3</v>
      </c>
      <c r="H1086" s="13">
        <f t="shared" si="30"/>
        <v>-3.0592448888225876E-3</v>
      </c>
    </row>
    <row r="1087" spans="2:8" x14ac:dyDescent="0.3">
      <c r="B1087" s="2">
        <v>44231</v>
      </c>
      <c r="C1087">
        <f>+VLOOKUP(B1087,'S&amp;P500'!$B$5:$C$1261,2)</f>
        <v>3871.74</v>
      </c>
      <c r="D1087">
        <f>+VLOOKUP(B1087,AAPL!$B$4:$C$1261,2)</f>
        <v>134.02000000000001</v>
      </c>
      <c r="G1087" s="13">
        <f t="shared" si="29"/>
        <v>1.0853304161434041E-2</v>
      </c>
      <c r="H1087" s="13">
        <f t="shared" si="30"/>
        <v>2.5715597734578433E-2</v>
      </c>
    </row>
    <row r="1088" spans="2:8" x14ac:dyDescent="0.3">
      <c r="B1088" s="2">
        <v>44230</v>
      </c>
      <c r="C1088">
        <f>+VLOOKUP(B1088,'S&amp;P500'!$B$5:$C$1261,2)</f>
        <v>3830.17</v>
      </c>
      <c r="D1088">
        <f>+VLOOKUP(B1088,AAPL!$B$4:$C$1261,2)</f>
        <v>130.66</v>
      </c>
      <c r="G1088" s="13">
        <f t="shared" si="29"/>
        <v>1.0088048276277739E-3</v>
      </c>
      <c r="H1088" s="13">
        <f t="shared" si="30"/>
        <v>-7.7460510328068999E-3</v>
      </c>
    </row>
    <row r="1089" spans="2:8" x14ac:dyDescent="0.3">
      <c r="B1089" s="2">
        <v>44229</v>
      </c>
      <c r="C1089">
        <f>+VLOOKUP(B1089,'S&amp;P500'!$B$5:$C$1261,2)</f>
        <v>3826.31</v>
      </c>
      <c r="D1089">
        <f>+VLOOKUP(B1089,AAPL!$B$4:$C$1261,2)</f>
        <v>131.68</v>
      </c>
      <c r="G1089" s="13">
        <f t="shared" si="29"/>
        <v>1.3898236818535858E-2</v>
      </c>
      <c r="H1089" s="13">
        <f t="shared" si="30"/>
        <v>6.3431410011465239E-3</v>
      </c>
    </row>
    <row r="1090" spans="2:8" x14ac:dyDescent="0.3">
      <c r="B1090" s="2">
        <v>44228</v>
      </c>
      <c r="C1090">
        <f>+VLOOKUP(B1090,'S&amp;P500'!$B$5:$C$1261,2)</f>
        <v>3773.86</v>
      </c>
      <c r="D1090">
        <f>+VLOOKUP(B1090,AAPL!$B$4:$C$1261,2)</f>
        <v>130.85</v>
      </c>
      <c r="G1090" s="13">
        <f t="shared" si="29"/>
        <v>1.6051736021366558E-2</v>
      </c>
      <c r="H1090" s="13">
        <f t="shared" si="30"/>
        <v>1.6468577643129034E-2</v>
      </c>
    </row>
    <row r="1091" spans="2:8" x14ac:dyDescent="0.3">
      <c r="B1091" s="2">
        <v>44225</v>
      </c>
      <c r="C1091">
        <f>+VLOOKUP(B1091,'S&amp;P500'!$B$5:$C$1261,2)</f>
        <v>3714.24</v>
      </c>
      <c r="D1091">
        <f>+VLOOKUP(B1091,AAPL!$B$4:$C$1261,2)</f>
        <v>128.72999999999999</v>
      </c>
      <c r="G1091" s="13">
        <f t="shared" si="29"/>
        <v>-1.9311502938707092E-2</v>
      </c>
      <c r="H1091" s="13">
        <f t="shared" si="30"/>
        <v>-3.7388768413968432E-2</v>
      </c>
    </row>
    <row r="1092" spans="2:8" x14ac:dyDescent="0.3">
      <c r="B1092" s="2">
        <v>44224</v>
      </c>
      <c r="C1092">
        <f>+VLOOKUP(B1092,'S&amp;P500'!$B$5:$C$1261,2)</f>
        <v>3787.38</v>
      </c>
      <c r="D1092">
        <f>+VLOOKUP(B1092,AAPL!$B$4:$C$1261,2)</f>
        <v>133.72999999999999</v>
      </c>
      <c r="G1092" s="13">
        <f t="shared" si="29"/>
        <v>9.7606624773047823E-3</v>
      </c>
      <c r="H1092" s="13">
        <f t="shared" si="30"/>
        <v>-3.499783518545263E-2</v>
      </c>
    </row>
    <row r="1093" spans="2:8" x14ac:dyDescent="0.3">
      <c r="B1093" s="2">
        <v>44223</v>
      </c>
      <c r="C1093">
        <f>+VLOOKUP(B1093,'S&amp;P500'!$B$5:$C$1261,2)</f>
        <v>3750.77</v>
      </c>
      <c r="D1093">
        <f>+VLOOKUP(B1093,AAPL!$B$4:$C$1261,2)</f>
        <v>138.58000000000001</v>
      </c>
      <c r="G1093" s="13">
        <f t="shared" si="29"/>
        <v>-2.5677859113367063E-2</v>
      </c>
      <c r="H1093" s="13">
        <f t="shared" si="30"/>
        <v>-7.6620121732903224E-3</v>
      </c>
    </row>
    <row r="1094" spans="2:8" x14ac:dyDescent="0.3">
      <c r="B1094" s="2">
        <v>44222</v>
      </c>
      <c r="C1094">
        <f>+VLOOKUP(B1094,'S&amp;P500'!$B$5:$C$1261,2)</f>
        <v>3849.62</v>
      </c>
      <c r="D1094">
        <f>+VLOOKUP(B1094,AAPL!$B$4:$C$1261,2)</f>
        <v>139.65</v>
      </c>
      <c r="G1094" s="13">
        <f t="shared" si="29"/>
        <v>-1.4888363213811928E-3</v>
      </c>
      <c r="H1094" s="13">
        <f t="shared" si="30"/>
        <v>1.6496915794004252E-3</v>
      </c>
    </row>
    <row r="1095" spans="2:8" x14ac:dyDescent="0.3">
      <c r="B1095" s="2">
        <v>44221</v>
      </c>
      <c r="C1095">
        <f>+VLOOKUP(B1095,'S&amp;P500'!$B$5:$C$1261,2)</f>
        <v>3855.36</v>
      </c>
      <c r="D1095">
        <f>+VLOOKUP(B1095,AAPL!$B$4:$C$1261,2)</f>
        <v>139.41999999999999</v>
      </c>
      <c r="G1095" s="13">
        <f t="shared" si="29"/>
        <v>3.6158033252895461E-3</v>
      </c>
      <c r="H1095" s="13">
        <f t="shared" si="30"/>
        <v>2.7716349697773701E-2</v>
      </c>
    </row>
    <row r="1096" spans="2:8" x14ac:dyDescent="0.3">
      <c r="B1096" s="2">
        <v>44218</v>
      </c>
      <c r="C1096">
        <f>+VLOOKUP(B1096,'S&amp;P500'!$B$5:$C$1261,2)</f>
        <v>3841.47</v>
      </c>
      <c r="D1096">
        <f>+VLOOKUP(B1096,AAPL!$B$4:$C$1261,2)</f>
        <v>135.66</v>
      </c>
      <c r="G1096" s="13">
        <f t="shared" si="29"/>
        <v>-3.0105863636010755E-3</v>
      </c>
      <c r="H1096" s="13">
        <f t="shared" si="30"/>
        <v>1.6027561414020175E-2</v>
      </c>
    </row>
    <row r="1097" spans="2:8" x14ac:dyDescent="0.3">
      <c r="B1097" s="2">
        <v>44217</v>
      </c>
      <c r="C1097">
        <f>+VLOOKUP(B1097,'S&amp;P500'!$B$5:$C$1261,2)</f>
        <v>3853.07</v>
      </c>
      <c r="D1097">
        <f>+VLOOKUP(B1097,AAPL!$B$4:$C$1261,2)</f>
        <v>133.52000000000001</v>
      </c>
      <c r="G1097" s="13">
        <f t="shared" si="29"/>
        <v>3.167309215053038E-4</v>
      </c>
      <c r="H1097" s="13">
        <f t="shared" si="30"/>
        <v>3.6645962732919202E-2</v>
      </c>
    </row>
    <row r="1098" spans="2:8" x14ac:dyDescent="0.3">
      <c r="B1098" s="2">
        <v>44216</v>
      </c>
      <c r="C1098">
        <f>+VLOOKUP(B1098,'S&amp;P500'!$B$5:$C$1261,2)</f>
        <v>3851.85</v>
      </c>
      <c r="D1098">
        <f>+VLOOKUP(B1098,AAPL!$B$4:$C$1261,2)</f>
        <v>128.80000000000001</v>
      </c>
      <c r="G1098" s="13">
        <f t="shared" si="29"/>
        <v>1.3935576257400273E-2</v>
      </c>
      <c r="H1098" s="13">
        <f t="shared" si="30"/>
        <v>3.287890938251814E-2</v>
      </c>
    </row>
    <row r="1099" spans="2:8" x14ac:dyDescent="0.3">
      <c r="B1099" s="2">
        <v>44215</v>
      </c>
      <c r="C1099">
        <f>+VLOOKUP(B1099,'S&amp;P500'!$B$5:$C$1261,2)</f>
        <v>3798.91</v>
      </c>
      <c r="D1099">
        <f>+VLOOKUP(B1099,AAPL!$B$4:$C$1261,2)</f>
        <v>124.7</v>
      </c>
      <c r="G1099" s="13">
        <f t="shared" si="29"/>
        <v>8.136402839514334E-3</v>
      </c>
      <c r="H1099" s="13">
        <f t="shared" si="30"/>
        <v>5.4019188905909399E-3</v>
      </c>
    </row>
    <row r="1100" spans="2:8" x14ac:dyDescent="0.3">
      <c r="B1100" s="2">
        <v>44211</v>
      </c>
      <c r="C1100">
        <f>+VLOOKUP(B1100,'S&amp;P500'!$B$5:$C$1261,2)</f>
        <v>3768.25</v>
      </c>
      <c r="D1100">
        <f>+VLOOKUP(B1100,AAPL!$B$4:$C$1261,2)</f>
        <v>124.03</v>
      </c>
      <c r="G1100" s="13">
        <f t="shared" ref="G1100:G1163" si="31">+C1100/C1101-1</f>
        <v>-7.1900177576840196E-3</v>
      </c>
      <c r="H1100" s="13">
        <f t="shared" ref="H1100:H1163" si="32">+D1100/D1101-1</f>
        <v>-1.3677932405566584E-2</v>
      </c>
    </row>
    <row r="1101" spans="2:8" x14ac:dyDescent="0.3">
      <c r="B1101" s="2">
        <v>44210</v>
      </c>
      <c r="C1101">
        <f>+VLOOKUP(B1101,'S&amp;P500'!$B$5:$C$1261,2)</f>
        <v>3795.54</v>
      </c>
      <c r="D1101">
        <f>+VLOOKUP(B1101,AAPL!$B$4:$C$1261,2)</f>
        <v>125.75</v>
      </c>
      <c r="G1101" s="13">
        <f t="shared" si="31"/>
        <v>-3.753438464607517E-3</v>
      </c>
      <c r="H1101" s="13">
        <f t="shared" si="32"/>
        <v>-1.5115914786967499E-2</v>
      </c>
    </row>
    <row r="1102" spans="2:8" x14ac:dyDescent="0.3">
      <c r="B1102" s="2">
        <v>44209</v>
      </c>
      <c r="C1102">
        <f>+VLOOKUP(B1102,'S&amp;P500'!$B$5:$C$1261,2)</f>
        <v>3809.84</v>
      </c>
      <c r="D1102">
        <f>+VLOOKUP(B1102,AAPL!$B$4:$C$1261,2)</f>
        <v>127.68</v>
      </c>
      <c r="G1102" s="13">
        <f t="shared" si="31"/>
        <v>2.2756031663768717E-3</v>
      </c>
      <c r="H1102" s="13">
        <f t="shared" si="32"/>
        <v>1.6236867239732611E-2</v>
      </c>
    </row>
    <row r="1103" spans="2:8" x14ac:dyDescent="0.3">
      <c r="B1103" s="2">
        <v>44208</v>
      </c>
      <c r="C1103">
        <f>+VLOOKUP(B1103,'S&amp;P500'!$B$5:$C$1261,2)</f>
        <v>3801.19</v>
      </c>
      <c r="D1103">
        <f>+VLOOKUP(B1103,AAPL!$B$4:$C$1261,2)</f>
        <v>125.64</v>
      </c>
      <c r="G1103" s="13">
        <f t="shared" si="31"/>
        <v>4.1583215119445072E-4</v>
      </c>
      <c r="H1103" s="13">
        <f t="shared" si="32"/>
        <v>-1.4306151645206988E-3</v>
      </c>
    </row>
    <row r="1104" spans="2:8" x14ac:dyDescent="0.3">
      <c r="B1104" s="2">
        <v>44207</v>
      </c>
      <c r="C1104">
        <f>+VLOOKUP(B1104,'S&amp;P500'!$B$5:$C$1261,2)</f>
        <v>3799.61</v>
      </c>
      <c r="D1104">
        <f>+VLOOKUP(B1104,AAPL!$B$4:$C$1261,2)</f>
        <v>125.82</v>
      </c>
      <c r="G1104" s="13">
        <f t="shared" si="31"/>
        <v>-6.5547967411652142E-3</v>
      </c>
      <c r="H1104" s="13">
        <f t="shared" si="32"/>
        <v>-2.3288309268747143E-2</v>
      </c>
    </row>
    <row r="1105" spans="2:8" x14ac:dyDescent="0.3">
      <c r="B1105" s="2">
        <v>44204</v>
      </c>
      <c r="C1105">
        <f>+VLOOKUP(B1105,'S&amp;P500'!$B$5:$C$1261,2)</f>
        <v>3824.68</v>
      </c>
      <c r="D1105">
        <f>+VLOOKUP(B1105,AAPL!$B$4:$C$1261,2)</f>
        <v>128.82</v>
      </c>
      <c r="G1105" s="13">
        <f t="shared" si="31"/>
        <v>5.4918909824148709E-3</v>
      </c>
      <c r="H1105" s="13">
        <f t="shared" si="32"/>
        <v>8.6915668311016159E-3</v>
      </c>
    </row>
    <row r="1106" spans="2:8" x14ac:dyDescent="0.3">
      <c r="B1106" s="2">
        <v>44203</v>
      </c>
      <c r="C1106">
        <f>+VLOOKUP(B1106,'S&amp;P500'!$B$5:$C$1261,2)</f>
        <v>3803.79</v>
      </c>
      <c r="D1106">
        <f>+VLOOKUP(B1106,AAPL!$B$4:$C$1261,2)</f>
        <v>127.71</v>
      </c>
      <c r="G1106" s="13">
        <f t="shared" si="31"/>
        <v>1.484736429268918E-2</v>
      </c>
      <c r="H1106" s="13">
        <f t="shared" si="32"/>
        <v>3.4089068825910784E-2</v>
      </c>
    </row>
    <row r="1107" spans="2:8" x14ac:dyDescent="0.3">
      <c r="B1107" s="2">
        <v>44202</v>
      </c>
      <c r="C1107">
        <f>+VLOOKUP(B1107,'S&amp;P500'!$B$5:$C$1261,2)</f>
        <v>3748.14</v>
      </c>
      <c r="D1107">
        <f>+VLOOKUP(B1107,AAPL!$B$4:$C$1261,2)</f>
        <v>123.5</v>
      </c>
      <c r="G1107" s="13">
        <f t="shared" si="31"/>
        <v>5.7099005597205377E-3</v>
      </c>
      <c r="H1107" s="13">
        <f t="shared" si="32"/>
        <v>-3.3646322378716675E-2</v>
      </c>
    </row>
    <row r="1108" spans="2:8" x14ac:dyDescent="0.3">
      <c r="B1108" s="2">
        <v>44201</v>
      </c>
      <c r="C1108">
        <f>+VLOOKUP(B1108,'S&amp;P500'!$B$5:$C$1261,2)</f>
        <v>3726.86</v>
      </c>
      <c r="D1108">
        <f>+VLOOKUP(B1108,AAPL!$B$4:$C$1261,2)</f>
        <v>127.8</v>
      </c>
      <c r="G1108" s="13">
        <f t="shared" si="31"/>
        <v>7.0825395538620661E-3</v>
      </c>
      <c r="H1108" s="13">
        <f t="shared" si="32"/>
        <v>1.2357414448669113E-2</v>
      </c>
    </row>
    <row r="1109" spans="2:8" x14ac:dyDescent="0.3">
      <c r="B1109" s="2">
        <v>44200</v>
      </c>
      <c r="C1109">
        <f>+VLOOKUP(B1109,'S&amp;P500'!$B$5:$C$1261,2)</f>
        <v>3700.65</v>
      </c>
      <c r="D1109">
        <f>+VLOOKUP(B1109,AAPL!$B$4:$C$1261,2)</f>
        <v>126.24</v>
      </c>
      <c r="G1109" s="13">
        <f t="shared" si="31"/>
        <v>-1.475478359029514E-2</v>
      </c>
      <c r="H1109" s="13">
        <f t="shared" si="32"/>
        <v>-2.4721878862793645E-2</v>
      </c>
    </row>
    <row r="1110" spans="2:8" x14ac:dyDescent="0.3">
      <c r="B1110" s="2">
        <v>44196</v>
      </c>
      <c r="C1110">
        <f>+VLOOKUP(B1110,'S&amp;P500'!$B$5:$C$1261,2)</f>
        <v>3756.07</v>
      </c>
      <c r="D1110">
        <f>+VLOOKUP(B1110,AAPL!$B$4:$C$1261,2)</f>
        <v>129.44</v>
      </c>
      <c r="G1110" s="13">
        <f t="shared" si="31"/>
        <v>6.4388377402171404E-3</v>
      </c>
      <c r="H1110" s="13">
        <f t="shared" si="32"/>
        <v>-7.6663600122661713E-3</v>
      </c>
    </row>
    <row r="1111" spans="2:8" x14ac:dyDescent="0.3">
      <c r="B1111" s="2">
        <v>44195</v>
      </c>
      <c r="C1111">
        <f>+VLOOKUP(B1111,'S&amp;P500'!$B$5:$C$1261,2)</f>
        <v>3732.04</v>
      </c>
      <c r="D1111">
        <f>+VLOOKUP(B1111,AAPL!$B$4:$C$1261,2)</f>
        <v>130.44</v>
      </c>
      <c r="G1111" s="13">
        <f t="shared" si="31"/>
        <v>1.3415471795312772E-3</v>
      </c>
      <c r="H1111" s="13">
        <f t="shared" si="32"/>
        <v>-8.5885840237135413E-3</v>
      </c>
    </row>
    <row r="1112" spans="2:8" x14ac:dyDescent="0.3">
      <c r="B1112" s="2">
        <v>44194</v>
      </c>
      <c r="C1112">
        <f>+VLOOKUP(B1112,'S&amp;P500'!$B$5:$C$1261,2)</f>
        <v>3727.04</v>
      </c>
      <c r="D1112">
        <f>+VLOOKUP(B1112,AAPL!$B$4:$C$1261,2)</f>
        <v>131.57</v>
      </c>
      <c r="G1112" s="13">
        <f t="shared" si="31"/>
        <v>-2.2273622890431888E-3</v>
      </c>
      <c r="H1112" s="13">
        <f t="shared" si="32"/>
        <v>-1.3274336283185972E-2</v>
      </c>
    </row>
    <row r="1113" spans="2:8" x14ac:dyDescent="0.3">
      <c r="B1113" s="2">
        <v>44193</v>
      </c>
      <c r="C1113">
        <f>+VLOOKUP(B1113,'S&amp;P500'!$B$5:$C$1261,2)</f>
        <v>3735.36</v>
      </c>
      <c r="D1113">
        <f>+VLOOKUP(B1113,AAPL!$B$4:$C$1261,2)</f>
        <v>133.34</v>
      </c>
      <c r="G1113" s="13">
        <f t="shared" si="31"/>
        <v>8.7225159732762236E-3</v>
      </c>
      <c r="H1113" s="13">
        <f t="shared" si="32"/>
        <v>3.5730930557713148E-2</v>
      </c>
    </row>
    <row r="1114" spans="2:8" x14ac:dyDescent="0.3">
      <c r="B1114" s="2">
        <v>44189</v>
      </c>
      <c r="C1114">
        <f>+VLOOKUP(B1114,'S&amp;P500'!$B$5:$C$1261,2)</f>
        <v>3703.06</v>
      </c>
      <c r="D1114">
        <f>+VLOOKUP(B1114,AAPL!$B$4:$C$1261,2)</f>
        <v>128.74</v>
      </c>
      <c r="G1114" s="13">
        <f t="shared" si="31"/>
        <v>3.5365757816374632E-3</v>
      </c>
      <c r="H1114" s="13">
        <f t="shared" si="32"/>
        <v>7.7495107632095106E-3</v>
      </c>
    </row>
    <row r="1115" spans="2:8" x14ac:dyDescent="0.3">
      <c r="B1115" s="2">
        <v>44188</v>
      </c>
      <c r="C1115">
        <f>+VLOOKUP(B1115,'S&amp;P500'!$B$5:$C$1261,2)</f>
        <v>3690.01</v>
      </c>
      <c r="D1115">
        <f>+VLOOKUP(B1115,AAPL!$B$4:$C$1261,2)</f>
        <v>127.75</v>
      </c>
      <c r="G1115" s="13">
        <f t="shared" si="31"/>
        <v>7.4581125280026583E-4</v>
      </c>
      <c r="H1115" s="13">
        <f t="shared" si="32"/>
        <v>-6.995724834823247E-3</v>
      </c>
    </row>
    <row r="1116" spans="2:8" x14ac:dyDescent="0.3">
      <c r="B1116" s="2">
        <v>44187</v>
      </c>
      <c r="C1116">
        <f>+VLOOKUP(B1116,'S&amp;P500'!$B$5:$C$1261,2)</f>
        <v>3687.26</v>
      </c>
      <c r="D1116">
        <f>+VLOOKUP(B1116,AAPL!$B$4:$C$1261,2)</f>
        <v>128.65</v>
      </c>
      <c r="G1116" s="13">
        <f t="shared" si="31"/>
        <v>-2.0731166033364223E-3</v>
      </c>
      <c r="H1116" s="13">
        <f t="shared" si="32"/>
        <v>2.8459509153409668E-2</v>
      </c>
    </row>
    <row r="1117" spans="2:8" x14ac:dyDescent="0.3">
      <c r="B1117" s="2">
        <v>44186</v>
      </c>
      <c r="C1117">
        <f>+VLOOKUP(B1117,'S&amp;P500'!$B$5:$C$1261,2)</f>
        <v>3694.92</v>
      </c>
      <c r="D1117">
        <f>+VLOOKUP(B1117,AAPL!$B$4:$C$1261,2)</f>
        <v>125.09</v>
      </c>
      <c r="G1117" s="13">
        <f t="shared" si="31"/>
        <v>-3.9062815919512772E-3</v>
      </c>
      <c r="H1117" s="13">
        <f t="shared" si="32"/>
        <v>1.238264810618328E-2</v>
      </c>
    </row>
    <row r="1118" spans="2:8" x14ac:dyDescent="0.3">
      <c r="B1118" s="2">
        <v>44183</v>
      </c>
      <c r="C1118">
        <f>+VLOOKUP(B1118,'S&amp;P500'!$B$5:$C$1261,2)</f>
        <v>3709.41</v>
      </c>
      <c r="D1118">
        <f>+VLOOKUP(B1118,AAPL!$B$4:$C$1261,2)</f>
        <v>123.56</v>
      </c>
      <c r="G1118" s="13">
        <f t="shared" si="31"/>
        <v>-3.5111001267972286E-3</v>
      </c>
      <c r="H1118" s="13">
        <f t="shared" si="32"/>
        <v>-1.5850258861011546E-2</v>
      </c>
    </row>
    <row r="1119" spans="2:8" x14ac:dyDescent="0.3">
      <c r="B1119" s="2">
        <v>44182</v>
      </c>
      <c r="C1119">
        <f>+VLOOKUP(B1119,'S&amp;P500'!$B$5:$C$1261,2)</f>
        <v>3722.48</v>
      </c>
      <c r="D1119">
        <f>+VLOOKUP(B1119,AAPL!$B$4:$C$1261,2)</f>
        <v>125.55</v>
      </c>
      <c r="G1119" s="13">
        <f t="shared" si="31"/>
        <v>5.7576388007034573E-3</v>
      </c>
      <c r="H1119" s="13">
        <f t="shared" si="32"/>
        <v>6.977863330124956E-3</v>
      </c>
    </row>
    <row r="1120" spans="2:8" x14ac:dyDescent="0.3">
      <c r="B1120" s="2">
        <v>44181</v>
      </c>
      <c r="C1120">
        <f>+VLOOKUP(B1120,'S&amp;P500'!$B$5:$C$1261,2)</f>
        <v>3701.17</v>
      </c>
      <c r="D1120">
        <f>+VLOOKUP(B1120,AAPL!$B$4:$C$1261,2)</f>
        <v>124.68</v>
      </c>
      <c r="G1120" s="13">
        <f t="shared" si="31"/>
        <v>1.7728480872187813E-3</v>
      </c>
      <c r="H1120" s="13">
        <f t="shared" si="32"/>
        <v>-5.6112224448889858E-4</v>
      </c>
    </row>
    <row r="1121" spans="2:8" x14ac:dyDescent="0.3">
      <c r="B1121" s="2">
        <v>44180</v>
      </c>
      <c r="C1121">
        <f>+VLOOKUP(B1121,'S&amp;P500'!$B$5:$C$1261,2)</f>
        <v>3694.62</v>
      </c>
      <c r="D1121">
        <f>+VLOOKUP(B1121,AAPL!$B$4:$C$1261,2)</f>
        <v>124.75</v>
      </c>
      <c r="G1121" s="13">
        <f t="shared" si="31"/>
        <v>1.2921214314501217E-2</v>
      </c>
      <c r="H1121" s="13">
        <f t="shared" si="32"/>
        <v>5.0084175084175175E-2</v>
      </c>
    </row>
    <row r="1122" spans="2:8" x14ac:dyDescent="0.3">
      <c r="B1122" s="2">
        <v>44179</v>
      </c>
      <c r="C1122">
        <f>+VLOOKUP(B1122,'S&amp;P500'!$B$5:$C$1261,2)</f>
        <v>3647.49</v>
      </c>
      <c r="D1122">
        <f>+VLOOKUP(B1122,AAPL!$B$4:$C$1261,2)</f>
        <v>118.8</v>
      </c>
      <c r="G1122" s="13">
        <f t="shared" si="31"/>
        <v>-4.359266922526861E-3</v>
      </c>
      <c r="H1122" s="13">
        <f t="shared" si="32"/>
        <v>-5.1084498785696209E-3</v>
      </c>
    </row>
    <row r="1123" spans="2:8" x14ac:dyDescent="0.3">
      <c r="B1123" s="2">
        <v>44176</v>
      </c>
      <c r="C1123">
        <f>+VLOOKUP(B1123,'S&amp;P500'!$B$5:$C$1261,2)</f>
        <v>3663.46</v>
      </c>
      <c r="D1123">
        <f>+VLOOKUP(B1123,AAPL!$B$4:$C$1261,2)</f>
        <v>119.41</v>
      </c>
      <c r="G1123" s="13">
        <f t="shared" si="31"/>
        <v>-1.264960061067022E-3</v>
      </c>
      <c r="H1123" s="13">
        <f t="shared" si="32"/>
        <v>-6.737647645982392E-3</v>
      </c>
    </row>
    <row r="1124" spans="2:8" x14ac:dyDescent="0.3">
      <c r="B1124" s="2">
        <v>44175</v>
      </c>
      <c r="C1124">
        <f>+VLOOKUP(B1124,'S&amp;P500'!$B$5:$C$1261,2)</f>
        <v>3668.1</v>
      </c>
      <c r="D1124">
        <f>+VLOOKUP(B1124,AAPL!$B$4:$C$1261,2)</f>
        <v>120.22</v>
      </c>
      <c r="G1124" s="13">
        <f t="shared" si="31"/>
        <v>-1.2851160688518437E-3</v>
      </c>
      <c r="H1124" s="13">
        <f t="shared" si="32"/>
        <v>1.1952861952861937E-2</v>
      </c>
    </row>
    <row r="1125" spans="2:8" x14ac:dyDescent="0.3">
      <c r="B1125" s="2">
        <v>44174</v>
      </c>
      <c r="C1125">
        <f>+VLOOKUP(B1125,'S&amp;P500'!$B$5:$C$1261,2)</f>
        <v>3672.82</v>
      </c>
      <c r="D1125">
        <f>+VLOOKUP(B1125,AAPL!$B$4:$C$1261,2)</f>
        <v>118.8</v>
      </c>
      <c r="G1125" s="13">
        <f t="shared" si="31"/>
        <v>-7.9492200688769943E-3</v>
      </c>
      <c r="H1125" s="13">
        <f t="shared" si="32"/>
        <v>-2.0852221214868516E-2</v>
      </c>
    </row>
    <row r="1126" spans="2:8" x14ac:dyDescent="0.3">
      <c r="B1126" s="2">
        <v>44173</v>
      </c>
      <c r="C1126">
        <f>+VLOOKUP(B1126,'S&amp;P500'!$B$5:$C$1261,2)</f>
        <v>3702.25</v>
      </c>
      <c r="D1126">
        <f>+VLOOKUP(B1126,AAPL!$B$4:$C$1261,2)</f>
        <v>121.33</v>
      </c>
      <c r="G1126" s="13">
        <f t="shared" si="31"/>
        <v>2.7871374554437889E-3</v>
      </c>
      <c r="H1126" s="13">
        <f t="shared" si="32"/>
        <v>5.0530152418819529E-3</v>
      </c>
    </row>
    <row r="1127" spans="2:8" x14ac:dyDescent="0.3">
      <c r="B1127" s="2">
        <v>44172</v>
      </c>
      <c r="C1127">
        <f>+VLOOKUP(B1127,'S&amp;P500'!$B$5:$C$1261,2)</f>
        <v>3691.96</v>
      </c>
      <c r="D1127">
        <f>+VLOOKUP(B1127,AAPL!$B$4:$C$1261,2)</f>
        <v>120.72</v>
      </c>
      <c r="G1127" s="13">
        <f t="shared" si="31"/>
        <v>-1.9355954929820562E-3</v>
      </c>
      <c r="H1127" s="13">
        <f t="shared" si="32"/>
        <v>1.2242159986583845E-2</v>
      </c>
    </row>
    <row r="1128" spans="2:8" x14ac:dyDescent="0.3">
      <c r="B1128" s="2">
        <v>44169</v>
      </c>
      <c r="C1128">
        <f>+VLOOKUP(B1128,'S&amp;P500'!$B$5:$C$1261,2)</f>
        <v>3699.12</v>
      </c>
      <c r="D1128">
        <f>+VLOOKUP(B1128,AAPL!$B$4:$C$1261,2)</f>
        <v>119.26</v>
      </c>
      <c r="G1128" s="13">
        <f t="shared" si="31"/>
        <v>8.8362351093074221E-3</v>
      </c>
      <c r="H1128" s="13">
        <f t="shared" si="32"/>
        <v>-5.5865921787709993E-3</v>
      </c>
    </row>
    <row r="1129" spans="2:8" x14ac:dyDescent="0.3">
      <c r="B1129" s="2">
        <v>44168</v>
      </c>
      <c r="C1129">
        <f>+VLOOKUP(B1129,'S&amp;P500'!$B$5:$C$1261,2)</f>
        <v>3666.72</v>
      </c>
      <c r="D1129">
        <f>+VLOOKUP(B1129,AAPL!$B$4:$C$1261,2)</f>
        <v>119.93</v>
      </c>
      <c r="G1129" s="13">
        <f t="shared" si="31"/>
        <v>-6.241465681479097E-4</v>
      </c>
      <c r="H1129" s="13">
        <f t="shared" si="32"/>
        <v>-1.0827919373646022E-3</v>
      </c>
    </row>
    <row r="1130" spans="2:8" x14ac:dyDescent="0.3">
      <c r="B1130" s="2">
        <v>44167</v>
      </c>
      <c r="C1130">
        <f>+VLOOKUP(B1130,'S&amp;P500'!$B$5:$C$1261,2)</f>
        <v>3669.01</v>
      </c>
      <c r="D1130">
        <f>+VLOOKUP(B1130,AAPL!$B$4:$C$1261,2)</f>
        <v>120.06</v>
      </c>
      <c r="G1130" s="13">
        <f t="shared" si="31"/>
        <v>1.7911507324332998E-3</v>
      </c>
      <c r="H1130" s="13">
        <f t="shared" si="32"/>
        <v>2.9237323531869919E-3</v>
      </c>
    </row>
    <row r="1131" spans="2:8" x14ac:dyDescent="0.3">
      <c r="B1131" s="2">
        <v>44166</v>
      </c>
      <c r="C1131">
        <f>+VLOOKUP(B1131,'S&amp;P500'!$B$5:$C$1261,2)</f>
        <v>3662.45</v>
      </c>
      <c r="D1131">
        <f>+VLOOKUP(B1131,AAPL!$B$4:$C$1261,2)</f>
        <v>119.71</v>
      </c>
      <c r="G1131" s="13">
        <f t="shared" si="31"/>
        <v>1.1271167954760575E-2</v>
      </c>
      <c r="H1131" s="13">
        <f t="shared" si="32"/>
        <v>3.0827520881770321E-2</v>
      </c>
    </row>
    <row r="1132" spans="2:8" x14ac:dyDescent="0.3">
      <c r="B1132" s="2">
        <v>44165</v>
      </c>
      <c r="C1132">
        <f>+VLOOKUP(B1132,'S&amp;P500'!$B$5:$C$1261,2)</f>
        <v>3621.63</v>
      </c>
      <c r="D1132">
        <f>+VLOOKUP(B1132,AAPL!$B$4:$C$1261,2)</f>
        <v>116.13</v>
      </c>
      <c r="G1132" s="13">
        <f t="shared" si="31"/>
        <v>-4.5954897137437944E-3</v>
      </c>
      <c r="H1132" s="13">
        <f t="shared" si="32"/>
        <v>2.1102611448166719E-2</v>
      </c>
    </row>
    <row r="1133" spans="2:8" x14ac:dyDescent="0.3">
      <c r="B1133" s="2">
        <v>44162</v>
      </c>
      <c r="C1133">
        <f>+VLOOKUP(B1133,'S&amp;P500'!$B$5:$C$1261,2)</f>
        <v>3638.35</v>
      </c>
      <c r="D1133">
        <f>+VLOOKUP(B1133,AAPL!$B$4:$C$1261,2)</f>
        <v>113.73</v>
      </c>
      <c r="G1133" s="13">
        <f t="shared" si="31"/>
        <v>2.3969253233782073E-3</v>
      </c>
      <c r="H1133" s="13">
        <f t="shared" si="32"/>
        <v>4.7707394646170354E-3</v>
      </c>
    </row>
    <row r="1134" spans="2:8" x14ac:dyDescent="0.3">
      <c r="B1134" s="2">
        <v>44160</v>
      </c>
      <c r="C1134">
        <f>+VLOOKUP(B1134,'S&amp;P500'!$B$5:$C$1261,2)</f>
        <v>3629.65</v>
      </c>
      <c r="D1134">
        <f>+VLOOKUP(B1134,AAPL!$B$4:$C$1261,2)</f>
        <v>113.19</v>
      </c>
      <c r="G1134" s="13">
        <f t="shared" si="31"/>
        <v>-1.5844155129681736E-3</v>
      </c>
      <c r="H1134" s="13">
        <f t="shared" si="32"/>
        <v>7.4766355140187812E-3</v>
      </c>
    </row>
    <row r="1135" spans="2:8" x14ac:dyDescent="0.3">
      <c r="B1135" s="2">
        <v>44159</v>
      </c>
      <c r="C1135">
        <f>+VLOOKUP(B1135,'S&amp;P500'!$B$5:$C$1261,2)</f>
        <v>3635.41</v>
      </c>
      <c r="D1135">
        <f>+VLOOKUP(B1135,AAPL!$B$4:$C$1261,2)</f>
        <v>112.35</v>
      </c>
      <c r="G1135" s="13">
        <f t="shared" si="31"/>
        <v>1.6161717804443754E-2</v>
      </c>
      <c r="H1135" s="13">
        <f t="shared" si="32"/>
        <v>1.1615343057806538E-2</v>
      </c>
    </row>
    <row r="1136" spans="2:8" x14ac:dyDescent="0.3">
      <c r="B1136" s="2">
        <v>44158</v>
      </c>
      <c r="C1136">
        <f>+VLOOKUP(B1136,'S&amp;P500'!$B$5:$C$1261,2)</f>
        <v>3577.59</v>
      </c>
      <c r="D1136">
        <f>+VLOOKUP(B1136,AAPL!$B$4:$C$1261,2)</f>
        <v>111.06</v>
      </c>
      <c r="G1136" s="13">
        <f t="shared" si="31"/>
        <v>5.6359169538502396E-3</v>
      </c>
      <c r="H1136" s="13">
        <f t="shared" si="32"/>
        <v>-2.9789464488512274E-2</v>
      </c>
    </row>
    <row r="1137" spans="2:8" x14ac:dyDescent="0.3">
      <c r="B1137" s="2">
        <v>44155</v>
      </c>
      <c r="C1137">
        <f>+VLOOKUP(B1137,'S&amp;P500'!$B$5:$C$1261,2)</f>
        <v>3557.54</v>
      </c>
      <c r="D1137">
        <f>+VLOOKUP(B1137,AAPL!$B$4:$C$1261,2)</f>
        <v>114.47</v>
      </c>
      <c r="G1137" s="13">
        <f t="shared" si="31"/>
        <v>-6.7925413261787915E-3</v>
      </c>
      <c r="H1137" s="13">
        <f t="shared" si="32"/>
        <v>-1.0887410351680726E-2</v>
      </c>
    </row>
    <row r="1138" spans="2:8" x14ac:dyDescent="0.3">
      <c r="B1138" s="2">
        <v>44154</v>
      </c>
      <c r="C1138">
        <f>+VLOOKUP(B1138,'S&amp;P500'!$B$5:$C$1261,2)</f>
        <v>3581.87</v>
      </c>
      <c r="D1138">
        <f>+VLOOKUP(B1138,AAPL!$B$4:$C$1261,2)</f>
        <v>115.73</v>
      </c>
      <c r="G1138" s="13">
        <f t="shared" si="31"/>
        <v>3.9464206133208446E-3</v>
      </c>
      <c r="H1138" s="13">
        <f t="shared" si="32"/>
        <v>5.1241966301893704E-3</v>
      </c>
    </row>
    <row r="1139" spans="2:8" x14ac:dyDescent="0.3">
      <c r="B1139" s="2">
        <v>44153</v>
      </c>
      <c r="C1139">
        <f>+VLOOKUP(B1139,'S&amp;P500'!$B$5:$C$1261,2)</f>
        <v>3567.79</v>
      </c>
      <c r="D1139">
        <f>+VLOOKUP(B1139,AAPL!$B$4:$C$1261,2)</f>
        <v>115.14</v>
      </c>
      <c r="G1139" s="13">
        <f t="shared" si="31"/>
        <v>-1.156383241031389E-2</v>
      </c>
      <c r="H1139" s="13">
        <f t="shared" si="32"/>
        <v>-1.1419249592169667E-2</v>
      </c>
    </row>
    <row r="1140" spans="2:8" x14ac:dyDescent="0.3">
      <c r="B1140" s="2">
        <v>44152</v>
      </c>
      <c r="C1140">
        <f>+VLOOKUP(B1140,'S&amp;P500'!$B$5:$C$1261,2)</f>
        <v>3609.53</v>
      </c>
      <c r="D1140">
        <f>+VLOOKUP(B1140,AAPL!$B$4:$C$1261,2)</f>
        <v>116.47</v>
      </c>
      <c r="G1140" s="13">
        <f t="shared" si="31"/>
        <v>-4.7919578925310624E-3</v>
      </c>
      <c r="H1140" s="13">
        <f t="shared" si="32"/>
        <v>-7.4989348103962072E-3</v>
      </c>
    </row>
    <row r="1141" spans="2:8" x14ac:dyDescent="0.3">
      <c r="B1141" s="2">
        <v>44151</v>
      </c>
      <c r="C1141">
        <f>+VLOOKUP(B1141,'S&amp;P500'!$B$5:$C$1261,2)</f>
        <v>3626.91</v>
      </c>
      <c r="D1141">
        <f>+VLOOKUP(B1141,AAPL!$B$4:$C$1261,2)</f>
        <v>117.35</v>
      </c>
      <c r="G1141" s="13">
        <f t="shared" si="31"/>
        <v>1.1648048198820149E-2</v>
      </c>
      <c r="H1141" s="13">
        <f t="shared" si="32"/>
        <v>8.6814509197179479E-3</v>
      </c>
    </row>
    <row r="1142" spans="2:8" x14ac:dyDescent="0.3">
      <c r="B1142" s="2">
        <v>44148</v>
      </c>
      <c r="C1142">
        <f>+VLOOKUP(B1142,'S&amp;P500'!$B$5:$C$1261,2)</f>
        <v>3585.15</v>
      </c>
      <c r="D1142">
        <f>+VLOOKUP(B1142,AAPL!$B$4:$C$1261,2)</f>
        <v>116.34</v>
      </c>
      <c r="G1142" s="13">
        <f t="shared" si="31"/>
        <v>1.3610365817456005E-2</v>
      </c>
      <c r="H1142" s="13">
        <f t="shared" si="32"/>
        <v>4.2995958379909993E-4</v>
      </c>
    </row>
    <row r="1143" spans="2:8" x14ac:dyDescent="0.3">
      <c r="B1143" s="2">
        <v>44147</v>
      </c>
      <c r="C1143">
        <f>+VLOOKUP(B1143,'S&amp;P500'!$B$5:$C$1261,2)</f>
        <v>3537.01</v>
      </c>
      <c r="D1143">
        <f>+VLOOKUP(B1143,AAPL!$B$4:$C$1261,2)</f>
        <v>116.29</v>
      </c>
      <c r="G1143" s="13">
        <f t="shared" si="31"/>
        <v>-9.9785593927212979E-3</v>
      </c>
      <c r="H1143" s="13">
        <f t="shared" si="32"/>
        <v>-2.3164035689773321E-3</v>
      </c>
    </row>
    <row r="1144" spans="2:8" x14ac:dyDescent="0.3">
      <c r="B1144" s="2">
        <v>44146</v>
      </c>
      <c r="C1144">
        <f>+VLOOKUP(B1144,'S&amp;P500'!$B$5:$C$1261,2)</f>
        <v>3572.66</v>
      </c>
      <c r="D1144">
        <f>+VLOOKUP(B1144,AAPL!$B$4:$C$1261,2)</f>
        <v>116.56</v>
      </c>
      <c r="G1144" s="13">
        <f t="shared" si="31"/>
        <v>7.6518884341691962E-3</v>
      </c>
      <c r="H1144" s="13">
        <f t="shared" si="32"/>
        <v>3.031910191814724E-2</v>
      </c>
    </row>
    <row r="1145" spans="2:8" x14ac:dyDescent="0.3">
      <c r="B1145" s="2">
        <v>44145</v>
      </c>
      <c r="C1145">
        <f>+VLOOKUP(B1145,'S&amp;P500'!$B$5:$C$1261,2)</f>
        <v>3545.53</v>
      </c>
      <c r="D1145">
        <f>+VLOOKUP(B1145,AAPL!$B$4:$C$1261,2)</f>
        <v>113.13</v>
      </c>
      <c r="G1145" s="13">
        <f t="shared" si="31"/>
        <v>-1.3998028446696731E-3</v>
      </c>
      <c r="H1145" s="13">
        <f t="shared" si="32"/>
        <v>-2.9963867101436836E-3</v>
      </c>
    </row>
    <row r="1146" spans="2:8" x14ac:dyDescent="0.3">
      <c r="B1146" s="2">
        <v>44144</v>
      </c>
      <c r="C1146">
        <f>+VLOOKUP(B1146,'S&amp;P500'!$B$5:$C$1261,2)</f>
        <v>3550.5</v>
      </c>
      <c r="D1146">
        <f>+VLOOKUP(B1146,AAPL!$B$4:$C$1261,2)</f>
        <v>113.47</v>
      </c>
      <c r="G1146" s="13">
        <f t="shared" si="31"/>
        <v>1.1699872344305584E-2</v>
      </c>
      <c r="H1146" s="13">
        <f t="shared" si="32"/>
        <v>-1.9951632406287834E-2</v>
      </c>
    </row>
    <row r="1147" spans="2:8" x14ac:dyDescent="0.3">
      <c r="B1147" s="2">
        <v>44141</v>
      </c>
      <c r="C1147">
        <f>+VLOOKUP(B1147,'S&amp;P500'!$B$5:$C$1261,2)</f>
        <v>3509.44</v>
      </c>
      <c r="D1147">
        <f>+VLOOKUP(B1147,AAPL!$B$4:$C$1261,2)</f>
        <v>115.78</v>
      </c>
      <c r="G1147" s="13">
        <f t="shared" si="31"/>
        <v>-2.8771240154390476E-4</v>
      </c>
      <c r="H1147" s="13">
        <f t="shared" si="32"/>
        <v>-1.1215598309032293E-3</v>
      </c>
    </row>
    <row r="1148" spans="2:8" x14ac:dyDescent="0.3">
      <c r="B1148" s="2">
        <v>44140</v>
      </c>
      <c r="C1148">
        <f>+VLOOKUP(B1148,'S&amp;P500'!$B$5:$C$1261,2)</f>
        <v>3510.45</v>
      </c>
      <c r="D1148">
        <f>+VLOOKUP(B1148,AAPL!$B$4:$C$1261,2)</f>
        <v>115.91</v>
      </c>
      <c r="G1148" s="13">
        <f t="shared" si="31"/>
        <v>1.9460190971818836E-2</v>
      </c>
      <c r="H1148" s="13">
        <f t="shared" si="32"/>
        <v>3.5465427907807712E-2</v>
      </c>
    </row>
    <row r="1149" spans="2:8" x14ac:dyDescent="0.3">
      <c r="B1149" s="2">
        <v>44139</v>
      </c>
      <c r="C1149">
        <f>+VLOOKUP(B1149,'S&amp;P500'!$B$5:$C$1261,2)</f>
        <v>3443.44</v>
      </c>
      <c r="D1149">
        <f>+VLOOKUP(B1149,AAPL!$B$4:$C$1261,2)</f>
        <v>111.94</v>
      </c>
      <c r="G1149" s="13">
        <f t="shared" si="31"/>
        <v>2.2047038430944355E-2</v>
      </c>
      <c r="H1149" s="13">
        <f t="shared" si="32"/>
        <v>4.0818224081822452E-2</v>
      </c>
    </row>
    <row r="1150" spans="2:8" x14ac:dyDescent="0.3">
      <c r="B1150" s="2">
        <v>44138</v>
      </c>
      <c r="C1150">
        <f>+VLOOKUP(B1150,'S&amp;P500'!$B$5:$C$1261,2)</f>
        <v>3369.16</v>
      </c>
      <c r="D1150">
        <f>+VLOOKUP(B1150,AAPL!$B$4:$C$1261,2)</f>
        <v>107.55</v>
      </c>
      <c r="G1150" s="13">
        <f t="shared" si="31"/>
        <v>1.7799313644932147E-2</v>
      </c>
      <c r="H1150" s="13">
        <f t="shared" si="32"/>
        <v>1.5388972809667667E-2</v>
      </c>
    </row>
    <row r="1151" spans="2:8" x14ac:dyDescent="0.3">
      <c r="B1151" s="2">
        <v>44137</v>
      </c>
      <c r="C1151">
        <f>+VLOOKUP(B1151,'S&amp;P500'!$B$5:$C$1261,2)</f>
        <v>3310.24</v>
      </c>
      <c r="D1151">
        <f>+VLOOKUP(B1151,AAPL!$B$4:$C$1261,2)</f>
        <v>105.92</v>
      </c>
      <c r="G1151" s="13">
        <f t="shared" si="31"/>
        <v>1.231819349472163E-2</v>
      </c>
      <c r="H1151" s="13">
        <f t="shared" si="32"/>
        <v>-8.489765116498349E-4</v>
      </c>
    </row>
    <row r="1152" spans="2:8" x14ac:dyDescent="0.3">
      <c r="B1152" s="2">
        <v>44134</v>
      </c>
      <c r="C1152">
        <f>+VLOOKUP(B1152,'S&amp;P500'!$B$5:$C$1261,2)</f>
        <v>3269.96</v>
      </c>
      <c r="D1152">
        <f>+VLOOKUP(B1152,AAPL!$B$4:$C$1261,2)</f>
        <v>106.01</v>
      </c>
      <c r="G1152" s="13">
        <f t="shared" si="31"/>
        <v>-1.2129506270184387E-2</v>
      </c>
      <c r="H1152" s="13">
        <f t="shared" si="32"/>
        <v>-5.6010685663401505E-2</v>
      </c>
    </row>
    <row r="1153" spans="2:8" x14ac:dyDescent="0.3">
      <c r="B1153" s="2">
        <v>44133</v>
      </c>
      <c r="C1153">
        <f>+VLOOKUP(B1153,'S&amp;P500'!$B$5:$C$1261,2)</f>
        <v>3310.11</v>
      </c>
      <c r="D1153">
        <f>+VLOOKUP(B1153,AAPL!$B$4:$C$1261,2)</f>
        <v>112.3</v>
      </c>
      <c r="G1153" s="13">
        <f t="shared" si="31"/>
        <v>1.1947307117329942E-2</v>
      </c>
      <c r="H1153" s="13">
        <f t="shared" si="32"/>
        <v>3.7030196694062045E-2</v>
      </c>
    </row>
    <row r="1154" spans="2:8" x14ac:dyDescent="0.3">
      <c r="B1154" s="2">
        <v>44132</v>
      </c>
      <c r="C1154">
        <f>+VLOOKUP(B1154,'S&amp;P500'!$B$5:$C$1261,2)</f>
        <v>3271.03</v>
      </c>
      <c r="D1154">
        <f>+VLOOKUP(B1154,AAPL!$B$4:$C$1261,2)</f>
        <v>108.29</v>
      </c>
      <c r="G1154" s="13">
        <f t="shared" si="31"/>
        <v>-3.5287906850543171E-2</v>
      </c>
      <c r="H1154" s="13">
        <f t="shared" si="32"/>
        <v>-4.6323205636283449E-2</v>
      </c>
    </row>
    <row r="1155" spans="2:8" x14ac:dyDescent="0.3">
      <c r="B1155" s="2">
        <v>44131</v>
      </c>
      <c r="C1155">
        <f>+VLOOKUP(B1155,'S&amp;P500'!$B$5:$C$1261,2)</f>
        <v>3390.68</v>
      </c>
      <c r="D1155">
        <f>+VLOOKUP(B1155,AAPL!$B$4:$C$1261,2)</f>
        <v>113.55</v>
      </c>
      <c r="G1155" s="13">
        <f t="shared" si="31"/>
        <v>-3.0256074002417144E-3</v>
      </c>
      <c r="H1155" s="13">
        <f t="shared" si="32"/>
        <v>1.3477329525169557E-2</v>
      </c>
    </row>
    <row r="1156" spans="2:8" x14ac:dyDescent="0.3">
      <c r="B1156" s="2">
        <v>44130</v>
      </c>
      <c r="C1156">
        <f>+VLOOKUP(B1156,'S&amp;P500'!$B$5:$C$1261,2)</f>
        <v>3400.97</v>
      </c>
      <c r="D1156">
        <f>+VLOOKUP(B1156,AAPL!$B$4:$C$1261,2)</f>
        <v>112.04</v>
      </c>
      <c r="G1156" s="13">
        <f t="shared" si="31"/>
        <v>-1.8589538262648642E-2</v>
      </c>
      <c r="H1156" s="13">
        <f t="shared" si="32"/>
        <v>8.9261804873785877E-5</v>
      </c>
    </row>
    <row r="1157" spans="2:8" x14ac:dyDescent="0.3">
      <c r="B1157" s="2">
        <v>44127</v>
      </c>
      <c r="C1157">
        <f>+VLOOKUP(B1157,'S&amp;P500'!$B$5:$C$1261,2)</f>
        <v>3465.39</v>
      </c>
      <c r="D1157">
        <f>+VLOOKUP(B1157,AAPL!$B$4:$C$1261,2)</f>
        <v>112.03</v>
      </c>
      <c r="G1157" s="13">
        <f t="shared" si="31"/>
        <v>3.4457896215134287E-3</v>
      </c>
      <c r="H1157" s="13">
        <f t="shared" si="32"/>
        <v>-6.1213626685592271E-3</v>
      </c>
    </row>
    <row r="1158" spans="2:8" x14ac:dyDescent="0.3">
      <c r="B1158" s="2">
        <v>44126</v>
      </c>
      <c r="C1158">
        <f>+VLOOKUP(B1158,'S&amp;P500'!$B$5:$C$1261,2)</f>
        <v>3453.49</v>
      </c>
      <c r="D1158">
        <f>+VLOOKUP(B1158,AAPL!$B$4:$C$1261,2)</f>
        <v>112.72</v>
      </c>
      <c r="G1158" s="13">
        <f t="shared" si="31"/>
        <v>5.2189453829942778E-3</v>
      </c>
      <c r="H1158" s="13">
        <f t="shared" si="32"/>
        <v>-9.5773657850803939E-3</v>
      </c>
    </row>
    <row r="1159" spans="2:8" x14ac:dyDescent="0.3">
      <c r="B1159" s="2">
        <v>44125</v>
      </c>
      <c r="C1159">
        <f>+VLOOKUP(B1159,'S&amp;P500'!$B$5:$C$1261,2)</f>
        <v>3435.56</v>
      </c>
      <c r="D1159">
        <f>+VLOOKUP(B1159,AAPL!$B$4:$C$1261,2)</f>
        <v>113.81</v>
      </c>
      <c r="G1159" s="13">
        <f t="shared" si="31"/>
        <v>-2.1956829851994542E-3</v>
      </c>
      <c r="H1159" s="13">
        <f t="shared" si="32"/>
        <v>-5.4181595735384169E-3</v>
      </c>
    </row>
    <row r="1160" spans="2:8" x14ac:dyDescent="0.3">
      <c r="B1160" s="2">
        <v>44124</v>
      </c>
      <c r="C1160">
        <f>+VLOOKUP(B1160,'S&amp;P500'!$B$5:$C$1261,2)</f>
        <v>3443.12</v>
      </c>
      <c r="D1160">
        <f>+VLOOKUP(B1160,AAPL!$B$4:$C$1261,2)</f>
        <v>114.43</v>
      </c>
      <c r="G1160" s="13">
        <f t="shared" si="31"/>
        <v>4.7272769717412455E-3</v>
      </c>
      <c r="H1160" s="13">
        <f t="shared" si="32"/>
        <v>1.3192845758809968E-2</v>
      </c>
    </row>
    <row r="1161" spans="2:8" x14ac:dyDescent="0.3">
      <c r="B1161" s="2">
        <v>44123</v>
      </c>
      <c r="C1161">
        <f>+VLOOKUP(B1161,'S&amp;P500'!$B$5:$C$1261,2)</f>
        <v>3426.92</v>
      </c>
      <c r="D1161">
        <f>+VLOOKUP(B1161,AAPL!$B$4:$C$1261,2)</f>
        <v>112.94</v>
      </c>
      <c r="G1161" s="13">
        <f t="shared" si="31"/>
        <v>-1.6329822808936134E-2</v>
      </c>
      <c r="H1161" s="13">
        <f t="shared" si="32"/>
        <v>-2.5539257981018193E-2</v>
      </c>
    </row>
    <row r="1162" spans="2:8" x14ac:dyDescent="0.3">
      <c r="B1162" s="2">
        <v>44120</v>
      </c>
      <c r="C1162">
        <f>+VLOOKUP(B1162,'S&amp;P500'!$B$5:$C$1261,2)</f>
        <v>3483.81</v>
      </c>
      <c r="D1162">
        <f>+VLOOKUP(B1162,AAPL!$B$4:$C$1261,2)</f>
        <v>115.9</v>
      </c>
      <c r="G1162" s="13">
        <f t="shared" si="31"/>
        <v>1.3492797142955482E-4</v>
      </c>
      <c r="H1162" s="13">
        <f t="shared" si="32"/>
        <v>-1.4036580178647284E-2</v>
      </c>
    </row>
    <row r="1163" spans="2:8" x14ac:dyDescent="0.3">
      <c r="B1163" s="2">
        <v>44119</v>
      </c>
      <c r="C1163">
        <f>+VLOOKUP(B1163,'S&amp;P500'!$B$5:$C$1261,2)</f>
        <v>3483.34</v>
      </c>
      <c r="D1163">
        <f>+VLOOKUP(B1163,AAPL!$B$4:$C$1261,2)</f>
        <v>117.55</v>
      </c>
      <c r="G1163" s="13">
        <f t="shared" si="31"/>
        <v>-1.5278028589691406E-3</v>
      </c>
      <c r="H1163" s="13">
        <f t="shared" si="32"/>
        <v>-3.9823758684968125E-3</v>
      </c>
    </row>
    <row r="1164" spans="2:8" x14ac:dyDescent="0.3">
      <c r="B1164" s="2">
        <v>44118</v>
      </c>
      <c r="C1164">
        <f>+VLOOKUP(B1164,'S&amp;P500'!$B$5:$C$1261,2)</f>
        <v>3488.67</v>
      </c>
      <c r="D1164">
        <f>+VLOOKUP(B1164,AAPL!$B$4:$C$1261,2)</f>
        <v>118.02</v>
      </c>
      <c r="G1164" s="13">
        <f t="shared" ref="G1164:G1227" si="33">+C1164/C1165-1</f>
        <v>-6.623138843883547E-3</v>
      </c>
      <c r="H1164" s="13">
        <f t="shared" ref="H1164:H1227" si="34">+D1164/D1165-1</f>
        <v>7.6316458916303453E-4</v>
      </c>
    </row>
    <row r="1165" spans="2:8" x14ac:dyDescent="0.3">
      <c r="B1165" s="2">
        <v>44117</v>
      </c>
      <c r="C1165">
        <f>+VLOOKUP(B1165,'S&amp;P500'!$B$5:$C$1261,2)</f>
        <v>3511.93</v>
      </c>
      <c r="D1165">
        <f>+VLOOKUP(B1165,AAPL!$B$4:$C$1261,2)</f>
        <v>117.93</v>
      </c>
      <c r="G1165" s="13">
        <f t="shared" si="33"/>
        <v>-6.3069078891523356E-3</v>
      </c>
      <c r="H1165" s="13">
        <f t="shared" si="34"/>
        <v>-2.6498266468548692E-2</v>
      </c>
    </row>
    <row r="1166" spans="2:8" x14ac:dyDescent="0.3">
      <c r="B1166" s="2">
        <v>44116</v>
      </c>
      <c r="C1166">
        <f>+VLOOKUP(B1166,'S&amp;P500'!$B$5:$C$1261,2)</f>
        <v>3534.22</v>
      </c>
      <c r="D1166">
        <f>+VLOOKUP(B1166,AAPL!$B$4:$C$1261,2)</f>
        <v>121.14</v>
      </c>
      <c r="G1166" s="13">
        <f t="shared" si="33"/>
        <v>1.6415789988323715E-2</v>
      </c>
      <c r="H1166" s="13">
        <f t="shared" si="34"/>
        <v>6.3471161443244606E-2</v>
      </c>
    </row>
    <row r="1167" spans="2:8" x14ac:dyDescent="0.3">
      <c r="B1167" s="2">
        <v>44113</v>
      </c>
      <c r="C1167">
        <f>+VLOOKUP(B1167,'S&amp;P500'!$B$5:$C$1261,2)</f>
        <v>3477.14</v>
      </c>
      <c r="D1167">
        <f>+VLOOKUP(B1167,AAPL!$B$4:$C$1261,2)</f>
        <v>113.91</v>
      </c>
      <c r="G1167" s="13">
        <f t="shared" si="33"/>
        <v>8.7935871510924635E-3</v>
      </c>
      <c r="H1167" s="13">
        <f t="shared" si="34"/>
        <v>1.7416934619506996E-2</v>
      </c>
    </row>
    <row r="1168" spans="2:8" x14ac:dyDescent="0.3">
      <c r="B1168" s="2">
        <v>44112</v>
      </c>
      <c r="C1168">
        <f>+VLOOKUP(B1168,'S&amp;P500'!$B$5:$C$1261,2)</f>
        <v>3446.83</v>
      </c>
      <c r="D1168">
        <f>+VLOOKUP(B1168,AAPL!$B$4:$C$1261,2)</f>
        <v>111.96</v>
      </c>
      <c r="G1168" s="13">
        <f t="shared" si="33"/>
        <v>8.0100835224481415E-3</v>
      </c>
      <c r="H1168" s="13">
        <f t="shared" si="34"/>
        <v>-9.8152940126705612E-4</v>
      </c>
    </row>
    <row r="1169" spans="2:8" x14ac:dyDescent="0.3">
      <c r="B1169" s="2">
        <v>44111</v>
      </c>
      <c r="C1169">
        <f>+VLOOKUP(B1169,'S&amp;P500'!$B$5:$C$1261,2)</f>
        <v>3419.44</v>
      </c>
      <c r="D1169">
        <f>+VLOOKUP(B1169,AAPL!$B$4:$C$1261,2)</f>
        <v>112.07</v>
      </c>
      <c r="G1169" s="13">
        <f t="shared" si="33"/>
        <v>1.7396763434365692E-2</v>
      </c>
      <c r="H1169" s="13">
        <f t="shared" si="34"/>
        <v>1.6969147005444496E-2</v>
      </c>
    </row>
    <row r="1170" spans="2:8" x14ac:dyDescent="0.3">
      <c r="B1170" s="2">
        <v>44110</v>
      </c>
      <c r="C1170">
        <f>+VLOOKUP(B1170,'S&amp;P500'!$B$5:$C$1261,2)</f>
        <v>3360.97</v>
      </c>
      <c r="D1170">
        <f>+VLOOKUP(B1170,AAPL!$B$4:$C$1261,2)</f>
        <v>110.2</v>
      </c>
      <c r="G1170" s="13">
        <f t="shared" si="33"/>
        <v>-1.3973478847620791E-2</v>
      </c>
      <c r="H1170" s="13">
        <f t="shared" si="34"/>
        <v>-2.8646981048920273E-2</v>
      </c>
    </row>
    <row r="1171" spans="2:8" x14ac:dyDescent="0.3">
      <c r="B1171" s="2">
        <v>44109</v>
      </c>
      <c r="C1171">
        <f>+VLOOKUP(B1171,'S&amp;P500'!$B$5:$C$1261,2)</f>
        <v>3408.6</v>
      </c>
      <c r="D1171">
        <f>+VLOOKUP(B1171,AAPL!$B$4:$C$1261,2)</f>
        <v>113.45</v>
      </c>
      <c r="G1171" s="13">
        <f t="shared" si="33"/>
        <v>1.7972655760030154E-2</v>
      </c>
      <c r="H1171" s="13">
        <f t="shared" si="34"/>
        <v>3.0801381064873734E-2</v>
      </c>
    </row>
    <row r="1172" spans="2:8" x14ac:dyDescent="0.3">
      <c r="B1172" s="2">
        <v>44106</v>
      </c>
      <c r="C1172">
        <f>+VLOOKUP(B1172,'S&amp;P500'!$B$5:$C$1261,2)</f>
        <v>3348.42</v>
      </c>
      <c r="D1172">
        <f>+VLOOKUP(B1172,AAPL!$B$4:$C$1261,2)</f>
        <v>110.06</v>
      </c>
      <c r="G1172" s="13">
        <f t="shared" si="33"/>
        <v>-9.5776147657359312E-3</v>
      </c>
      <c r="H1172" s="13">
        <f t="shared" si="34"/>
        <v>-3.2269410006154908E-2</v>
      </c>
    </row>
    <row r="1173" spans="2:8" x14ac:dyDescent="0.3">
      <c r="B1173" s="2">
        <v>44105</v>
      </c>
      <c r="C1173">
        <f>+VLOOKUP(B1173,'S&amp;P500'!$B$5:$C$1261,2)</f>
        <v>3380.8</v>
      </c>
      <c r="D1173">
        <f>+VLOOKUP(B1173,AAPL!$B$4:$C$1261,2)</f>
        <v>113.73</v>
      </c>
      <c r="G1173" s="13">
        <f t="shared" si="33"/>
        <v>5.2928932500744263E-3</v>
      </c>
      <c r="H1173" s="13">
        <f t="shared" si="34"/>
        <v>8.4234793403086261E-3</v>
      </c>
    </row>
    <row r="1174" spans="2:8" x14ac:dyDescent="0.3">
      <c r="B1174" s="2">
        <v>44104</v>
      </c>
      <c r="C1174">
        <f>+VLOOKUP(B1174,'S&amp;P500'!$B$5:$C$1261,2)</f>
        <v>3363</v>
      </c>
      <c r="D1174">
        <f>+VLOOKUP(B1174,AAPL!$B$4:$C$1261,2)</f>
        <v>112.78</v>
      </c>
      <c r="G1174" s="13">
        <f t="shared" si="33"/>
        <v>8.2537093722925281E-3</v>
      </c>
      <c r="H1174" s="13">
        <f t="shared" si="34"/>
        <v>1.5121512151215155E-2</v>
      </c>
    </row>
    <row r="1175" spans="2:8" x14ac:dyDescent="0.3">
      <c r="B1175" s="2">
        <v>44103</v>
      </c>
      <c r="C1175">
        <f>+VLOOKUP(B1175,'S&amp;P500'!$B$5:$C$1261,2)</f>
        <v>3335.47</v>
      </c>
      <c r="D1175">
        <f>+VLOOKUP(B1175,AAPL!$B$4:$C$1261,2)</f>
        <v>111.1</v>
      </c>
      <c r="G1175" s="13">
        <f t="shared" si="33"/>
        <v>-4.8126268051080778E-3</v>
      </c>
      <c r="H1175" s="13">
        <f t="shared" si="34"/>
        <v>-7.5926753014738946E-3</v>
      </c>
    </row>
    <row r="1176" spans="2:8" x14ac:dyDescent="0.3">
      <c r="B1176" s="2">
        <v>44102</v>
      </c>
      <c r="C1176">
        <f>+VLOOKUP(B1176,'S&amp;P500'!$B$5:$C$1261,2)</f>
        <v>3351.6</v>
      </c>
      <c r="D1176">
        <f>+VLOOKUP(B1176,AAPL!$B$4:$C$1261,2)</f>
        <v>111.95</v>
      </c>
      <c r="G1176" s="13">
        <f t="shared" si="33"/>
        <v>1.6110548559024496E-2</v>
      </c>
      <c r="H1176" s="13">
        <f t="shared" si="34"/>
        <v>2.3870495701481698E-2</v>
      </c>
    </row>
    <row r="1177" spans="2:8" x14ac:dyDescent="0.3">
      <c r="B1177" s="2">
        <v>44099</v>
      </c>
      <c r="C1177">
        <f>+VLOOKUP(B1177,'S&amp;P500'!$B$5:$C$1261,2)</f>
        <v>3298.46</v>
      </c>
      <c r="D1177">
        <f>+VLOOKUP(B1177,AAPL!$B$4:$C$1261,2)</f>
        <v>109.34</v>
      </c>
      <c r="G1177" s="13">
        <f t="shared" si="33"/>
        <v>1.5976763311659203E-2</v>
      </c>
      <c r="H1177" s="13">
        <f t="shared" si="34"/>
        <v>3.7479836796660004E-2</v>
      </c>
    </row>
    <row r="1178" spans="2:8" x14ac:dyDescent="0.3">
      <c r="B1178" s="2">
        <v>44098</v>
      </c>
      <c r="C1178">
        <f>+VLOOKUP(B1178,'S&amp;P500'!$B$5:$C$1261,2)</f>
        <v>3246.59</v>
      </c>
      <c r="D1178">
        <f>+VLOOKUP(B1178,AAPL!$B$4:$C$1261,2)</f>
        <v>105.39</v>
      </c>
      <c r="G1178" s="13">
        <f t="shared" si="33"/>
        <v>2.9874077827070078E-3</v>
      </c>
      <c r="H1178" s="13">
        <f t="shared" si="34"/>
        <v>1.0256901840490773E-2</v>
      </c>
    </row>
    <row r="1179" spans="2:8" x14ac:dyDescent="0.3">
      <c r="B1179" s="2">
        <v>44097</v>
      </c>
      <c r="C1179">
        <f>+VLOOKUP(B1179,'S&amp;P500'!$B$5:$C$1261,2)</f>
        <v>3236.92</v>
      </c>
      <c r="D1179">
        <f>+VLOOKUP(B1179,AAPL!$B$4:$C$1261,2)</f>
        <v>104.32</v>
      </c>
      <c r="G1179" s="13">
        <f t="shared" si="33"/>
        <v>-2.3721411401357861E-2</v>
      </c>
      <c r="H1179" s="13">
        <f t="shared" si="34"/>
        <v>-4.1880969875091822E-2</v>
      </c>
    </row>
    <row r="1180" spans="2:8" x14ac:dyDescent="0.3">
      <c r="B1180" s="2">
        <v>44096</v>
      </c>
      <c r="C1180">
        <f>+VLOOKUP(B1180,'S&amp;P500'!$B$5:$C$1261,2)</f>
        <v>3315.57</v>
      </c>
      <c r="D1180">
        <f>+VLOOKUP(B1180,AAPL!$B$4:$C$1261,2)</f>
        <v>108.88</v>
      </c>
      <c r="G1180" s="13">
        <f t="shared" si="33"/>
        <v>1.0517942372282096E-2</v>
      </c>
      <c r="H1180" s="13">
        <f t="shared" si="34"/>
        <v>1.5671641791044744E-2</v>
      </c>
    </row>
    <row r="1181" spans="2:8" x14ac:dyDescent="0.3">
      <c r="B1181" s="2">
        <v>44095</v>
      </c>
      <c r="C1181">
        <f>+VLOOKUP(B1181,'S&amp;P500'!$B$5:$C$1261,2)</f>
        <v>3281.06</v>
      </c>
      <c r="D1181">
        <f>+VLOOKUP(B1181,AAPL!$B$4:$C$1261,2)</f>
        <v>107.2</v>
      </c>
      <c r="G1181" s="13">
        <f t="shared" si="33"/>
        <v>-1.1571124305988612E-2</v>
      </c>
      <c r="H1181" s="13">
        <f t="shared" si="34"/>
        <v>3.0372933487120335E-2</v>
      </c>
    </row>
    <row r="1182" spans="2:8" x14ac:dyDescent="0.3">
      <c r="B1182" s="2">
        <v>44092</v>
      </c>
      <c r="C1182">
        <f>+VLOOKUP(B1182,'S&amp;P500'!$B$5:$C$1261,2)</f>
        <v>3319.47</v>
      </c>
      <c r="D1182">
        <f>+VLOOKUP(B1182,AAPL!$B$4:$C$1261,2)</f>
        <v>104.04</v>
      </c>
      <c r="G1182" s="13">
        <f t="shared" si="33"/>
        <v>-1.1182570203842279E-2</v>
      </c>
      <c r="H1182" s="13">
        <f t="shared" si="34"/>
        <v>-3.1735691019078582E-2</v>
      </c>
    </row>
    <row r="1183" spans="2:8" x14ac:dyDescent="0.3">
      <c r="B1183" s="2">
        <v>44091</v>
      </c>
      <c r="C1183">
        <f>+VLOOKUP(B1183,'S&amp;P500'!$B$5:$C$1261,2)</f>
        <v>3357.01</v>
      </c>
      <c r="D1183">
        <f>+VLOOKUP(B1183,AAPL!$B$4:$C$1261,2)</f>
        <v>107.45</v>
      </c>
      <c r="G1183" s="13">
        <f t="shared" si="33"/>
        <v>-8.4123716212423094E-3</v>
      </c>
      <c r="H1183" s="13">
        <f t="shared" si="34"/>
        <v>-1.5935525231248193E-2</v>
      </c>
    </row>
    <row r="1184" spans="2:8" x14ac:dyDescent="0.3">
      <c r="B1184" s="2">
        <v>44090</v>
      </c>
      <c r="C1184">
        <f>+VLOOKUP(B1184,'S&amp;P500'!$B$5:$C$1261,2)</f>
        <v>3385.49</v>
      </c>
      <c r="D1184">
        <f>+VLOOKUP(B1184,AAPL!$B$4:$C$1261,2)</f>
        <v>109.19</v>
      </c>
      <c r="G1184" s="13">
        <f t="shared" si="33"/>
        <v>-4.6189580148182641E-3</v>
      </c>
      <c r="H1184" s="13">
        <f t="shared" si="34"/>
        <v>-2.9594738713117685E-2</v>
      </c>
    </row>
    <row r="1185" spans="2:8" x14ac:dyDescent="0.3">
      <c r="B1185" s="2">
        <v>44089</v>
      </c>
      <c r="C1185">
        <f>+VLOOKUP(B1185,'S&amp;P500'!$B$5:$C$1261,2)</f>
        <v>3401.2</v>
      </c>
      <c r="D1185">
        <f>+VLOOKUP(B1185,AAPL!$B$4:$C$1261,2)</f>
        <v>112.52</v>
      </c>
      <c r="G1185" s="13">
        <f t="shared" si="33"/>
        <v>5.2193856138835759E-3</v>
      </c>
      <c r="H1185" s="13">
        <f t="shared" si="34"/>
        <v>1.6022787965104257E-3</v>
      </c>
    </row>
    <row r="1186" spans="2:8" x14ac:dyDescent="0.3">
      <c r="B1186" s="2">
        <v>44088</v>
      </c>
      <c r="C1186">
        <f>+VLOOKUP(B1186,'S&amp;P500'!$B$5:$C$1261,2)</f>
        <v>3383.54</v>
      </c>
      <c r="D1186">
        <f>+VLOOKUP(B1186,AAPL!$B$4:$C$1261,2)</f>
        <v>112.34</v>
      </c>
      <c r="G1186" s="13">
        <f t="shared" si="33"/>
        <v>1.274180851668838E-2</v>
      </c>
      <c r="H1186" s="13">
        <f t="shared" si="34"/>
        <v>2.9980746309709483E-2</v>
      </c>
    </row>
    <row r="1187" spans="2:8" x14ac:dyDescent="0.3">
      <c r="B1187" s="2">
        <v>44085</v>
      </c>
      <c r="C1187">
        <f>+VLOOKUP(B1187,'S&amp;P500'!$B$5:$C$1261,2)</f>
        <v>3340.97</v>
      </c>
      <c r="D1187">
        <f>+VLOOKUP(B1187,AAPL!$B$4:$C$1261,2)</f>
        <v>109.07</v>
      </c>
      <c r="G1187" s="13">
        <f t="shared" si="33"/>
        <v>5.3306340759284865E-4</v>
      </c>
      <c r="H1187" s="13">
        <f t="shared" si="34"/>
        <v>-1.3119797321751725E-2</v>
      </c>
    </row>
    <row r="1188" spans="2:8" x14ac:dyDescent="0.3">
      <c r="B1188" s="2">
        <v>44084</v>
      </c>
      <c r="C1188">
        <f>+VLOOKUP(B1188,'S&amp;P500'!$B$5:$C$1261,2)</f>
        <v>3339.19</v>
      </c>
      <c r="D1188">
        <f>+VLOOKUP(B1188,AAPL!$B$4:$C$1261,2)</f>
        <v>110.52</v>
      </c>
      <c r="G1188" s="13">
        <f t="shared" si="33"/>
        <v>-1.7584790641843373E-2</v>
      </c>
      <c r="H1188" s="13">
        <f t="shared" si="34"/>
        <v>-3.264770240700221E-2</v>
      </c>
    </row>
    <row r="1189" spans="2:8" x14ac:dyDescent="0.3">
      <c r="B1189" s="2">
        <v>44083</v>
      </c>
      <c r="C1189">
        <f>+VLOOKUP(B1189,'S&amp;P500'!$B$5:$C$1261,2)</f>
        <v>3398.96</v>
      </c>
      <c r="D1189">
        <f>+VLOOKUP(B1189,AAPL!$B$4:$C$1261,2)</f>
        <v>114.25</v>
      </c>
      <c r="G1189" s="13">
        <f t="shared" si="33"/>
        <v>2.0145024971186976E-2</v>
      </c>
      <c r="H1189" s="13">
        <f t="shared" si="34"/>
        <v>3.9865295349048813E-2</v>
      </c>
    </row>
    <row r="1190" spans="2:8" x14ac:dyDescent="0.3">
      <c r="B1190" s="2">
        <v>44082</v>
      </c>
      <c r="C1190">
        <f>+VLOOKUP(B1190,'S&amp;P500'!$B$5:$C$1261,2)</f>
        <v>3331.84</v>
      </c>
      <c r="D1190">
        <f>+VLOOKUP(B1190,AAPL!$B$4:$C$1261,2)</f>
        <v>109.87</v>
      </c>
      <c r="G1190" s="13">
        <f t="shared" si="33"/>
        <v>-2.7756378831384043E-2</v>
      </c>
      <c r="H1190" s="13">
        <f t="shared" si="34"/>
        <v>-6.7238305458867442E-2</v>
      </c>
    </row>
    <row r="1191" spans="2:8" x14ac:dyDescent="0.3">
      <c r="B1191" s="2">
        <v>44078</v>
      </c>
      <c r="C1191">
        <f>+VLOOKUP(B1191,'S&amp;P500'!$B$5:$C$1261,2)</f>
        <v>3426.96</v>
      </c>
      <c r="D1191">
        <f>+VLOOKUP(B1191,AAPL!$B$4:$C$1261,2)</f>
        <v>117.79</v>
      </c>
      <c r="G1191" s="13">
        <f t="shared" si="33"/>
        <v>-8.1329991374968769E-3</v>
      </c>
      <c r="H1191" s="13">
        <f t="shared" si="34"/>
        <v>5.9463132857628942E-4</v>
      </c>
    </row>
    <row r="1192" spans="2:8" x14ac:dyDescent="0.3">
      <c r="B1192" s="2">
        <v>44077</v>
      </c>
      <c r="C1192">
        <f>+VLOOKUP(B1192,'S&amp;P500'!$B$5:$C$1261,2)</f>
        <v>3455.06</v>
      </c>
      <c r="D1192">
        <f>+VLOOKUP(B1192,AAPL!$B$4:$C$1261,2)</f>
        <v>117.72</v>
      </c>
      <c r="G1192" s="13">
        <f t="shared" si="33"/>
        <v>-3.5125836395929477E-2</v>
      </c>
      <c r="H1192" s="13">
        <f t="shared" si="34"/>
        <v>-8.0025007814942151E-2</v>
      </c>
    </row>
    <row r="1193" spans="2:8" x14ac:dyDescent="0.3">
      <c r="B1193" s="2">
        <v>44076</v>
      </c>
      <c r="C1193">
        <f>+VLOOKUP(B1193,'S&amp;P500'!$B$5:$C$1261,2)</f>
        <v>3580.84</v>
      </c>
      <c r="D1193">
        <f>+VLOOKUP(B1193,AAPL!$B$4:$C$1261,2)</f>
        <v>127.96</v>
      </c>
      <c r="G1193" s="13">
        <f t="shared" si="33"/>
        <v>1.5365857116526938E-2</v>
      </c>
      <c r="H1193" s="13">
        <f t="shared" si="34"/>
        <v>-2.0739266855437366E-2</v>
      </c>
    </row>
    <row r="1194" spans="2:8" x14ac:dyDescent="0.3">
      <c r="B1194" s="2">
        <v>44075</v>
      </c>
      <c r="C1194">
        <f>+VLOOKUP(B1194,'S&amp;P500'!$B$5:$C$1261,2)</f>
        <v>3526.65</v>
      </c>
      <c r="D1194">
        <f>+VLOOKUP(B1194,AAPL!$B$4:$C$1261,2)</f>
        <v>130.66999999999999</v>
      </c>
      <c r="G1194" s="13">
        <f t="shared" si="33"/>
        <v>7.5250477814823302E-3</v>
      </c>
      <c r="H1194" s="13">
        <f t="shared" si="34"/>
        <v>3.9869489097564825E-2</v>
      </c>
    </row>
    <row r="1195" spans="2:8" x14ac:dyDescent="0.3">
      <c r="B1195" s="2">
        <v>44074</v>
      </c>
      <c r="C1195">
        <f>+VLOOKUP(B1195,'S&amp;P500'!$B$5:$C$1261,2)</f>
        <v>3500.31</v>
      </c>
      <c r="D1195">
        <f>+VLOOKUP(B1195,AAPL!$B$4:$C$1261,2)</f>
        <v>125.66</v>
      </c>
      <c r="G1195" s="13">
        <f t="shared" si="33"/>
        <v>-2.1949766391772263E-3</v>
      </c>
      <c r="H1195" s="13">
        <f t="shared" si="34"/>
        <v>3.3898305084745672E-2</v>
      </c>
    </row>
    <row r="1196" spans="2:8" x14ac:dyDescent="0.3">
      <c r="B1196" s="2">
        <v>44071</v>
      </c>
      <c r="C1196">
        <f>+VLOOKUP(B1196,'S&amp;P500'!$B$5:$C$1261,2)</f>
        <v>3508.01</v>
      </c>
      <c r="D1196">
        <f>+VLOOKUP(B1196,AAPL!$B$4:$C$1261,2)</f>
        <v>121.54</v>
      </c>
      <c r="G1196" s="13">
        <f t="shared" si="33"/>
        <v>6.732576659826961E-3</v>
      </c>
      <c r="H1196" s="13">
        <f t="shared" si="34"/>
        <v>-1.6428454082469957E-3</v>
      </c>
    </row>
    <row r="1197" spans="2:8" x14ac:dyDescent="0.3">
      <c r="B1197" s="2">
        <v>44070</v>
      </c>
      <c r="C1197">
        <f>+VLOOKUP(B1197,'S&amp;P500'!$B$5:$C$1261,2)</f>
        <v>3484.55</v>
      </c>
      <c r="D1197">
        <f>+VLOOKUP(B1197,AAPL!$B$4:$C$1261,2)</f>
        <v>121.74</v>
      </c>
      <c r="G1197" s="13">
        <f t="shared" si="33"/>
        <v>1.6730243508407128E-3</v>
      </c>
      <c r="H1197" s="13">
        <f t="shared" si="34"/>
        <v>-1.1930849768687635E-2</v>
      </c>
    </row>
    <row r="1198" spans="2:8" x14ac:dyDescent="0.3">
      <c r="B1198" s="2">
        <v>44069</v>
      </c>
      <c r="C1198">
        <f>+VLOOKUP(B1198,'S&amp;P500'!$B$5:$C$1261,2)</f>
        <v>3478.73</v>
      </c>
      <c r="D1198">
        <f>+VLOOKUP(B1198,AAPL!$B$4:$C$1261,2)</f>
        <v>123.21</v>
      </c>
      <c r="G1198" s="13">
        <f t="shared" si="33"/>
        <v>1.0195666188487662E-2</v>
      </c>
      <c r="H1198" s="13">
        <f t="shared" si="34"/>
        <v>1.3573543928923959E-2</v>
      </c>
    </row>
    <row r="1199" spans="2:8" x14ac:dyDescent="0.3">
      <c r="B1199" s="2">
        <v>44068</v>
      </c>
      <c r="C1199">
        <f>+VLOOKUP(B1199,'S&amp;P500'!$B$5:$C$1261,2)</f>
        <v>3443.62</v>
      </c>
      <c r="D1199">
        <f>+VLOOKUP(B1199,AAPL!$B$4:$C$1261,2)</f>
        <v>121.56</v>
      </c>
      <c r="G1199" s="13">
        <f t="shared" si="33"/>
        <v>3.5963255694666518E-3</v>
      </c>
      <c r="H1199" s="13">
        <f t="shared" si="34"/>
        <v>-8.1592689295039156E-3</v>
      </c>
    </row>
    <row r="1200" spans="2:8" x14ac:dyDescent="0.3">
      <c r="B1200" s="2">
        <v>44067</v>
      </c>
      <c r="C1200">
        <f>+VLOOKUP(B1200,'S&amp;P500'!$B$5:$C$1261,2)</f>
        <v>3431.28</v>
      </c>
      <c r="D1200">
        <f>+VLOOKUP(B1200,AAPL!$B$4:$C$1261,2)</f>
        <v>122.56</v>
      </c>
      <c r="G1200" s="13">
        <f t="shared" si="33"/>
        <v>1.004368354743379E-2</v>
      </c>
      <c r="H1200" s="13">
        <f t="shared" si="34"/>
        <v>1.197258690446712E-2</v>
      </c>
    </row>
    <row r="1201" spans="2:8" x14ac:dyDescent="0.3">
      <c r="B1201" s="2">
        <v>44064</v>
      </c>
      <c r="C1201">
        <f>+VLOOKUP(B1201,'S&amp;P500'!$B$5:$C$1261,2)</f>
        <v>3397.16</v>
      </c>
      <c r="D1201">
        <f>+VLOOKUP(B1201,AAPL!$B$4:$C$1261,2)</f>
        <v>121.11</v>
      </c>
      <c r="G1201" s="13">
        <f t="shared" si="33"/>
        <v>3.4411358997610275E-3</v>
      </c>
      <c r="H1201" s="13">
        <f t="shared" si="34"/>
        <v>5.1484632748741044E-2</v>
      </c>
    </row>
    <row r="1202" spans="2:8" x14ac:dyDescent="0.3">
      <c r="B1202" s="2">
        <v>44063</v>
      </c>
      <c r="C1202">
        <f>+VLOOKUP(B1202,'S&amp;P500'!$B$5:$C$1261,2)</f>
        <v>3385.51</v>
      </c>
      <c r="D1202">
        <f>+VLOOKUP(B1202,AAPL!$B$4:$C$1261,2)</f>
        <v>115.18</v>
      </c>
      <c r="G1202" s="13">
        <f t="shared" si="33"/>
        <v>3.1586589033587575E-3</v>
      </c>
      <c r="H1202" s="13">
        <f t="shared" si="34"/>
        <v>2.2186723464678648E-2</v>
      </c>
    </row>
    <row r="1203" spans="2:8" x14ac:dyDescent="0.3">
      <c r="B1203" s="2">
        <v>44062</v>
      </c>
      <c r="C1203">
        <f>+VLOOKUP(B1203,'S&amp;P500'!$B$5:$C$1261,2)</f>
        <v>3374.85</v>
      </c>
      <c r="D1203">
        <f>+VLOOKUP(B1203,AAPL!$B$4:$C$1261,2)</f>
        <v>112.68</v>
      </c>
      <c r="G1203" s="13">
        <f t="shared" si="33"/>
        <v>-4.4044156257928568E-3</v>
      </c>
      <c r="H1203" s="13">
        <f t="shared" si="34"/>
        <v>1.2440021325750283E-3</v>
      </c>
    </row>
    <row r="1204" spans="2:8" x14ac:dyDescent="0.3">
      <c r="B1204" s="2">
        <v>44061</v>
      </c>
      <c r="C1204">
        <f>+VLOOKUP(B1204,'S&amp;P500'!$B$5:$C$1261,2)</f>
        <v>3389.78</v>
      </c>
      <c r="D1204">
        <f>+VLOOKUP(B1204,AAPL!$B$4:$C$1261,2)</f>
        <v>112.54</v>
      </c>
      <c r="G1204" s="13">
        <f t="shared" si="33"/>
        <v>2.3033775972136628E-3</v>
      </c>
      <c r="H1204" s="13">
        <f t="shared" si="34"/>
        <v>8.3325866857808517E-3</v>
      </c>
    </row>
    <row r="1205" spans="2:8" x14ac:dyDescent="0.3">
      <c r="B1205" s="2">
        <v>44060</v>
      </c>
      <c r="C1205">
        <f>+VLOOKUP(B1205,'S&amp;P500'!$B$5:$C$1261,2)</f>
        <v>3381.99</v>
      </c>
      <c r="D1205">
        <f>+VLOOKUP(B1205,AAPL!$B$4:$C$1261,2)</f>
        <v>111.61</v>
      </c>
      <c r="G1205" s="13">
        <f t="shared" si="33"/>
        <v>2.7098744385312123E-3</v>
      </c>
      <c r="H1205" s="13">
        <f t="shared" si="34"/>
        <v>-2.5915996425380783E-3</v>
      </c>
    </row>
    <row r="1206" spans="2:8" x14ac:dyDescent="0.3">
      <c r="B1206" s="2">
        <v>44057</v>
      </c>
      <c r="C1206">
        <f>+VLOOKUP(B1206,'S&amp;P500'!$B$5:$C$1261,2)</f>
        <v>3372.85</v>
      </c>
      <c r="D1206">
        <f>+VLOOKUP(B1206,AAPL!$B$4:$C$1261,2)</f>
        <v>111.9</v>
      </c>
      <c r="G1206" s="13">
        <f t="shared" si="33"/>
        <v>-1.7193183199293305E-4</v>
      </c>
      <c r="H1206" s="13">
        <f t="shared" si="34"/>
        <v>-8.9285714285713969E-4</v>
      </c>
    </row>
    <row r="1207" spans="2:8" x14ac:dyDescent="0.3">
      <c r="B1207" s="2">
        <v>44056</v>
      </c>
      <c r="C1207">
        <f>+VLOOKUP(B1207,'S&amp;P500'!$B$5:$C$1261,2)</f>
        <v>3373.43</v>
      </c>
      <c r="D1207">
        <f>+VLOOKUP(B1207,AAPL!$B$4:$C$1261,2)</f>
        <v>112</v>
      </c>
      <c r="G1207" s="13">
        <f t="shared" si="33"/>
        <v>-2.0471252976762555E-3</v>
      </c>
      <c r="H1207" s="13">
        <f t="shared" si="34"/>
        <v>1.7719218537028736E-2</v>
      </c>
    </row>
    <row r="1208" spans="2:8" x14ac:dyDescent="0.3">
      <c r="B1208" s="2">
        <v>44055</v>
      </c>
      <c r="C1208">
        <f>+VLOOKUP(B1208,'S&amp;P500'!$B$5:$C$1261,2)</f>
        <v>3380.35</v>
      </c>
      <c r="D1208">
        <f>+VLOOKUP(B1208,AAPL!$B$4:$C$1261,2)</f>
        <v>110.05</v>
      </c>
      <c r="G1208" s="13">
        <f t="shared" si="33"/>
        <v>1.3996502374245878E-2</v>
      </c>
      <c r="H1208" s="13">
        <f t="shared" si="34"/>
        <v>3.3236315838888197E-2</v>
      </c>
    </row>
    <row r="1209" spans="2:8" x14ac:dyDescent="0.3">
      <c r="B1209" s="2">
        <v>44054</v>
      </c>
      <c r="C1209">
        <f>+VLOOKUP(B1209,'S&amp;P500'!$B$5:$C$1261,2)</f>
        <v>3333.69</v>
      </c>
      <c r="D1209">
        <f>+VLOOKUP(B1209,AAPL!$B$4:$C$1261,2)</f>
        <v>106.51</v>
      </c>
      <c r="G1209" s="13">
        <f t="shared" si="33"/>
        <v>-7.9691233666718819E-3</v>
      </c>
      <c r="H1209" s="13">
        <f t="shared" si="34"/>
        <v>-2.9786846420112867E-2</v>
      </c>
    </row>
    <row r="1210" spans="2:8" x14ac:dyDescent="0.3">
      <c r="B1210" s="2">
        <v>44053</v>
      </c>
      <c r="C1210">
        <f>+VLOOKUP(B1210,'S&amp;P500'!$B$5:$C$1261,2)</f>
        <v>3360.47</v>
      </c>
      <c r="D1210">
        <f>+VLOOKUP(B1210,AAPL!$B$4:$C$1261,2)</f>
        <v>109.78</v>
      </c>
      <c r="G1210" s="13">
        <f t="shared" si="33"/>
        <v>2.7422358024395965E-3</v>
      </c>
      <c r="H1210" s="13">
        <f t="shared" si="34"/>
        <v>1.4602587800369715E-2</v>
      </c>
    </row>
    <row r="1211" spans="2:8" x14ac:dyDescent="0.3">
      <c r="B1211" s="2">
        <v>44050</v>
      </c>
      <c r="C1211">
        <f>+VLOOKUP(B1211,'S&amp;P500'!$B$5:$C$1261,2)</f>
        <v>3351.28</v>
      </c>
      <c r="D1211">
        <f>+VLOOKUP(B1211,AAPL!$B$4:$C$1261,2)</f>
        <v>108.2</v>
      </c>
      <c r="G1211" s="13">
        <f t="shared" si="33"/>
        <v>6.329945419150107E-4</v>
      </c>
      <c r="H1211" s="13">
        <f t="shared" si="34"/>
        <v>-2.276011560693636E-2</v>
      </c>
    </row>
    <row r="1212" spans="2:8" x14ac:dyDescent="0.3">
      <c r="B1212" s="2">
        <v>44049</v>
      </c>
      <c r="C1212">
        <f>+VLOOKUP(B1212,'S&amp;P500'!$B$5:$C$1261,2)</f>
        <v>3349.16</v>
      </c>
      <c r="D1212">
        <f>+VLOOKUP(B1212,AAPL!$B$4:$C$1261,2)</f>
        <v>110.72</v>
      </c>
      <c r="G1212" s="13">
        <f t="shared" si="33"/>
        <v>6.4277278778279712E-3</v>
      </c>
      <c r="H1212" s="13">
        <f t="shared" si="34"/>
        <v>3.4863071315076155E-2</v>
      </c>
    </row>
    <row r="1213" spans="2:8" x14ac:dyDescent="0.3">
      <c r="B1213" s="2">
        <v>44048</v>
      </c>
      <c r="C1213">
        <f>+VLOOKUP(B1213,'S&amp;P500'!$B$5:$C$1261,2)</f>
        <v>3327.77</v>
      </c>
      <c r="D1213">
        <f>+VLOOKUP(B1213,AAPL!$B$4:$C$1261,2)</f>
        <v>106.99</v>
      </c>
      <c r="G1213" s="13">
        <f t="shared" si="33"/>
        <v>6.4297401187354275E-3</v>
      </c>
      <c r="H1213" s="13">
        <f t="shared" si="34"/>
        <v>3.6585365853658569E-3</v>
      </c>
    </row>
    <row r="1214" spans="2:8" x14ac:dyDescent="0.3">
      <c r="B1214" s="2">
        <v>44047</v>
      </c>
      <c r="C1214">
        <f>+VLOOKUP(B1214,'S&amp;P500'!$B$5:$C$1261,2)</f>
        <v>3306.51</v>
      </c>
      <c r="D1214">
        <f>+VLOOKUP(B1214,AAPL!$B$4:$C$1261,2)</f>
        <v>106.6</v>
      </c>
      <c r="G1214" s="13">
        <f t="shared" si="33"/>
        <v>3.6119601409574376E-3</v>
      </c>
      <c r="H1214" s="13">
        <f t="shared" si="34"/>
        <v>6.7050713004059848E-3</v>
      </c>
    </row>
    <row r="1215" spans="2:8" x14ac:dyDescent="0.3">
      <c r="B1215" s="2">
        <v>44046</v>
      </c>
      <c r="C1215">
        <f>+VLOOKUP(B1215,'S&amp;P500'!$B$5:$C$1261,2)</f>
        <v>3294.61</v>
      </c>
      <c r="D1215">
        <f>+VLOOKUP(B1215,AAPL!$B$4:$C$1261,2)</f>
        <v>105.89</v>
      </c>
      <c r="G1215" s="13">
        <f t="shared" si="33"/>
        <v>7.1810266819927193E-3</v>
      </c>
      <c r="H1215" s="13">
        <f t="shared" si="34"/>
        <v>2.5171846258108088E-2</v>
      </c>
    </row>
    <row r="1216" spans="2:8" x14ac:dyDescent="0.3">
      <c r="B1216" s="2">
        <v>44043</v>
      </c>
      <c r="C1216">
        <f>+VLOOKUP(B1216,'S&amp;P500'!$B$5:$C$1261,2)</f>
        <v>3271.12</v>
      </c>
      <c r="D1216">
        <f>+VLOOKUP(B1216,AAPL!$B$4:$C$1261,2)</f>
        <v>103.29</v>
      </c>
      <c r="G1216" s="13">
        <f t="shared" si="33"/>
        <v>7.6704597963170862E-3</v>
      </c>
      <c r="H1216" s="13">
        <f t="shared" si="34"/>
        <v>0.1047058823529412</v>
      </c>
    </row>
    <row r="1217" spans="2:8" x14ac:dyDescent="0.3">
      <c r="B1217" s="2">
        <v>44042</v>
      </c>
      <c r="C1217">
        <f>+VLOOKUP(B1217,'S&amp;P500'!$B$5:$C$1261,2)</f>
        <v>3246.22</v>
      </c>
      <c r="D1217">
        <f>+VLOOKUP(B1217,AAPL!$B$4:$C$1261,2)</f>
        <v>93.5</v>
      </c>
      <c r="G1217" s="13">
        <f t="shared" si="33"/>
        <v>-3.7502608610255894E-3</v>
      </c>
      <c r="H1217" s="13">
        <f t="shared" si="34"/>
        <v>1.2014287260526002E-2</v>
      </c>
    </row>
    <row r="1218" spans="2:8" x14ac:dyDescent="0.3">
      <c r="B1218" s="2">
        <v>44041</v>
      </c>
      <c r="C1218">
        <f>+VLOOKUP(B1218,'S&amp;P500'!$B$5:$C$1261,2)</f>
        <v>3258.44</v>
      </c>
      <c r="D1218">
        <f>+VLOOKUP(B1218,AAPL!$B$4:$C$1261,2)</f>
        <v>92.39</v>
      </c>
      <c r="G1218" s="13">
        <f t="shared" si="33"/>
        <v>1.2428381451883519E-2</v>
      </c>
      <c r="H1218" s="13">
        <f t="shared" si="34"/>
        <v>1.9194704908990667E-2</v>
      </c>
    </row>
    <row r="1219" spans="2:8" x14ac:dyDescent="0.3">
      <c r="B1219" s="2">
        <v>44040</v>
      </c>
      <c r="C1219">
        <f>+VLOOKUP(B1219,'S&amp;P500'!$B$5:$C$1261,2)</f>
        <v>3218.44</v>
      </c>
      <c r="D1219">
        <f>+VLOOKUP(B1219,AAPL!$B$4:$C$1261,2)</f>
        <v>90.65</v>
      </c>
      <c r="G1219" s="13">
        <f t="shared" si="33"/>
        <v>-6.4734010205561576E-3</v>
      </c>
      <c r="H1219" s="13">
        <f t="shared" si="34"/>
        <v>-1.6384548611111049E-2</v>
      </c>
    </row>
    <row r="1220" spans="2:8" x14ac:dyDescent="0.3">
      <c r="B1220" s="2">
        <v>44039</v>
      </c>
      <c r="C1220">
        <f>+VLOOKUP(B1220,'S&amp;P500'!$B$5:$C$1261,2)</f>
        <v>3239.41</v>
      </c>
      <c r="D1220">
        <f>+VLOOKUP(B1220,AAPL!$B$4:$C$1261,2)</f>
        <v>92.16</v>
      </c>
      <c r="G1220" s="13">
        <f t="shared" si="33"/>
        <v>7.3951294147647229E-3</v>
      </c>
      <c r="H1220" s="13">
        <f t="shared" si="34"/>
        <v>2.3658780406531132E-2</v>
      </c>
    </row>
    <row r="1221" spans="2:8" x14ac:dyDescent="0.3">
      <c r="B1221" s="2">
        <v>44036</v>
      </c>
      <c r="C1221">
        <f>+VLOOKUP(B1221,'S&amp;P500'!$B$5:$C$1261,2)</f>
        <v>3215.63</v>
      </c>
      <c r="D1221">
        <f>+VLOOKUP(B1221,AAPL!$B$4:$C$1261,2)</f>
        <v>90.03</v>
      </c>
      <c r="G1221" s="13">
        <f t="shared" si="33"/>
        <v>-6.1903908321639944E-3</v>
      </c>
      <c r="H1221" s="13">
        <f t="shared" si="34"/>
        <v>-2.4376731301939403E-3</v>
      </c>
    </row>
    <row r="1222" spans="2:8" x14ac:dyDescent="0.3">
      <c r="B1222" s="2">
        <v>44035</v>
      </c>
      <c r="C1222">
        <f>+VLOOKUP(B1222,'S&amp;P500'!$B$5:$C$1261,2)</f>
        <v>3235.66</v>
      </c>
      <c r="D1222">
        <f>+VLOOKUP(B1222,AAPL!$B$4:$C$1261,2)</f>
        <v>90.25</v>
      </c>
      <c r="G1222" s="13">
        <f t="shared" si="33"/>
        <v>-1.2319827107282633E-2</v>
      </c>
      <c r="H1222" s="13">
        <f t="shared" si="34"/>
        <v>-4.5579526226734335E-2</v>
      </c>
    </row>
    <row r="1223" spans="2:8" x14ac:dyDescent="0.3">
      <c r="B1223" s="2">
        <v>44034</v>
      </c>
      <c r="C1223">
        <f>+VLOOKUP(B1223,'S&amp;P500'!$B$5:$C$1261,2)</f>
        <v>3276.02</v>
      </c>
      <c r="D1223">
        <f>+VLOOKUP(B1223,AAPL!$B$4:$C$1261,2)</f>
        <v>94.56</v>
      </c>
      <c r="G1223" s="13">
        <f t="shared" si="33"/>
        <v>5.7470911491110943E-3</v>
      </c>
      <c r="H1223" s="13">
        <f t="shared" si="34"/>
        <v>2.8635062042634551E-3</v>
      </c>
    </row>
    <row r="1224" spans="2:8" x14ac:dyDescent="0.3">
      <c r="B1224" s="2">
        <v>44033</v>
      </c>
      <c r="C1224">
        <f>+VLOOKUP(B1224,'S&amp;P500'!$B$5:$C$1261,2)</f>
        <v>3257.3</v>
      </c>
      <c r="D1224">
        <f>+VLOOKUP(B1224,AAPL!$B$4:$C$1261,2)</f>
        <v>94.29</v>
      </c>
      <c r="G1224" s="13">
        <f t="shared" si="33"/>
        <v>1.6790493997245193E-3</v>
      </c>
      <c r="H1224" s="13">
        <f t="shared" si="34"/>
        <v>-1.3806087229369268E-2</v>
      </c>
    </row>
    <row r="1225" spans="2:8" x14ac:dyDescent="0.3">
      <c r="B1225" s="2">
        <v>44032</v>
      </c>
      <c r="C1225">
        <f>+VLOOKUP(B1225,'S&amp;P500'!$B$5:$C$1261,2)</f>
        <v>3251.84</v>
      </c>
      <c r="D1225">
        <f>+VLOOKUP(B1225,AAPL!$B$4:$C$1261,2)</f>
        <v>95.61</v>
      </c>
      <c r="G1225" s="13">
        <f t="shared" si="33"/>
        <v>8.4069053843267572E-3</v>
      </c>
      <c r="H1225" s="13">
        <f t="shared" si="34"/>
        <v>2.1038017941050757E-2</v>
      </c>
    </row>
    <row r="1226" spans="2:8" x14ac:dyDescent="0.3">
      <c r="B1226" s="2">
        <v>44029</v>
      </c>
      <c r="C1226">
        <f>+VLOOKUP(B1226,'S&amp;P500'!$B$5:$C$1261,2)</f>
        <v>3224.73</v>
      </c>
      <c r="D1226">
        <f>+VLOOKUP(B1226,AAPL!$B$4:$C$1261,2)</f>
        <v>93.64</v>
      </c>
      <c r="G1226" s="13">
        <f t="shared" si="33"/>
        <v>2.8486395880045201E-3</v>
      </c>
      <c r="H1226" s="13">
        <f t="shared" si="34"/>
        <v>-2.0249387189598123E-3</v>
      </c>
    </row>
    <row r="1227" spans="2:8" x14ac:dyDescent="0.3">
      <c r="B1227" s="2">
        <v>44028</v>
      </c>
      <c r="C1227">
        <f>+VLOOKUP(B1227,'S&amp;P500'!$B$5:$C$1261,2)</f>
        <v>3215.57</v>
      </c>
      <c r="D1227">
        <f>+VLOOKUP(B1227,AAPL!$B$4:$C$1261,2)</f>
        <v>93.83</v>
      </c>
      <c r="G1227" s="13">
        <f t="shared" si="33"/>
        <v>-3.4061043340275488E-3</v>
      </c>
      <c r="H1227" s="13">
        <f t="shared" si="34"/>
        <v>-1.231578947368428E-2</v>
      </c>
    </row>
    <row r="1228" spans="2:8" x14ac:dyDescent="0.3">
      <c r="B1228" s="2">
        <v>44027</v>
      </c>
      <c r="C1228">
        <f>+VLOOKUP(B1228,'S&amp;P500'!$B$5:$C$1261,2)</f>
        <v>3226.56</v>
      </c>
      <c r="D1228">
        <f>+VLOOKUP(B1228,AAPL!$B$4:$C$1261,2)</f>
        <v>95</v>
      </c>
      <c r="G1228" s="13">
        <f t="shared" ref="G1228:G1263" si="35">+C1228/C1229-1</f>
        <v>9.0820385798993097E-3</v>
      </c>
      <c r="H1228" s="13">
        <f t="shared" ref="H1228:H1263" si="36">+D1228/D1229-1</f>
        <v>6.889242183359956E-3</v>
      </c>
    </row>
    <row r="1229" spans="2:8" x14ac:dyDescent="0.3">
      <c r="B1229" s="2">
        <v>44026</v>
      </c>
      <c r="C1229">
        <f>+VLOOKUP(B1229,'S&amp;P500'!$B$5:$C$1261,2)</f>
        <v>3197.52</v>
      </c>
      <c r="D1229">
        <f>+VLOOKUP(B1229,AAPL!$B$4:$C$1261,2)</f>
        <v>94.35</v>
      </c>
      <c r="G1229" s="13">
        <f t="shared" si="35"/>
        <v>1.3406355182839835E-2</v>
      </c>
      <c r="H1229" s="13">
        <f t="shared" si="36"/>
        <v>1.659303954315261E-2</v>
      </c>
    </row>
    <row r="1230" spans="2:8" x14ac:dyDescent="0.3">
      <c r="B1230" s="2">
        <v>44025</v>
      </c>
      <c r="C1230">
        <f>+VLOOKUP(B1230,'S&amp;P500'!$B$5:$C$1261,2)</f>
        <v>3155.22</v>
      </c>
      <c r="D1230">
        <f>+VLOOKUP(B1230,AAPL!$B$4:$C$1261,2)</f>
        <v>92.81</v>
      </c>
      <c r="G1230" s="13">
        <f t="shared" si="35"/>
        <v>-9.3625197799713789E-3</v>
      </c>
      <c r="H1230" s="13">
        <f t="shared" si="36"/>
        <v>-4.6117546117545594E-3</v>
      </c>
    </row>
    <row r="1231" spans="2:8" x14ac:dyDescent="0.3">
      <c r="B1231" s="2">
        <v>44022</v>
      </c>
      <c r="C1231">
        <f>+VLOOKUP(B1231,'S&amp;P500'!$B$5:$C$1261,2)</f>
        <v>3185.04</v>
      </c>
      <c r="D1231">
        <f>+VLOOKUP(B1231,AAPL!$B$4:$C$1261,2)</f>
        <v>93.24</v>
      </c>
      <c r="G1231" s="13">
        <f t="shared" si="35"/>
        <v>1.046620453355751E-2</v>
      </c>
      <c r="H1231" s="13">
        <f t="shared" si="36"/>
        <v>1.718951439621863E-3</v>
      </c>
    </row>
    <row r="1232" spans="2:8" x14ac:dyDescent="0.3">
      <c r="B1232" s="2">
        <v>44021</v>
      </c>
      <c r="C1232">
        <f>+VLOOKUP(B1232,'S&amp;P500'!$B$5:$C$1261,2)</f>
        <v>3152.05</v>
      </c>
      <c r="D1232">
        <f>+VLOOKUP(B1232,AAPL!$B$4:$C$1261,2)</f>
        <v>93.08</v>
      </c>
      <c r="G1232" s="13">
        <f t="shared" si="35"/>
        <v>-5.6436399427117756E-3</v>
      </c>
      <c r="H1232" s="13">
        <f t="shared" si="36"/>
        <v>4.3159257660767558E-3</v>
      </c>
    </row>
    <row r="1233" spans="2:8" x14ac:dyDescent="0.3">
      <c r="B1233" s="2">
        <v>44020</v>
      </c>
      <c r="C1233">
        <f>+VLOOKUP(B1233,'S&amp;P500'!$B$5:$C$1261,2)</f>
        <v>3169.94</v>
      </c>
      <c r="D1233">
        <f>+VLOOKUP(B1233,AAPL!$B$4:$C$1261,2)</f>
        <v>92.68</v>
      </c>
      <c r="G1233" s="13">
        <f t="shared" si="35"/>
        <v>7.8275024480816136E-3</v>
      </c>
      <c r="H1233" s="13">
        <f t="shared" si="36"/>
        <v>2.3296897427404373E-2</v>
      </c>
    </row>
    <row r="1234" spans="2:8" x14ac:dyDescent="0.3">
      <c r="B1234" s="2">
        <v>44019</v>
      </c>
      <c r="C1234">
        <f>+VLOOKUP(B1234,'S&amp;P500'!$B$5:$C$1261,2)</f>
        <v>3145.32</v>
      </c>
      <c r="D1234">
        <f>+VLOOKUP(B1234,AAPL!$B$4:$C$1261,2)</f>
        <v>90.57</v>
      </c>
      <c r="G1234" s="13">
        <f t="shared" si="35"/>
        <v>-1.0818562640735552E-2</v>
      </c>
      <c r="H1234" s="13">
        <f t="shared" si="36"/>
        <v>-3.0820033021463633E-3</v>
      </c>
    </row>
    <row r="1235" spans="2:8" x14ac:dyDescent="0.3">
      <c r="B1235" s="2">
        <v>44018</v>
      </c>
      <c r="C1235">
        <f>+VLOOKUP(B1235,'S&amp;P500'!$B$5:$C$1261,2)</f>
        <v>3179.72</v>
      </c>
      <c r="D1235">
        <f>+VLOOKUP(B1235,AAPL!$B$4:$C$1261,2)</f>
        <v>90.85</v>
      </c>
      <c r="G1235" s="13">
        <f t="shared" si="35"/>
        <v>1.5881738397001799E-2</v>
      </c>
      <c r="H1235" s="13">
        <f t="shared" si="36"/>
        <v>2.6785714285714191E-2</v>
      </c>
    </row>
    <row r="1236" spans="2:8" x14ac:dyDescent="0.3">
      <c r="B1236" s="2">
        <v>44014</v>
      </c>
      <c r="C1236">
        <f>+VLOOKUP(B1236,'S&amp;P500'!$B$5:$C$1261,2)</f>
        <v>3130.01</v>
      </c>
      <c r="D1236">
        <f>+VLOOKUP(B1236,AAPL!$B$4:$C$1261,2)</f>
        <v>88.48</v>
      </c>
      <c r="G1236" s="13">
        <f t="shared" si="35"/>
        <v>4.5412823425956539E-3</v>
      </c>
      <c r="H1236" s="13">
        <f t="shared" si="36"/>
        <v>0</v>
      </c>
    </row>
    <row r="1237" spans="2:8" x14ac:dyDescent="0.3">
      <c r="B1237" s="2">
        <v>44013</v>
      </c>
      <c r="C1237">
        <f>+VLOOKUP(B1237,'S&amp;P500'!$B$5:$C$1261,2)</f>
        <v>3115.86</v>
      </c>
      <c r="D1237">
        <f>+VLOOKUP(B1237,AAPL!$B$4:$C$1261,2)</f>
        <v>88.48</v>
      </c>
      <c r="G1237" s="13">
        <f t="shared" si="35"/>
        <v>5.022110834792981E-3</v>
      </c>
      <c r="H1237" s="13">
        <f t="shared" si="36"/>
        <v>-1.9176536943034117E-3</v>
      </c>
    </row>
    <row r="1238" spans="2:8" x14ac:dyDescent="0.3">
      <c r="B1238" s="2">
        <v>44012</v>
      </c>
      <c r="C1238">
        <f>+VLOOKUP(B1238,'S&amp;P500'!$B$5:$C$1261,2)</f>
        <v>3100.29</v>
      </c>
      <c r="D1238">
        <f>+VLOOKUP(B1238,AAPL!$B$4:$C$1261,2)</f>
        <v>88.65</v>
      </c>
      <c r="G1238" s="13">
        <f t="shared" si="35"/>
        <v>1.5409859690034278E-2</v>
      </c>
      <c r="H1238" s="13">
        <f t="shared" si="36"/>
        <v>8.3030027297543718E-3</v>
      </c>
    </row>
    <row r="1239" spans="2:8" x14ac:dyDescent="0.3">
      <c r="B1239" s="2">
        <v>44011</v>
      </c>
      <c r="C1239">
        <f>+VLOOKUP(B1239,'S&amp;P500'!$B$5:$C$1261,2)</f>
        <v>3053.24</v>
      </c>
      <c r="D1239">
        <f>+VLOOKUP(B1239,AAPL!$B$4:$C$1261,2)</f>
        <v>87.92</v>
      </c>
      <c r="G1239" s="13">
        <f t="shared" si="35"/>
        <v>1.468569814393228E-2</v>
      </c>
      <c r="H1239" s="13">
        <f t="shared" si="36"/>
        <v>2.3039329764952265E-2</v>
      </c>
    </row>
    <row r="1240" spans="2:8" x14ac:dyDescent="0.3">
      <c r="B1240" s="2">
        <v>44008</v>
      </c>
      <c r="C1240">
        <f>+VLOOKUP(B1240,'S&amp;P500'!$B$5:$C$1261,2)</f>
        <v>3009.05</v>
      </c>
      <c r="D1240">
        <f>+VLOOKUP(B1240,AAPL!$B$4:$C$1261,2)</f>
        <v>85.94</v>
      </c>
      <c r="G1240" s="13">
        <f t="shared" si="35"/>
        <v>-2.4226917788673585E-2</v>
      </c>
      <c r="H1240" s="13">
        <f t="shared" si="36"/>
        <v>-3.0678998420933912E-2</v>
      </c>
    </row>
    <row r="1241" spans="2:8" x14ac:dyDescent="0.3">
      <c r="B1241" s="2">
        <v>44007</v>
      </c>
      <c r="C1241">
        <f>+VLOOKUP(B1241,'S&amp;P500'!$B$5:$C$1261,2)</f>
        <v>3083.76</v>
      </c>
      <c r="D1241">
        <f>+VLOOKUP(B1241,AAPL!$B$4:$C$1261,2)</f>
        <v>88.66</v>
      </c>
      <c r="G1241" s="13">
        <f t="shared" si="35"/>
        <v>1.0959469958988111E-2</v>
      </c>
      <c r="H1241" s="13">
        <f t="shared" si="36"/>
        <v>1.3257142857142856E-2</v>
      </c>
    </row>
    <row r="1242" spans="2:8" x14ac:dyDescent="0.3">
      <c r="B1242" s="2">
        <v>44006</v>
      </c>
      <c r="C1242">
        <f>+VLOOKUP(B1242,'S&amp;P500'!$B$5:$C$1261,2)</f>
        <v>3050.33</v>
      </c>
      <c r="D1242">
        <f>+VLOOKUP(B1242,AAPL!$B$4:$C$1261,2)</f>
        <v>87.5</v>
      </c>
      <c r="G1242" s="13">
        <f t="shared" si="35"/>
        <v>-2.5855158736495243E-2</v>
      </c>
      <c r="H1242" s="13">
        <f t="shared" si="36"/>
        <v>-1.7626585831368557E-2</v>
      </c>
    </row>
    <row r="1243" spans="2:8" x14ac:dyDescent="0.3">
      <c r="B1243" s="2">
        <v>44005</v>
      </c>
      <c r="C1243">
        <f>+VLOOKUP(B1243,'S&amp;P500'!$B$5:$C$1261,2)</f>
        <v>3131.29</v>
      </c>
      <c r="D1243">
        <f>+VLOOKUP(B1243,AAPL!$B$4:$C$1261,2)</f>
        <v>89.07</v>
      </c>
      <c r="G1243" s="13">
        <f t="shared" si="35"/>
        <v>4.3074416426651663E-3</v>
      </c>
      <c r="H1243" s="13">
        <f t="shared" si="36"/>
        <v>2.1327829377364882E-2</v>
      </c>
    </row>
    <row r="1244" spans="2:8" x14ac:dyDescent="0.3">
      <c r="B1244" s="2">
        <v>44004</v>
      </c>
      <c r="C1244">
        <f>+VLOOKUP(B1244,'S&amp;P500'!$B$5:$C$1261,2)</f>
        <v>3117.86</v>
      </c>
      <c r="D1244">
        <f>+VLOOKUP(B1244,AAPL!$B$4:$C$1261,2)</f>
        <v>87.21</v>
      </c>
      <c r="G1244" s="13">
        <f t="shared" si="35"/>
        <v>6.4950576872171428E-3</v>
      </c>
      <c r="H1244" s="13">
        <f t="shared" si="36"/>
        <v>2.6120720084715776E-2</v>
      </c>
    </row>
    <row r="1245" spans="2:8" x14ac:dyDescent="0.3">
      <c r="B1245" s="2">
        <v>44001</v>
      </c>
      <c r="C1245">
        <f>+VLOOKUP(B1245,'S&amp;P500'!$B$5:$C$1261,2)</f>
        <v>3097.74</v>
      </c>
      <c r="D1245">
        <f>+VLOOKUP(B1245,AAPL!$B$4:$C$1261,2)</f>
        <v>84.99</v>
      </c>
      <c r="G1245" s="13">
        <f t="shared" si="35"/>
        <v>-5.6494636219482919E-3</v>
      </c>
      <c r="H1245" s="13">
        <f t="shared" si="36"/>
        <v>-5.7323350491343961E-3</v>
      </c>
    </row>
    <row r="1246" spans="2:8" x14ac:dyDescent="0.3">
      <c r="B1246" s="2">
        <v>44000</v>
      </c>
      <c r="C1246">
        <f>+VLOOKUP(B1246,'S&amp;P500'!$B$5:$C$1261,2)</f>
        <v>3115.34</v>
      </c>
      <c r="D1246">
        <f>+VLOOKUP(B1246,AAPL!$B$4:$C$1261,2)</f>
        <v>85.48</v>
      </c>
      <c r="G1246" s="13">
        <f t="shared" si="35"/>
        <v>5.9418851513903803E-4</v>
      </c>
      <c r="H1246" s="13">
        <f t="shared" si="36"/>
        <v>4.6816479400746402E-4</v>
      </c>
    </row>
    <row r="1247" spans="2:8" x14ac:dyDescent="0.3">
      <c r="B1247" s="2">
        <v>43999</v>
      </c>
      <c r="C1247">
        <f>+VLOOKUP(B1247,'S&amp;P500'!$B$5:$C$1261,2)</f>
        <v>3113.49</v>
      </c>
      <c r="D1247">
        <f>+VLOOKUP(B1247,AAPL!$B$4:$C$1261,2)</f>
        <v>85.44</v>
      </c>
      <c r="G1247" s="13">
        <f t="shared" si="35"/>
        <v>-3.6002995449221364E-3</v>
      </c>
      <c r="H1247" s="13">
        <f t="shared" si="36"/>
        <v>-1.4025245441795509E-3</v>
      </c>
    </row>
    <row r="1248" spans="2:8" x14ac:dyDescent="0.3">
      <c r="B1248" s="2">
        <v>43998</v>
      </c>
      <c r="C1248">
        <f>+VLOOKUP(B1248,'S&amp;P500'!$B$5:$C$1261,2)</f>
        <v>3124.74</v>
      </c>
      <c r="D1248">
        <f>+VLOOKUP(B1248,AAPL!$B$4:$C$1261,2)</f>
        <v>85.56</v>
      </c>
      <c r="G1248" s="13">
        <f t="shared" si="35"/>
        <v>1.8962430582503575E-2</v>
      </c>
      <c r="H1248" s="13">
        <f t="shared" si="36"/>
        <v>2.6514697060588066E-2</v>
      </c>
    </row>
    <row r="1249" spans="2:8" x14ac:dyDescent="0.3">
      <c r="B1249" s="2">
        <v>43997</v>
      </c>
      <c r="C1249">
        <f>+VLOOKUP(B1249,'S&amp;P500'!$B$5:$C$1261,2)</f>
        <v>3066.59</v>
      </c>
      <c r="D1249">
        <f>+VLOOKUP(B1249,AAPL!$B$4:$C$1261,2)</f>
        <v>83.35</v>
      </c>
      <c r="G1249" s="13">
        <f t="shared" si="35"/>
        <v>8.3122075684491925E-3</v>
      </c>
      <c r="H1249" s="13">
        <f t="shared" si="36"/>
        <v>1.2389165553261305E-2</v>
      </c>
    </row>
    <row r="1250" spans="2:8" x14ac:dyDescent="0.3">
      <c r="B1250" s="2">
        <v>43994</v>
      </c>
      <c r="C1250">
        <f>+VLOOKUP(B1250,'S&amp;P500'!$B$5:$C$1261,2)</f>
        <v>3041.31</v>
      </c>
      <c r="D1250">
        <f>+VLOOKUP(B1250,AAPL!$B$4:$C$1261,2)</f>
        <v>82.33</v>
      </c>
      <c r="G1250" s="13">
        <f t="shared" si="35"/>
        <v>1.3060857399820103E-2</v>
      </c>
      <c r="H1250" s="13">
        <f t="shared" si="36"/>
        <v>8.5752786965576089E-3</v>
      </c>
    </row>
    <row r="1251" spans="2:8" x14ac:dyDescent="0.3">
      <c r="B1251" s="2">
        <v>43993</v>
      </c>
      <c r="C1251">
        <f>+VLOOKUP(B1251,'S&amp;P500'!$B$5:$C$1261,2)</f>
        <v>3002.1</v>
      </c>
      <c r="D1251">
        <f>+VLOOKUP(B1251,AAPL!$B$4:$C$1261,2)</f>
        <v>81.63</v>
      </c>
      <c r="G1251" s="13">
        <f t="shared" si="35"/>
        <v>-5.8944121574601716E-2</v>
      </c>
      <c r="H1251" s="13">
        <f t="shared" si="36"/>
        <v>-4.8046647230320705E-2</v>
      </c>
    </row>
    <row r="1252" spans="2:8" x14ac:dyDescent="0.3">
      <c r="B1252" s="2">
        <v>43992</v>
      </c>
      <c r="C1252">
        <f>+VLOOKUP(B1252,'S&amp;P500'!$B$5:$C$1261,2)</f>
        <v>3190.14</v>
      </c>
      <c r="D1252">
        <f>+VLOOKUP(B1252,AAPL!$B$4:$C$1261,2)</f>
        <v>85.75</v>
      </c>
      <c r="G1252" s="13">
        <f t="shared" si="35"/>
        <v>-5.3130787794885004E-3</v>
      </c>
      <c r="H1252" s="13">
        <f t="shared" si="36"/>
        <v>2.5717703349282361E-2</v>
      </c>
    </row>
    <row r="1253" spans="2:8" x14ac:dyDescent="0.3">
      <c r="B1253" s="2">
        <v>43991</v>
      </c>
      <c r="C1253">
        <f>+VLOOKUP(B1253,'S&amp;P500'!$B$5:$C$1261,2)</f>
        <v>3207.18</v>
      </c>
      <c r="D1253">
        <f>+VLOOKUP(B1253,AAPL!$B$4:$C$1261,2)</f>
        <v>83.6</v>
      </c>
      <c r="G1253" s="13">
        <f t="shared" si="35"/>
        <v>-7.7991826481333959E-3</v>
      </c>
      <c r="H1253" s="13">
        <f t="shared" si="36"/>
        <v>3.1589338598222882E-2</v>
      </c>
    </row>
    <row r="1254" spans="2:8" x14ac:dyDescent="0.3">
      <c r="B1254" s="2">
        <v>43990</v>
      </c>
      <c r="C1254">
        <f>+VLOOKUP(B1254,'S&amp;P500'!$B$5:$C$1261,2)</f>
        <v>3232.39</v>
      </c>
      <c r="D1254">
        <f>+VLOOKUP(B1254,AAPL!$B$4:$C$1261,2)</f>
        <v>81.040000000000006</v>
      </c>
      <c r="G1254" s="13">
        <f t="shared" si="35"/>
        <v>1.2041591393674889E-2</v>
      </c>
      <c r="H1254" s="13">
        <f t="shared" si="36"/>
        <v>5.9582919563059278E-3</v>
      </c>
    </row>
    <row r="1255" spans="2:8" x14ac:dyDescent="0.3">
      <c r="B1255" s="2">
        <v>43987</v>
      </c>
      <c r="C1255">
        <f>+VLOOKUP(B1255,'S&amp;P500'!$B$5:$C$1261,2)</f>
        <v>3193.93</v>
      </c>
      <c r="D1255">
        <f>+VLOOKUP(B1255,AAPL!$B$4:$C$1261,2)</f>
        <v>80.56</v>
      </c>
      <c r="G1255" s="13">
        <f t="shared" si="35"/>
        <v>2.621170498176606E-2</v>
      </c>
      <c r="H1255" s="13">
        <f t="shared" si="36"/>
        <v>2.846929656581132E-2</v>
      </c>
    </row>
    <row r="1256" spans="2:8" x14ac:dyDescent="0.3">
      <c r="B1256" s="2">
        <v>43986</v>
      </c>
      <c r="C1256">
        <f>+VLOOKUP(B1256,'S&amp;P500'!$B$5:$C$1261,2)</f>
        <v>3112.35</v>
      </c>
      <c r="D1256">
        <f>+VLOOKUP(B1256,AAPL!$B$4:$C$1261,2)</f>
        <v>78.33</v>
      </c>
      <c r="G1256" s="13">
        <f t="shared" si="35"/>
        <v>-3.3686961032639573E-3</v>
      </c>
      <c r="H1256" s="13">
        <f t="shared" si="36"/>
        <v>-8.6065055056322448E-3</v>
      </c>
    </row>
    <row r="1257" spans="2:8" x14ac:dyDescent="0.3">
      <c r="B1257" s="2">
        <v>43985</v>
      </c>
      <c r="C1257">
        <f>+VLOOKUP(B1257,'S&amp;P500'!$B$5:$C$1261,2)</f>
        <v>3122.87</v>
      </c>
      <c r="D1257">
        <f>+VLOOKUP(B1257,AAPL!$B$4:$C$1261,2)</f>
        <v>79.010000000000005</v>
      </c>
      <c r="G1257" s="13">
        <f t="shared" si="35"/>
        <v>1.3648963587616247E-2</v>
      </c>
      <c r="H1257" s="13">
        <f t="shared" si="36"/>
        <v>5.4721303130569332E-3</v>
      </c>
    </row>
    <row r="1258" spans="2:8" x14ac:dyDescent="0.3">
      <c r="B1258" s="2">
        <v>43984</v>
      </c>
      <c r="C1258">
        <f>+VLOOKUP(B1258,'S&amp;P500'!$B$5:$C$1261,2)</f>
        <v>3080.82</v>
      </c>
      <c r="D1258">
        <f>+VLOOKUP(B1258,AAPL!$B$4:$C$1261,2)</f>
        <v>78.58</v>
      </c>
      <c r="G1258" s="13">
        <f t="shared" si="35"/>
        <v>8.2108039650099496E-3</v>
      </c>
      <c r="H1258" s="13">
        <f t="shared" si="36"/>
        <v>4.6024034773715083E-3</v>
      </c>
    </row>
    <row r="1259" spans="2:8" x14ac:dyDescent="0.3">
      <c r="B1259" s="2">
        <v>43983</v>
      </c>
      <c r="C1259">
        <f>+VLOOKUP(B1259,'S&amp;P500'!$B$5:$C$1261,2)</f>
        <v>3055.73</v>
      </c>
      <c r="D1259">
        <f>+VLOOKUP(B1259,AAPL!$B$4:$C$1261,2)</f>
        <v>78.22</v>
      </c>
      <c r="G1259" s="13">
        <f t="shared" si="35"/>
        <v>3.7512605483673855E-3</v>
      </c>
      <c r="H1259" s="13">
        <f t="shared" si="36"/>
        <v>1.2425575977219605E-2</v>
      </c>
    </row>
    <row r="1260" spans="2:8" x14ac:dyDescent="0.3">
      <c r="B1260" s="2">
        <v>43980</v>
      </c>
      <c r="C1260">
        <f>+VLOOKUP(B1260,'S&amp;P500'!$B$5:$C$1261,2)</f>
        <v>3044.31</v>
      </c>
      <c r="D1260">
        <f>+VLOOKUP(B1260,AAPL!$B$4:$C$1261,2)</f>
        <v>77.260000000000005</v>
      </c>
      <c r="G1260" s="13">
        <f t="shared" si="35"/>
        <v>4.8123100078225622E-3</v>
      </c>
      <c r="H1260" s="13">
        <f t="shared" si="36"/>
        <v>-1.0343935867597187E-3</v>
      </c>
    </row>
    <row r="1261" spans="2:8" x14ac:dyDescent="0.3">
      <c r="B1261" s="2">
        <v>43979</v>
      </c>
      <c r="C1261">
        <f>+VLOOKUP(B1261,'S&amp;P500'!$B$5:$C$1261,2)</f>
        <v>3029.73</v>
      </c>
      <c r="D1261">
        <f>+VLOOKUP(B1261,AAPL!$B$4:$C$1261,2)</f>
        <v>77.34</v>
      </c>
      <c r="G1261" s="13">
        <f t="shared" si="35"/>
        <v>-2.1079466294262605E-3</v>
      </c>
      <c r="H1261" s="13">
        <f t="shared" si="36"/>
        <v>3.8804811796655514E-4</v>
      </c>
    </row>
    <row r="1262" spans="2:8" x14ac:dyDescent="0.3">
      <c r="B1262" s="2">
        <v>43978</v>
      </c>
      <c r="C1262">
        <f>+VLOOKUP(B1262,'S&amp;P500'!$B$5:$C$1261,2)</f>
        <v>3036.13</v>
      </c>
      <c r="D1262">
        <f>+VLOOKUP(B1262,AAPL!$B$4:$C$1261,2)</f>
        <v>77.31</v>
      </c>
      <c r="G1262" s="13">
        <f t="shared" si="35"/>
        <v>1.4827343010993532E-2</v>
      </c>
      <c r="H1262" s="13">
        <f t="shared" si="36"/>
        <v>4.4173054436793535E-3</v>
      </c>
    </row>
    <row r="1263" spans="2:8" x14ac:dyDescent="0.3">
      <c r="B1263" s="2">
        <v>43977</v>
      </c>
      <c r="C1263">
        <f>+VLOOKUP(B1263,'S&amp;P500'!$B$5:$C$1261,2)</f>
        <v>2991.77</v>
      </c>
      <c r="D1263">
        <f>+VLOOKUP(B1263,AAPL!$B$4:$C$1261,2)</f>
        <v>76.97</v>
      </c>
      <c r="G1263" s="13">
        <f t="shared" si="35"/>
        <v>1.2289160703107926E-2</v>
      </c>
      <c r="H1263" s="13">
        <f t="shared" si="36"/>
        <v>-6.8387096774193967E-3</v>
      </c>
    </row>
    <row r="1264" spans="2:8" x14ac:dyDescent="0.3">
      <c r="B1264" s="2">
        <v>43973</v>
      </c>
      <c r="C1264">
        <f>+VLOOKUP(B1264,'S&amp;P500'!$B$5:$C$1261,2)</f>
        <v>2955.45</v>
      </c>
      <c r="D1264">
        <f>+VLOOKUP(B1264,AAPL!$B$4:$C$1261,2)</f>
        <v>77.5</v>
      </c>
      <c r="G1264" s="13"/>
      <c r="H1264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891A-94A4-417F-9D98-6D731AB16952}">
  <dimension ref="A1:I1280"/>
  <sheetViews>
    <sheetView workbookViewId="0">
      <selection activeCell="B18" sqref="B18"/>
    </sheetView>
  </sheetViews>
  <sheetFormatPr baseColWidth="10" defaultRowHeight="14.4" x14ac:dyDescent="0.3"/>
  <cols>
    <col min="1" max="1" width="29.109375" customWidth="1"/>
    <col min="2" max="2" width="17.109375" customWidth="1"/>
    <col min="4" max="4" width="12.88671875" customWidth="1"/>
  </cols>
  <sheetData>
    <row r="1" spans="1:9" x14ac:dyDescent="0.3">
      <c r="A1" t="s">
        <v>10</v>
      </c>
    </row>
    <row r="2" spans="1:9" ht="15" thickBot="1" x14ac:dyDescent="0.35"/>
    <row r="3" spans="1:9" x14ac:dyDescent="0.3">
      <c r="A3" s="7" t="s">
        <v>11</v>
      </c>
      <c r="B3" s="7"/>
    </row>
    <row r="4" spans="1:9" x14ac:dyDescent="0.3">
      <c r="A4" t="s">
        <v>12</v>
      </c>
      <c r="B4">
        <v>0.75341652317322616</v>
      </c>
    </row>
    <row r="5" spans="1:9" x14ac:dyDescent="0.3">
      <c r="A5" t="s">
        <v>13</v>
      </c>
      <c r="B5">
        <v>0.56763645739043245</v>
      </c>
    </row>
    <row r="6" spans="1:9" x14ac:dyDescent="0.3">
      <c r="A6" t="s">
        <v>14</v>
      </c>
      <c r="B6">
        <v>0.56729166987638979</v>
      </c>
    </row>
    <row r="7" spans="1:9" x14ac:dyDescent="0.3">
      <c r="A7" t="s">
        <v>15</v>
      </c>
      <c r="B7">
        <v>1.2435308125526678E-2</v>
      </c>
    </row>
    <row r="8" spans="1:9" ht="15" thickBot="1" x14ac:dyDescent="0.35">
      <c r="A8" s="5" t="s">
        <v>16</v>
      </c>
      <c r="B8" s="5">
        <v>1256</v>
      </c>
    </row>
    <row r="10" spans="1:9" ht="15" thickBot="1" x14ac:dyDescent="0.35">
      <c r="A10" t="s">
        <v>17</v>
      </c>
    </row>
    <row r="11" spans="1:9" x14ac:dyDescent="0.3">
      <c r="A11" s="6"/>
      <c r="B11" s="6" t="s">
        <v>22</v>
      </c>
      <c r="C11" s="6" t="s">
        <v>23</v>
      </c>
      <c r="D11" s="6" t="s">
        <v>24</v>
      </c>
      <c r="E11" s="6" t="s">
        <v>25</v>
      </c>
      <c r="F11" s="6" t="s">
        <v>26</v>
      </c>
    </row>
    <row r="12" spans="1:9" x14ac:dyDescent="0.3">
      <c r="A12" t="s">
        <v>18</v>
      </c>
      <c r="B12">
        <v>1</v>
      </c>
      <c r="C12">
        <v>0.25458443769422068</v>
      </c>
      <c r="D12">
        <v>0.25458443769422068</v>
      </c>
      <c r="E12">
        <v>1646.3370460686265</v>
      </c>
      <c r="F12">
        <v>1.4215801870926802E-230</v>
      </c>
    </row>
    <row r="13" spans="1:9" x14ac:dyDescent="0.3">
      <c r="A13" t="s">
        <v>19</v>
      </c>
      <c r="B13">
        <v>1254</v>
      </c>
      <c r="C13">
        <v>0.19391465777369446</v>
      </c>
      <c r="D13">
        <v>1.5463688817678983E-4</v>
      </c>
    </row>
    <row r="14" spans="1:9" ht="15" thickBot="1" x14ac:dyDescent="0.35">
      <c r="A14" s="5" t="s">
        <v>20</v>
      </c>
      <c r="B14" s="5">
        <v>1255</v>
      </c>
      <c r="C14" s="5">
        <v>0.44849909546791511</v>
      </c>
      <c r="D14" s="5"/>
      <c r="E14" s="5"/>
      <c r="F14" s="5"/>
    </row>
    <row r="15" spans="1:9" ht="15" thickBot="1" x14ac:dyDescent="0.35"/>
    <row r="16" spans="1:9" x14ac:dyDescent="0.3">
      <c r="A16" s="6"/>
      <c r="B16" s="6" t="s">
        <v>27</v>
      </c>
      <c r="C16" s="6" t="s">
        <v>15</v>
      </c>
      <c r="D16" s="6" t="s">
        <v>28</v>
      </c>
      <c r="E16" s="6" t="s">
        <v>29</v>
      </c>
      <c r="F16" s="6" t="s">
        <v>30</v>
      </c>
      <c r="G16" s="6" t="s">
        <v>31</v>
      </c>
      <c r="H16" s="6" t="s">
        <v>32</v>
      </c>
      <c r="I16" s="6" t="s">
        <v>33</v>
      </c>
    </row>
    <row r="17" spans="1:9" x14ac:dyDescent="0.3">
      <c r="A17" t="s">
        <v>21</v>
      </c>
      <c r="B17">
        <v>1.6776613534959922E-4</v>
      </c>
      <c r="C17">
        <v>3.5139499309783795E-4</v>
      </c>
      <c r="D17">
        <v>0.47742892939538428</v>
      </c>
      <c r="E17">
        <v>0.63313991724053853</v>
      </c>
      <c r="F17">
        <v>-5.2162078280844164E-4</v>
      </c>
      <c r="G17">
        <v>8.5715305350764009E-4</v>
      </c>
      <c r="H17">
        <v>-5.2162078280844164E-4</v>
      </c>
      <c r="I17">
        <v>8.5715305350764009E-4</v>
      </c>
    </row>
    <row r="18" spans="1:9" ht="15" thickBot="1" x14ac:dyDescent="0.35">
      <c r="A18" s="5" t="s">
        <v>34</v>
      </c>
      <c r="B18" s="20">
        <v>1.2714961136553486</v>
      </c>
      <c r="C18" s="5">
        <v>3.1336873298798598E-2</v>
      </c>
      <c r="D18" s="5">
        <v>40.575079125845512</v>
      </c>
      <c r="E18" s="5">
        <v>1.4215801870931656E-230</v>
      </c>
      <c r="F18" s="5">
        <v>1.2100176323664793</v>
      </c>
      <c r="G18" s="5">
        <v>1.332974594944218</v>
      </c>
      <c r="H18" s="5">
        <v>1.2100176323664793</v>
      </c>
      <c r="I18" s="5">
        <v>1.332974594944218</v>
      </c>
    </row>
    <row r="22" spans="1:9" x14ac:dyDescent="0.3">
      <c r="A22" t="s">
        <v>35</v>
      </c>
    </row>
    <row r="23" spans="1:9" ht="15" thickBot="1" x14ac:dyDescent="0.35"/>
    <row r="24" spans="1:9" x14ac:dyDescent="0.3">
      <c r="A24" s="6" t="s">
        <v>36</v>
      </c>
      <c r="B24" s="6" t="s">
        <v>37</v>
      </c>
      <c r="C24" s="6" t="s">
        <v>19</v>
      </c>
    </row>
    <row r="25" spans="1:9" x14ac:dyDescent="0.3">
      <c r="A25">
        <v>1</v>
      </c>
      <c r="B25">
        <v>-3.978644021034013E-4</v>
      </c>
      <c r="C25">
        <v>-4.1545627343210515E-3</v>
      </c>
    </row>
    <row r="26" spans="1:9" x14ac:dyDescent="0.3">
      <c r="A26">
        <v>2</v>
      </c>
      <c r="B26">
        <v>-2.0347968756201883E-2</v>
      </c>
      <c r="C26">
        <v>-2.7111050134975175E-3</v>
      </c>
    </row>
    <row r="27" spans="1:9" x14ac:dyDescent="0.3">
      <c r="A27">
        <v>3</v>
      </c>
      <c r="B27">
        <v>-4.76590145972471E-3</v>
      </c>
      <c r="C27">
        <v>-4.430381709161167E-3</v>
      </c>
    </row>
    <row r="28" spans="1:9" x14ac:dyDescent="0.3">
      <c r="A28">
        <v>4</v>
      </c>
      <c r="B28">
        <v>1.2816947054106564E-3</v>
      </c>
      <c r="C28">
        <v>-1.3020783979291111E-2</v>
      </c>
    </row>
    <row r="29" spans="1:9" x14ac:dyDescent="0.3">
      <c r="A29">
        <v>5</v>
      </c>
      <c r="B29">
        <v>9.0750058544293299E-3</v>
      </c>
      <c r="C29">
        <v>-9.973563433053112E-3</v>
      </c>
    </row>
    <row r="30" spans="1:9" x14ac:dyDescent="0.3">
      <c r="A30">
        <v>6</v>
      </c>
      <c r="B30">
        <v>5.4219893054225131E-3</v>
      </c>
      <c r="C30">
        <v>-9.5664813696622365E-3</v>
      </c>
    </row>
    <row r="31" spans="1:9" x14ac:dyDescent="0.3">
      <c r="A31">
        <v>7</v>
      </c>
      <c r="B31">
        <v>1.47024748101758E-3</v>
      </c>
      <c r="C31">
        <v>-4.288074936049698E-3</v>
      </c>
    </row>
    <row r="32" spans="1:9" x14ac:dyDescent="0.3">
      <c r="A32">
        <v>8</v>
      </c>
      <c r="B32">
        <v>9.3838551698335413E-3</v>
      </c>
      <c r="C32">
        <v>7.6842909412587999E-4</v>
      </c>
    </row>
    <row r="33" spans="1:3" x14ac:dyDescent="0.3">
      <c r="A33">
        <v>9</v>
      </c>
      <c r="B33">
        <v>4.1566181273471364E-2</v>
      </c>
      <c r="C33">
        <v>2.1580033484182221E-2</v>
      </c>
    </row>
    <row r="34" spans="1:3" x14ac:dyDescent="0.3">
      <c r="A34">
        <v>10</v>
      </c>
      <c r="B34">
        <v>-7.3692730032080063E-4</v>
      </c>
      <c r="C34">
        <v>6.0099587864030695E-3</v>
      </c>
    </row>
    <row r="35" spans="1:3" x14ac:dyDescent="0.3">
      <c r="A35">
        <v>11</v>
      </c>
      <c r="B35">
        <v>7.5421220672128248E-3</v>
      </c>
      <c r="C35">
        <v>-1.2152686563245913E-3</v>
      </c>
    </row>
    <row r="36" spans="1:3" x14ac:dyDescent="0.3">
      <c r="A36">
        <v>12</v>
      </c>
      <c r="B36">
        <v>5.6942255024127466E-3</v>
      </c>
      <c r="C36">
        <v>-1.7093973295603165E-2</v>
      </c>
    </row>
    <row r="37" spans="1:3" x14ac:dyDescent="0.3">
      <c r="A37">
        <v>13</v>
      </c>
      <c r="B37">
        <v>-9.6142195117393074E-3</v>
      </c>
      <c r="C37">
        <v>7.7011147440808163E-3</v>
      </c>
    </row>
    <row r="38" spans="1:3" x14ac:dyDescent="0.3">
      <c r="A38">
        <v>14</v>
      </c>
      <c r="B38">
        <v>-7.9464015523397682E-3</v>
      </c>
      <c r="C38">
        <v>-2.3504739465799625E-2</v>
      </c>
    </row>
    <row r="39" spans="1:3" x14ac:dyDescent="0.3">
      <c r="A39">
        <v>15</v>
      </c>
      <c r="B39">
        <v>1.889259711030291E-2</v>
      </c>
      <c r="C39">
        <v>-5.6256472438879566E-2</v>
      </c>
    </row>
    <row r="40" spans="1:3" x14ac:dyDescent="0.3">
      <c r="A40">
        <v>16</v>
      </c>
      <c r="B40">
        <v>8.1770322712916496E-3</v>
      </c>
      <c r="C40">
        <v>-4.3131174659011493E-3</v>
      </c>
    </row>
    <row r="41" spans="1:3" x14ac:dyDescent="0.3">
      <c r="A41">
        <v>17</v>
      </c>
      <c r="B41">
        <v>2.0495738898365862E-3</v>
      </c>
      <c r="C41">
        <v>4.0661991154257509E-3</v>
      </c>
    </row>
    <row r="42" spans="1:3" x14ac:dyDescent="0.3">
      <c r="A42">
        <v>18</v>
      </c>
      <c r="B42">
        <v>7.5454908156232592E-3</v>
      </c>
      <c r="C42">
        <v>-2.4468536289273613E-3</v>
      </c>
    </row>
    <row r="43" spans="1:3" x14ac:dyDescent="0.3">
      <c r="A43">
        <v>19</v>
      </c>
      <c r="B43">
        <v>9.8241322429998973E-4</v>
      </c>
      <c r="C43">
        <v>3.0843778383286488E-3</v>
      </c>
    </row>
    <row r="44" spans="1:3" x14ac:dyDescent="0.3">
      <c r="A44">
        <v>20</v>
      </c>
      <c r="B44">
        <v>9.542690304680532E-3</v>
      </c>
      <c r="C44">
        <v>-5.1697926593177821E-3</v>
      </c>
    </row>
    <row r="45" spans="1:3" x14ac:dyDescent="0.3">
      <c r="A45">
        <v>21</v>
      </c>
      <c r="B45">
        <v>2.5927112870235823E-2</v>
      </c>
      <c r="C45">
        <v>-7.4765671843357237E-3</v>
      </c>
    </row>
    <row r="46" spans="1:3" x14ac:dyDescent="0.3">
      <c r="A46">
        <v>22</v>
      </c>
      <c r="B46">
        <v>2.1352314528815933E-2</v>
      </c>
      <c r="C46">
        <v>2.9608998285133165E-3</v>
      </c>
    </row>
    <row r="47" spans="1:3" x14ac:dyDescent="0.3">
      <c r="A47">
        <v>23</v>
      </c>
      <c r="B47">
        <v>3.2104301454877353E-2</v>
      </c>
      <c r="C47">
        <v>1.953030979936772E-3</v>
      </c>
    </row>
    <row r="48" spans="1:3" x14ac:dyDescent="0.3">
      <c r="A48">
        <v>24</v>
      </c>
      <c r="B48">
        <v>-2.9798210760951668E-2</v>
      </c>
      <c r="C48">
        <v>1.0430581643424239E-2</v>
      </c>
    </row>
    <row r="49" spans="1:3" x14ac:dyDescent="0.3">
      <c r="A49">
        <v>25</v>
      </c>
      <c r="B49">
        <v>1.8548356797867677E-3</v>
      </c>
      <c r="C49">
        <v>1.2061255444839561E-2</v>
      </c>
    </row>
    <row r="50" spans="1:3" x14ac:dyDescent="0.3">
      <c r="A50">
        <v>26</v>
      </c>
      <c r="B50">
        <v>-2.8324464205500433E-2</v>
      </c>
      <c r="C50">
        <v>-1.0609556004525244E-2</v>
      </c>
    </row>
    <row r="51" spans="1:3" x14ac:dyDescent="0.3">
      <c r="A51">
        <v>27</v>
      </c>
      <c r="B51">
        <v>-2.029022544857836E-3</v>
      </c>
      <c r="C51">
        <v>1.9960350901106726E-4</v>
      </c>
    </row>
    <row r="52" spans="1:3" x14ac:dyDescent="0.3">
      <c r="A52">
        <v>28</v>
      </c>
      <c r="B52">
        <v>1.0269353461737388E-2</v>
      </c>
      <c r="C52">
        <v>1.1763088804167895E-2</v>
      </c>
    </row>
    <row r="53" spans="1:3" x14ac:dyDescent="0.3">
      <c r="A53">
        <v>29</v>
      </c>
      <c r="B53">
        <v>2.3171779877149756E-2</v>
      </c>
      <c r="C53">
        <v>1.7423476998277555E-2</v>
      </c>
    </row>
    <row r="54" spans="1:3" x14ac:dyDescent="0.3">
      <c r="A54">
        <v>30</v>
      </c>
      <c r="B54">
        <v>-4.3835613267573688E-2</v>
      </c>
      <c r="C54">
        <v>1.436700935633424E-3</v>
      </c>
    </row>
    <row r="55" spans="1:3" x14ac:dyDescent="0.3">
      <c r="A55">
        <v>31</v>
      </c>
      <c r="B55">
        <v>0.12115558061753712</v>
      </c>
      <c r="C55">
        <v>3.2163427454940885E-2</v>
      </c>
    </row>
    <row r="56" spans="1:3" x14ac:dyDescent="0.3">
      <c r="A56">
        <v>32</v>
      </c>
      <c r="B56">
        <v>-1.9795394734486296E-2</v>
      </c>
      <c r="C56">
        <v>-3.0033542468912908E-2</v>
      </c>
    </row>
    <row r="57" spans="1:3" x14ac:dyDescent="0.3">
      <c r="A57">
        <v>33</v>
      </c>
      <c r="B57">
        <v>-2.7966725460552015E-3</v>
      </c>
      <c r="C57">
        <v>-3.3933248253391946E-2</v>
      </c>
    </row>
    <row r="58" spans="1:3" x14ac:dyDescent="0.3">
      <c r="A58">
        <v>34</v>
      </c>
      <c r="B58">
        <v>-7.5803638934404838E-2</v>
      </c>
      <c r="C58">
        <v>2.9177725831334711E-3</v>
      </c>
    </row>
    <row r="59" spans="1:3" x14ac:dyDescent="0.3">
      <c r="A59">
        <v>35</v>
      </c>
      <c r="B59">
        <v>-6.1367052139603334E-2</v>
      </c>
      <c r="C59">
        <v>-3.1119531044654286E-2</v>
      </c>
    </row>
    <row r="60" spans="1:3" x14ac:dyDescent="0.3">
      <c r="A60">
        <v>36</v>
      </c>
      <c r="B60">
        <v>8.7225511295957875E-3</v>
      </c>
      <c r="C60">
        <v>-5.5821294158228535E-3</v>
      </c>
    </row>
    <row r="61" spans="1:3" x14ac:dyDescent="0.3">
      <c r="A61">
        <v>37</v>
      </c>
      <c r="B61">
        <v>4.9756543596901201E-3</v>
      </c>
      <c r="C61">
        <v>-1.9743582380833593E-4</v>
      </c>
    </row>
    <row r="62" spans="1:3" x14ac:dyDescent="0.3">
      <c r="A62">
        <v>38</v>
      </c>
      <c r="B62">
        <v>7.2099391157235005E-3</v>
      </c>
      <c r="C62">
        <v>1.222850580868255E-2</v>
      </c>
    </row>
    <row r="63" spans="1:3" x14ac:dyDescent="0.3">
      <c r="A63">
        <v>39</v>
      </c>
      <c r="B63">
        <v>-2.4928007376272415E-2</v>
      </c>
      <c r="C63">
        <v>-1.686771653965486E-3</v>
      </c>
    </row>
    <row r="64" spans="1:3" x14ac:dyDescent="0.3">
      <c r="A64">
        <v>40</v>
      </c>
      <c r="B64">
        <v>-4.0370168881700497E-3</v>
      </c>
      <c r="C64">
        <v>1.4523366553691693E-2</v>
      </c>
    </row>
    <row r="65" spans="1:3" x14ac:dyDescent="0.3">
      <c r="A65">
        <v>41</v>
      </c>
      <c r="B65">
        <v>-1.4018297504491265E-2</v>
      </c>
      <c r="C65">
        <v>4.0836335825365205E-3</v>
      </c>
    </row>
    <row r="66" spans="1:3" x14ac:dyDescent="0.3">
      <c r="A66">
        <v>42</v>
      </c>
      <c r="B66">
        <v>2.1695077201055214E-3</v>
      </c>
      <c r="C66">
        <v>1.1530365261204736E-2</v>
      </c>
    </row>
    <row r="67" spans="1:3" x14ac:dyDescent="0.3">
      <c r="A67">
        <v>43</v>
      </c>
      <c r="B67">
        <v>2.2604639556481662E-2</v>
      </c>
      <c r="C67">
        <v>-1.1319200525377757E-2</v>
      </c>
    </row>
    <row r="68" spans="1:3" x14ac:dyDescent="0.3">
      <c r="A68">
        <v>44</v>
      </c>
      <c r="B68">
        <v>1.2163273559931791E-3</v>
      </c>
      <c r="C68">
        <v>1.823928951801292E-2</v>
      </c>
    </row>
    <row r="69" spans="1:3" x14ac:dyDescent="0.3">
      <c r="A69">
        <v>45</v>
      </c>
      <c r="B69">
        <v>-2.610338914670047E-3</v>
      </c>
      <c r="C69">
        <v>-2.6929733294684447E-3</v>
      </c>
    </row>
    <row r="70" spans="1:3" x14ac:dyDescent="0.3">
      <c r="A70">
        <v>46</v>
      </c>
      <c r="B70">
        <v>1.3898038203635913E-2</v>
      </c>
      <c r="C70">
        <v>-1.8929536972566424E-3</v>
      </c>
    </row>
    <row r="71" spans="1:3" x14ac:dyDescent="0.3">
      <c r="A71">
        <v>47</v>
      </c>
      <c r="B71">
        <v>-1.3378142150572576E-2</v>
      </c>
      <c r="C71">
        <v>7.2486268969697409E-3</v>
      </c>
    </row>
    <row r="72" spans="1:3" x14ac:dyDescent="0.3">
      <c r="A72">
        <v>48</v>
      </c>
      <c r="B72">
        <v>8.3258116886009981E-3</v>
      </c>
      <c r="C72">
        <v>-5.9338038090455958E-3</v>
      </c>
    </row>
    <row r="73" spans="1:3" x14ac:dyDescent="0.3">
      <c r="A73">
        <v>49</v>
      </c>
      <c r="B73">
        <v>2.7207254114277379E-2</v>
      </c>
      <c r="C73">
        <v>-9.061033780960015E-3</v>
      </c>
    </row>
    <row r="74" spans="1:3" x14ac:dyDescent="0.3">
      <c r="A74">
        <v>50</v>
      </c>
      <c r="B74">
        <v>-1.7494614469388978E-2</v>
      </c>
      <c r="C74">
        <v>-1.6146363841640102E-2</v>
      </c>
    </row>
    <row r="75" spans="1:3" x14ac:dyDescent="0.3">
      <c r="A75">
        <v>51</v>
      </c>
      <c r="B75">
        <v>6.3814065194143952E-3</v>
      </c>
      <c r="C75">
        <v>-2.3837765621658919E-2</v>
      </c>
    </row>
    <row r="76" spans="1:3" x14ac:dyDescent="0.3">
      <c r="A76">
        <v>52</v>
      </c>
      <c r="B76">
        <v>-9.4546922352469857E-3</v>
      </c>
      <c r="C76">
        <v>-1.9729214798822937E-2</v>
      </c>
    </row>
    <row r="77" spans="1:3" x14ac:dyDescent="0.3">
      <c r="A77">
        <v>53</v>
      </c>
      <c r="B77">
        <v>-3.4128385666896015E-2</v>
      </c>
      <c r="C77">
        <v>-1.4372200695978783E-2</v>
      </c>
    </row>
    <row r="78" spans="1:3" x14ac:dyDescent="0.3">
      <c r="A78">
        <v>54</v>
      </c>
      <c r="B78">
        <v>7.1871712921844364E-3</v>
      </c>
      <c r="C78">
        <v>8.7263679810687944E-3</v>
      </c>
    </row>
    <row r="79" spans="1:3" x14ac:dyDescent="0.3">
      <c r="A79">
        <v>55</v>
      </c>
      <c r="B79">
        <v>-2.2489061422215666E-2</v>
      </c>
      <c r="C79">
        <v>2.0747567135166494E-2</v>
      </c>
    </row>
    <row r="80" spans="1:3" x14ac:dyDescent="0.3">
      <c r="A80">
        <v>56</v>
      </c>
      <c r="B80">
        <v>1.435674866583026E-2</v>
      </c>
      <c r="C80">
        <v>-1.5163131825154613E-2</v>
      </c>
    </row>
    <row r="81" spans="1:3" x14ac:dyDescent="0.3">
      <c r="A81">
        <v>57</v>
      </c>
      <c r="B81">
        <v>-1.5388700986891183E-2</v>
      </c>
      <c r="C81">
        <v>6.5547787254071326E-3</v>
      </c>
    </row>
    <row r="82" spans="1:3" x14ac:dyDescent="0.3">
      <c r="A82">
        <v>58</v>
      </c>
      <c r="B82">
        <v>-2.2206465586677018E-2</v>
      </c>
      <c r="C82">
        <v>6.4727789354679065E-3</v>
      </c>
    </row>
    <row r="83" spans="1:3" x14ac:dyDescent="0.3">
      <c r="A83">
        <v>59</v>
      </c>
      <c r="B83">
        <v>2.0326210688940576E-2</v>
      </c>
      <c r="C83">
        <v>-1.2114801095912606E-3</v>
      </c>
    </row>
    <row r="84" spans="1:3" x14ac:dyDescent="0.3">
      <c r="A84">
        <v>60</v>
      </c>
      <c r="B84">
        <v>-2.0003902346716486E-2</v>
      </c>
      <c r="C84">
        <v>7.2565580434463053E-3</v>
      </c>
    </row>
    <row r="85" spans="1:3" x14ac:dyDescent="0.3">
      <c r="A85">
        <v>61</v>
      </c>
      <c r="B85">
        <v>3.4070796853218727E-4</v>
      </c>
      <c r="C85">
        <v>-2.7375403169569705E-2</v>
      </c>
    </row>
    <row r="86" spans="1:3" x14ac:dyDescent="0.3">
      <c r="A86">
        <v>62</v>
      </c>
      <c r="B86">
        <v>-5.7824935366262899E-3</v>
      </c>
      <c r="C86">
        <v>5.5393620024662884E-3</v>
      </c>
    </row>
    <row r="87" spans="1:3" x14ac:dyDescent="0.3">
      <c r="A87">
        <v>63</v>
      </c>
      <c r="B87">
        <v>-6.1504581298870015E-3</v>
      </c>
      <c r="C87">
        <v>1.2471055120467409E-2</v>
      </c>
    </row>
    <row r="88" spans="1:3" x14ac:dyDescent="0.3">
      <c r="A88">
        <v>64</v>
      </c>
      <c r="B88">
        <v>-2.1529176302841437E-2</v>
      </c>
      <c r="C88">
        <v>2.0388693226795686E-2</v>
      </c>
    </row>
    <row r="89" spans="1:3" x14ac:dyDescent="0.3">
      <c r="A89">
        <v>65</v>
      </c>
      <c r="B89">
        <v>-5.3431575085460129E-3</v>
      </c>
      <c r="C89">
        <v>9.268735100040601E-3</v>
      </c>
    </row>
    <row r="90" spans="1:3" x14ac:dyDescent="0.3">
      <c r="A90">
        <v>66</v>
      </c>
      <c r="B90">
        <v>3.1901099788033908E-3</v>
      </c>
      <c r="C90">
        <v>-1.5517728909475118E-3</v>
      </c>
    </row>
    <row r="91" spans="1:3" x14ac:dyDescent="0.3">
      <c r="A91">
        <v>67</v>
      </c>
      <c r="B91">
        <v>3.2765179157758762E-3</v>
      </c>
      <c r="C91">
        <v>-3.8086941070317715E-3</v>
      </c>
    </row>
    <row r="92" spans="1:3" x14ac:dyDescent="0.3">
      <c r="A92">
        <v>68</v>
      </c>
      <c r="B92">
        <v>7.6277683049354438E-5</v>
      </c>
      <c r="C92">
        <v>1.2651221176865289E-2</v>
      </c>
    </row>
    <row r="93" spans="1:3" x14ac:dyDescent="0.3">
      <c r="A93">
        <v>69</v>
      </c>
      <c r="B93">
        <v>1.3424838588063761E-2</v>
      </c>
      <c r="C93">
        <v>6.2319081146755533E-3</v>
      </c>
    </row>
    <row r="94" spans="1:3" x14ac:dyDescent="0.3">
      <c r="A94">
        <v>70</v>
      </c>
      <c r="B94">
        <v>-3.2956648210190039E-3</v>
      </c>
      <c r="C94">
        <v>2.1546353526253278E-2</v>
      </c>
    </row>
    <row r="95" spans="1:3" x14ac:dyDescent="0.3">
      <c r="A95">
        <v>71</v>
      </c>
      <c r="B95">
        <v>5.9953204651494311E-4</v>
      </c>
      <c r="C95">
        <v>2.1261035360566588E-2</v>
      </c>
    </row>
    <row r="96" spans="1:3" x14ac:dyDescent="0.3">
      <c r="A96">
        <v>72</v>
      </c>
      <c r="B96">
        <v>8.7027981877356581E-3</v>
      </c>
      <c r="C96">
        <v>-7.5137899087151933E-3</v>
      </c>
    </row>
    <row r="97" spans="1:3" x14ac:dyDescent="0.3">
      <c r="A97">
        <v>73</v>
      </c>
      <c r="B97">
        <v>-1.1866737655068665E-2</v>
      </c>
      <c r="C97">
        <v>-1.2116757574020937E-2</v>
      </c>
    </row>
    <row r="98" spans="1:3" x14ac:dyDescent="0.3">
      <c r="A98">
        <v>74</v>
      </c>
      <c r="B98">
        <v>4.8015105592603925E-3</v>
      </c>
      <c r="C98">
        <v>-1.5674973644864932E-3</v>
      </c>
    </row>
    <row r="99" spans="1:3" x14ac:dyDescent="0.3">
      <c r="A99">
        <v>75</v>
      </c>
      <c r="B99">
        <v>5.1376079146274595E-3</v>
      </c>
      <c r="C99">
        <v>-6.5585517658159759E-3</v>
      </c>
    </row>
    <row r="100" spans="1:3" x14ac:dyDescent="0.3">
      <c r="A100">
        <v>76</v>
      </c>
      <c r="B100">
        <v>9.3541626045564163E-3</v>
      </c>
      <c r="C100">
        <v>1.1660521295909708E-2</v>
      </c>
    </row>
    <row r="101" spans="1:3" x14ac:dyDescent="0.3">
      <c r="A101">
        <v>77</v>
      </c>
      <c r="B101">
        <v>-9.5065441294119452E-3</v>
      </c>
      <c r="C101">
        <v>-2.434640579200846E-2</v>
      </c>
    </row>
    <row r="102" spans="1:3" x14ac:dyDescent="0.3">
      <c r="A102">
        <v>78</v>
      </c>
      <c r="B102">
        <v>-6.2492244813520089E-3</v>
      </c>
      <c r="C102">
        <v>-4.5907017732660631E-4</v>
      </c>
    </row>
    <row r="103" spans="1:3" x14ac:dyDescent="0.3">
      <c r="A103">
        <v>79</v>
      </c>
      <c r="B103">
        <v>6.875463899011074E-3</v>
      </c>
      <c r="C103">
        <v>-1.4246265473682256E-2</v>
      </c>
    </row>
    <row r="104" spans="1:3" x14ac:dyDescent="0.3">
      <c r="A104">
        <v>80</v>
      </c>
      <c r="B104">
        <v>-5.7814031819657516E-3</v>
      </c>
      <c r="C104">
        <v>1.0367208222144111E-2</v>
      </c>
    </row>
    <row r="105" spans="1:3" x14ac:dyDescent="0.3">
      <c r="A105">
        <v>81</v>
      </c>
      <c r="B105">
        <v>1.1888164157194849E-2</v>
      </c>
      <c r="C105">
        <v>2.4656251699069598E-2</v>
      </c>
    </row>
    <row r="106" spans="1:3" x14ac:dyDescent="0.3">
      <c r="A106">
        <v>82</v>
      </c>
      <c r="B106">
        <v>-1.8371464294985835E-2</v>
      </c>
      <c r="C106">
        <v>5.0183919298585469E-2</v>
      </c>
    </row>
    <row r="107" spans="1:3" x14ac:dyDescent="0.3">
      <c r="A107">
        <v>83</v>
      </c>
      <c r="B107">
        <v>-3.4625803111332613E-3</v>
      </c>
      <c r="C107">
        <v>-4.81485662333931E-4</v>
      </c>
    </row>
    <row r="108" spans="1:3" x14ac:dyDescent="0.3">
      <c r="A108">
        <v>84</v>
      </c>
      <c r="B108">
        <v>6.9238759866426559E-3</v>
      </c>
      <c r="C108">
        <v>-7.6852177395199985E-3</v>
      </c>
    </row>
    <row r="109" spans="1:3" x14ac:dyDescent="0.3">
      <c r="A109">
        <v>85</v>
      </c>
      <c r="B109">
        <v>7.9721598608462688E-3</v>
      </c>
      <c r="C109">
        <v>-2.6142129900673175E-3</v>
      </c>
    </row>
    <row r="110" spans="1:3" x14ac:dyDescent="0.3">
      <c r="A110">
        <v>86</v>
      </c>
      <c r="B110">
        <v>1.1316516549079739E-2</v>
      </c>
      <c r="C110">
        <v>-4.3265259084929522E-2</v>
      </c>
    </row>
    <row r="111" spans="1:3" x14ac:dyDescent="0.3">
      <c r="A111">
        <v>87</v>
      </c>
      <c r="B111">
        <v>1.2871291529218676E-2</v>
      </c>
      <c r="C111">
        <v>-5.3178243999752461E-3</v>
      </c>
    </row>
    <row r="112" spans="1:3" x14ac:dyDescent="0.3">
      <c r="A112">
        <v>88</v>
      </c>
      <c r="B112">
        <v>-2.5184435970071859E-3</v>
      </c>
      <c r="C112">
        <v>-3.7894535754025307E-2</v>
      </c>
    </row>
    <row r="113" spans="1:3" x14ac:dyDescent="0.3">
      <c r="A113">
        <v>89</v>
      </c>
      <c r="B113">
        <v>2.3452410971761862E-2</v>
      </c>
      <c r="C113">
        <v>-3.7721084623084551E-3</v>
      </c>
    </row>
    <row r="114" spans="1:3" x14ac:dyDescent="0.3">
      <c r="A114">
        <v>90</v>
      </c>
      <c r="B114">
        <v>1.6252692795684946E-3</v>
      </c>
      <c r="C114">
        <v>-6.4148690058771522E-3</v>
      </c>
    </row>
    <row r="115" spans="1:3" x14ac:dyDescent="0.3">
      <c r="A115">
        <v>91</v>
      </c>
      <c r="B115">
        <v>2.1708988276524163E-3</v>
      </c>
      <c r="C115">
        <v>-1.2497629824774419E-2</v>
      </c>
    </row>
    <row r="116" spans="1:3" x14ac:dyDescent="0.3">
      <c r="A116">
        <v>92</v>
      </c>
      <c r="B116">
        <v>-1.9428087457605159E-2</v>
      </c>
      <c r="C116">
        <v>-4.6921834824246167E-3</v>
      </c>
    </row>
    <row r="117" spans="1:3" x14ac:dyDescent="0.3">
      <c r="A117">
        <v>93</v>
      </c>
      <c r="B117">
        <v>2.1517117521264975E-3</v>
      </c>
      <c r="C117">
        <v>-1.2381786477813324E-4</v>
      </c>
    </row>
    <row r="118" spans="1:3" x14ac:dyDescent="0.3">
      <c r="A118">
        <v>94</v>
      </c>
      <c r="B118">
        <v>-1.3950794883536701E-2</v>
      </c>
      <c r="C118">
        <v>2.5764648643067621E-3</v>
      </c>
    </row>
    <row r="119" spans="1:3" x14ac:dyDescent="0.3">
      <c r="A119">
        <v>95</v>
      </c>
      <c r="B119">
        <v>7.2094402372629976E-3</v>
      </c>
      <c r="C119">
        <v>-4.5407507682304529E-4</v>
      </c>
    </row>
    <row r="120" spans="1:3" x14ac:dyDescent="0.3">
      <c r="A120">
        <v>96</v>
      </c>
      <c r="B120">
        <v>1.6183475760623976E-2</v>
      </c>
      <c r="C120">
        <v>-1.8197781441788095E-2</v>
      </c>
    </row>
    <row r="121" spans="1:3" x14ac:dyDescent="0.3">
      <c r="A121">
        <v>97</v>
      </c>
      <c r="B121">
        <v>-2.659880140701754E-3</v>
      </c>
      <c r="C121">
        <v>-2.3599026271915326E-2</v>
      </c>
    </row>
    <row r="122" spans="1:3" x14ac:dyDescent="0.3">
      <c r="A122">
        <v>98</v>
      </c>
      <c r="B122">
        <v>-5.2803282479717464E-3</v>
      </c>
      <c r="C122">
        <v>-1.7549275253102656E-3</v>
      </c>
    </row>
    <row r="123" spans="1:3" x14ac:dyDescent="0.3">
      <c r="A123">
        <v>99</v>
      </c>
      <c r="B123">
        <v>-1.3439800247701663E-2</v>
      </c>
      <c r="C123">
        <v>1.8333870320621712E-4</v>
      </c>
    </row>
    <row r="124" spans="1:3" x14ac:dyDescent="0.3">
      <c r="A124">
        <v>100</v>
      </c>
      <c r="B124">
        <v>-1.3889558987173589E-2</v>
      </c>
      <c r="C124">
        <v>6.1556517912408903E-4</v>
      </c>
    </row>
    <row r="125" spans="1:3" x14ac:dyDescent="0.3">
      <c r="A125">
        <v>101</v>
      </c>
      <c r="B125">
        <v>-3.4798632298770255E-4</v>
      </c>
      <c r="C125">
        <v>3.5314633010138253E-3</v>
      </c>
    </row>
    <row r="126" spans="1:3" x14ac:dyDescent="0.3">
      <c r="A126">
        <v>102</v>
      </c>
      <c r="B126">
        <v>1.4208545473027811E-2</v>
      </c>
      <c r="C126">
        <v>-2.7422767225370841E-3</v>
      </c>
    </row>
    <row r="127" spans="1:3" x14ac:dyDescent="0.3">
      <c r="A127">
        <v>103</v>
      </c>
      <c r="B127">
        <v>9.43356480369964E-3</v>
      </c>
      <c r="C127">
        <v>-6.3612471733230092E-3</v>
      </c>
    </row>
    <row r="128" spans="1:3" x14ac:dyDescent="0.3">
      <c r="A128">
        <v>104</v>
      </c>
      <c r="B128">
        <v>1.3987810717629522E-2</v>
      </c>
      <c r="C128">
        <v>4.8331692574898125E-3</v>
      </c>
    </row>
    <row r="129" spans="1:3" x14ac:dyDescent="0.3">
      <c r="A129">
        <v>105</v>
      </c>
      <c r="B129">
        <v>-9.3220393654368943E-4</v>
      </c>
      <c r="C129">
        <v>7.9639275170649768E-3</v>
      </c>
    </row>
    <row r="130" spans="1:3" x14ac:dyDescent="0.3">
      <c r="A130">
        <v>106</v>
      </c>
      <c r="B130">
        <v>-3.733233409946915E-2</v>
      </c>
      <c r="C130">
        <v>1.5898395712155483E-2</v>
      </c>
    </row>
    <row r="131" spans="1:3" x14ac:dyDescent="0.3">
      <c r="A131">
        <v>107</v>
      </c>
      <c r="B131">
        <v>-4.7452435364840782E-3</v>
      </c>
      <c r="C131">
        <v>1.4448166392257978E-2</v>
      </c>
    </row>
    <row r="132" spans="1:3" x14ac:dyDescent="0.3">
      <c r="A132">
        <v>108</v>
      </c>
      <c r="B132">
        <v>4.9985810220783767E-3</v>
      </c>
      <c r="C132">
        <v>6.7575697475251916E-3</v>
      </c>
    </row>
    <row r="133" spans="1:3" x14ac:dyDescent="0.3">
      <c r="A133">
        <v>109</v>
      </c>
      <c r="B133">
        <v>1.3414673800454522E-4</v>
      </c>
      <c r="C133">
        <v>5.531107005464803E-4</v>
      </c>
    </row>
    <row r="134" spans="1:3" x14ac:dyDescent="0.3">
      <c r="A134">
        <v>110</v>
      </c>
      <c r="B134">
        <v>-6.7161546468427593E-3</v>
      </c>
      <c r="C134">
        <v>1.2653527562662175E-2</v>
      </c>
    </row>
    <row r="135" spans="1:3" x14ac:dyDescent="0.3">
      <c r="A135">
        <v>111</v>
      </c>
      <c r="B135">
        <v>1.0550576894902682E-2</v>
      </c>
      <c r="C135">
        <v>-1.5688740911571349E-2</v>
      </c>
    </row>
    <row r="136" spans="1:3" x14ac:dyDescent="0.3">
      <c r="A136">
        <v>112</v>
      </c>
      <c r="B136">
        <v>-3.6008123489970584E-3</v>
      </c>
      <c r="C136">
        <v>7.703834773436443E-3</v>
      </c>
    </row>
    <row r="137" spans="1:3" x14ac:dyDescent="0.3">
      <c r="A137">
        <v>113</v>
      </c>
      <c r="B137">
        <v>-7.6445943302755389E-3</v>
      </c>
      <c r="C137">
        <v>2.3743001000794746E-2</v>
      </c>
    </row>
    <row r="138" spans="1:3" x14ac:dyDescent="0.3">
      <c r="A138">
        <v>114</v>
      </c>
      <c r="B138">
        <v>3.3406932235860182E-3</v>
      </c>
      <c r="C138">
        <v>-4.1655715540323286E-3</v>
      </c>
    </row>
    <row r="139" spans="1:3" x14ac:dyDescent="0.3">
      <c r="A139">
        <v>115</v>
      </c>
      <c r="B139">
        <v>-2.2095688760277667E-3</v>
      </c>
      <c r="C139">
        <v>2.3333159370351399E-3</v>
      </c>
    </row>
    <row r="140" spans="1:3" x14ac:dyDescent="0.3">
      <c r="A140">
        <v>116</v>
      </c>
      <c r="B140">
        <v>7.862046471640986E-3</v>
      </c>
      <c r="C140">
        <v>-6.3748733399022466E-3</v>
      </c>
    </row>
    <row r="141" spans="1:3" x14ac:dyDescent="0.3">
      <c r="A141">
        <v>117</v>
      </c>
      <c r="B141">
        <v>7.4178602741101544E-4</v>
      </c>
      <c r="C141">
        <v>1.2061025570430119E-2</v>
      </c>
    </row>
    <row r="142" spans="1:3" x14ac:dyDescent="0.3">
      <c r="A142">
        <v>118</v>
      </c>
      <c r="B142">
        <v>3.2809648394579762E-3</v>
      </c>
      <c r="C142">
        <v>6.2223296359601131E-3</v>
      </c>
    </row>
    <row r="143" spans="1:3" x14ac:dyDescent="0.3">
      <c r="A143">
        <v>119</v>
      </c>
      <c r="B143">
        <v>7.2981183865500742E-3</v>
      </c>
      <c r="C143">
        <v>2.9425370153955566E-3</v>
      </c>
    </row>
    <row r="144" spans="1:3" x14ac:dyDescent="0.3">
      <c r="A144">
        <v>120</v>
      </c>
      <c r="B144">
        <v>-4.665567370955458E-3</v>
      </c>
      <c r="C144">
        <v>4.1111727272606802E-3</v>
      </c>
    </row>
    <row r="145" spans="1:3" x14ac:dyDescent="0.3">
      <c r="A145">
        <v>121</v>
      </c>
      <c r="B145">
        <v>7.4433239936133877E-3</v>
      </c>
      <c r="C145">
        <v>1.9406887479820056E-3</v>
      </c>
    </row>
    <row r="146" spans="1:3" x14ac:dyDescent="0.3">
      <c r="A146">
        <v>122</v>
      </c>
      <c r="B146">
        <v>4.0082367617850414E-3</v>
      </c>
      <c r="C146">
        <v>9.0303119910495697E-3</v>
      </c>
    </row>
    <row r="147" spans="1:3" x14ac:dyDescent="0.3">
      <c r="A147">
        <v>123</v>
      </c>
      <c r="B147">
        <v>4.5772876660191471E-3</v>
      </c>
      <c r="C147">
        <v>1.3445441539571504E-3</v>
      </c>
    </row>
    <row r="148" spans="1:3" x14ac:dyDescent="0.3">
      <c r="A148">
        <v>124</v>
      </c>
      <c r="B148">
        <v>6.9581210875998539E-3</v>
      </c>
      <c r="C148">
        <v>-9.0592373055906599E-3</v>
      </c>
    </row>
    <row r="149" spans="1:3" x14ac:dyDescent="0.3">
      <c r="A149">
        <v>125</v>
      </c>
      <c r="B149">
        <v>1.9570175365071416E-4</v>
      </c>
      <c r="C149">
        <v>2.9659370291183797E-3</v>
      </c>
    </row>
    <row r="150" spans="1:3" x14ac:dyDescent="0.3">
      <c r="A150">
        <v>126</v>
      </c>
      <c r="B150">
        <v>5.2074784369552044E-3</v>
      </c>
      <c r="C150">
        <v>-4.0644705677857721E-3</v>
      </c>
    </row>
    <row r="151" spans="1:3" x14ac:dyDescent="0.3">
      <c r="A151">
        <v>127</v>
      </c>
      <c r="B151">
        <v>5.1492520114706179E-3</v>
      </c>
      <c r="C151">
        <v>8.260709674353028E-3</v>
      </c>
    </row>
    <row r="152" spans="1:3" x14ac:dyDescent="0.3">
      <c r="A152">
        <v>128</v>
      </c>
      <c r="B152">
        <v>-1.6620461420364479E-2</v>
      </c>
      <c r="C152">
        <v>2.5211070917310723E-3</v>
      </c>
    </row>
    <row r="153" spans="1:3" x14ac:dyDescent="0.3">
      <c r="A153">
        <v>129</v>
      </c>
      <c r="B153">
        <v>-7.5244562925430025E-3</v>
      </c>
      <c r="C153">
        <v>2.128347312396156E-2</v>
      </c>
    </row>
    <row r="154" spans="1:3" x14ac:dyDescent="0.3">
      <c r="A154">
        <v>130</v>
      </c>
      <c r="B154">
        <v>4.6311749756458825E-4</v>
      </c>
      <c r="C154">
        <v>3.5156030531976164E-3</v>
      </c>
    </row>
    <row r="155" spans="1:3" x14ac:dyDescent="0.3">
      <c r="A155">
        <v>131</v>
      </c>
      <c r="B155">
        <v>-3.5102683957238361E-3</v>
      </c>
      <c r="C155">
        <v>3.5102683957238361E-3</v>
      </c>
    </row>
    <row r="156" spans="1:3" x14ac:dyDescent="0.3">
      <c r="A156">
        <v>132</v>
      </c>
      <c r="B156">
        <v>1.39991410206109E-3</v>
      </c>
      <c r="C156">
        <v>-1.3413517741476262E-2</v>
      </c>
    </row>
    <row r="157" spans="1:3" x14ac:dyDescent="0.3">
      <c r="A157">
        <v>133</v>
      </c>
      <c r="B157">
        <v>4.9445776386604391E-3</v>
      </c>
      <c r="C157">
        <v>-6.13568404416601E-3</v>
      </c>
    </row>
    <row r="158" spans="1:3" x14ac:dyDescent="0.3">
      <c r="A158">
        <v>134</v>
      </c>
      <c r="B158">
        <v>9.6165333502201307E-3</v>
      </c>
      <c r="C158">
        <v>1.1740590196684424E-2</v>
      </c>
    </row>
    <row r="159" spans="1:3" x14ac:dyDescent="0.3">
      <c r="A159">
        <v>135</v>
      </c>
      <c r="B159">
        <v>3.233137858087793E-2</v>
      </c>
      <c r="C159">
        <v>-3.5609772616895304E-2</v>
      </c>
    </row>
    <row r="160" spans="1:3" x14ac:dyDescent="0.3">
      <c r="A160">
        <v>136</v>
      </c>
      <c r="B160">
        <v>1.576352447053523E-2</v>
      </c>
      <c r="C160">
        <v>-9.2544615043914993E-3</v>
      </c>
    </row>
    <row r="161" spans="1:3" x14ac:dyDescent="0.3">
      <c r="A161">
        <v>137</v>
      </c>
      <c r="B161">
        <v>-3.4078173011446227E-3</v>
      </c>
      <c r="C161">
        <v>-6.4386414665625839E-4</v>
      </c>
    </row>
    <row r="162" spans="1:3" x14ac:dyDescent="0.3">
      <c r="A162">
        <v>138</v>
      </c>
      <c r="B162">
        <v>5.371463346586741E-3</v>
      </c>
      <c r="C162">
        <v>-1.8653268606003987E-2</v>
      </c>
    </row>
    <row r="163" spans="1:3" x14ac:dyDescent="0.3">
      <c r="A163">
        <v>139</v>
      </c>
      <c r="B163">
        <v>-2.3500813164779651E-2</v>
      </c>
      <c r="C163">
        <v>5.3142372129282925E-3</v>
      </c>
    </row>
    <row r="164" spans="1:3" x14ac:dyDescent="0.3">
      <c r="A164">
        <v>140</v>
      </c>
      <c r="B164">
        <v>-4.0284683729010281E-3</v>
      </c>
      <c r="C164">
        <v>-1.1260344167360903E-2</v>
      </c>
    </row>
    <row r="165" spans="1:3" x14ac:dyDescent="0.3">
      <c r="A165">
        <v>141</v>
      </c>
      <c r="B165">
        <v>2.2201439872947984E-3</v>
      </c>
      <c r="C165">
        <v>-1.0592531110373174E-3</v>
      </c>
    </row>
    <row r="166" spans="1:3" x14ac:dyDescent="0.3">
      <c r="A166">
        <v>142</v>
      </c>
      <c r="B166">
        <v>3.5390876903954823E-3</v>
      </c>
      <c r="C166">
        <v>5.0472089271241579E-3</v>
      </c>
    </row>
    <row r="167" spans="1:3" x14ac:dyDescent="0.3">
      <c r="A167">
        <v>143</v>
      </c>
      <c r="B167">
        <v>-2.1303533624530068E-4</v>
      </c>
      <c r="C167">
        <v>3.8690241941841306E-3</v>
      </c>
    </row>
    <row r="168" spans="1:3" x14ac:dyDescent="0.3">
      <c r="A168">
        <v>144</v>
      </c>
      <c r="B168">
        <v>2.8961197226128376E-3</v>
      </c>
      <c r="C168">
        <v>-3.7223863023040414E-3</v>
      </c>
    </row>
    <row r="169" spans="1:3" x14ac:dyDescent="0.3">
      <c r="A169">
        <v>145</v>
      </c>
      <c r="B169">
        <v>-1.1518906853504757E-2</v>
      </c>
      <c r="C169">
        <v>-1.0095355155600566E-2</v>
      </c>
    </row>
    <row r="170" spans="1:3" x14ac:dyDescent="0.3">
      <c r="A170">
        <v>146</v>
      </c>
      <c r="B170">
        <v>-4.3605540076119232E-4</v>
      </c>
      <c r="C170">
        <v>-2.1949651806094654E-3</v>
      </c>
    </row>
    <row r="171" spans="1:3" x14ac:dyDescent="0.3">
      <c r="A171">
        <v>147</v>
      </c>
      <c r="B171">
        <v>-2.1498908606922122E-3</v>
      </c>
      <c r="C171">
        <v>8.4271135099364524E-3</v>
      </c>
    </row>
    <row r="172" spans="1:3" x14ac:dyDescent="0.3">
      <c r="A172">
        <v>148</v>
      </c>
      <c r="B172">
        <v>5.2176439634997818E-3</v>
      </c>
      <c r="C172">
        <v>7.0586593130629238E-3</v>
      </c>
    </row>
    <row r="173" spans="1:3" x14ac:dyDescent="0.3">
      <c r="A173">
        <v>149</v>
      </c>
      <c r="B173">
        <v>-4.9863756400827993E-5</v>
      </c>
      <c r="C173">
        <v>1.6518034022423717E-3</v>
      </c>
    </row>
    <row r="174" spans="1:3" x14ac:dyDescent="0.3">
      <c r="A174">
        <v>150</v>
      </c>
      <c r="B174">
        <v>6.1171835737034849E-3</v>
      </c>
      <c r="C174">
        <v>-1.4957247084839351E-2</v>
      </c>
    </row>
    <row r="175" spans="1:3" x14ac:dyDescent="0.3">
      <c r="A175">
        <v>151</v>
      </c>
      <c r="B175">
        <v>-9.5075688489746468E-3</v>
      </c>
      <c r="C175">
        <v>2.0527569716691244E-2</v>
      </c>
    </row>
    <row r="176" spans="1:3" x14ac:dyDescent="0.3">
      <c r="A176">
        <v>152</v>
      </c>
      <c r="B176">
        <v>9.967965930369348E-3</v>
      </c>
      <c r="C176">
        <v>6.5259701225523613E-3</v>
      </c>
    </row>
    <row r="177" spans="1:3" x14ac:dyDescent="0.3">
      <c r="A177">
        <v>153</v>
      </c>
      <c r="B177">
        <v>7.8626708603371336E-3</v>
      </c>
      <c r="C177">
        <v>-1.4390886773411087E-2</v>
      </c>
    </row>
    <row r="178" spans="1:3" x14ac:dyDescent="0.3">
      <c r="A178">
        <v>154</v>
      </c>
      <c r="B178">
        <v>-2.4643355771259696E-3</v>
      </c>
      <c r="C178">
        <v>2.7844766945792033E-4</v>
      </c>
    </row>
    <row r="179" spans="1:3" x14ac:dyDescent="0.3">
      <c r="A179">
        <v>155</v>
      </c>
      <c r="B179">
        <v>9.2124071032359152E-3</v>
      </c>
      <c r="C179">
        <v>7.5001895720242344E-3</v>
      </c>
    </row>
    <row r="180" spans="1:3" x14ac:dyDescent="0.3">
      <c r="A180">
        <v>156</v>
      </c>
      <c r="B180">
        <v>1.2487746772898474E-2</v>
      </c>
      <c r="C180">
        <v>5.9360457217825947E-3</v>
      </c>
    </row>
    <row r="181" spans="1:3" x14ac:dyDescent="0.3">
      <c r="A181">
        <v>157</v>
      </c>
      <c r="B181">
        <v>-1.2020849330262744E-2</v>
      </c>
      <c r="C181">
        <v>-1.0544523883311802E-2</v>
      </c>
    </row>
    <row r="182" spans="1:3" x14ac:dyDescent="0.3">
      <c r="A182">
        <v>158</v>
      </c>
      <c r="B182">
        <v>1.157342940394512E-2</v>
      </c>
      <c r="C182">
        <v>-6.5485272338989785E-3</v>
      </c>
    </row>
    <row r="183" spans="1:3" x14ac:dyDescent="0.3">
      <c r="A183">
        <v>159</v>
      </c>
      <c r="B183">
        <v>-1.9701228523957468E-3</v>
      </c>
      <c r="C183">
        <v>-2.9415989052041605E-3</v>
      </c>
    </row>
    <row r="184" spans="1:3" x14ac:dyDescent="0.3">
      <c r="A184">
        <v>160</v>
      </c>
      <c r="B184">
        <v>3.4372092926904414E-4</v>
      </c>
      <c r="C184">
        <v>2.1848923259878399E-3</v>
      </c>
    </row>
    <row r="185" spans="1:3" x14ac:dyDescent="0.3">
      <c r="A185">
        <v>161</v>
      </c>
      <c r="B185">
        <v>-1.168780406822612E-2</v>
      </c>
      <c r="C185">
        <v>-1.7427537477126658E-2</v>
      </c>
    </row>
    <row r="186" spans="1:3" x14ac:dyDescent="0.3">
      <c r="A186">
        <v>162</v>
      </c>
      <c r="B186">
        <v>5.554513220737487E-3</v>
      </c>
      <c r="C186">
        <v>1.7309930146811627E-2</v>
      </c>
    </row>
    <row r="187" spans="1:3" x14ac:dyDescent="0.3">
      <c r="A187">
        <v>163</v>
      </c>
      <c r="B187">
        <v>-1.4256511760364979E-3</v>
      </c>
      <c r="C187">
        <v>2.6165474357400867E-3</v>
      </c>
    </row>
    <row r="188" spans="1:3" x14ac:dyDescent="0.3">
      <c r="A188">
        <v>164</v>
      </c>
      <c r="B188">
        <v>5.3028482858591434E-3</v>
      </c>
      <c r="C188">
        <v>-2.4920877881074149E-4</v>
      </c>
    </row>
    <row r="189" spans="1:3" x14ac:dyDescent="0.3">
      <c r="A189">
        <v>165</v>
      </c>
      <c r="B189">
        <v>-2.198713750625466E-3</v>
      </c>
      <c r="C189">
        <v>-2.1707967759225268E-3</v>
      </c>
    </row>
    <row r="190" spans="1:3" x14ac:dyDescent="0.3">
      <c r="A190">
        <v>166</v>
      </c>
      <c r="B190">
        <v>3.3606420102783282E-3</v>
      </c>
      <c r="C190">
        <v>5.829949978748165E-4</v>
      </c>
    </row>
    <row r="191" spans="1:3" x14ac:dyDescent="0.3">
      <c r="A191">
        <v>167</v>
      </c>
      <c r="B191">
        <v>3.7397414342522774E-3</v>
      </c>
      <c r="C191">
        <v>-1.1303505726248733E-2</v>
      </c>
    </row>
    <row r="192" spans="1:3" x14ac:dyDescent="0.3">
      <c r="A192">
        <v>168</v>
      </c>
      <c r="B192">
        <v>-2.3001688238774246E-3</v>
      </c>
      <c r="C192">
        <v>-6.3752574357986945E-4</v>
      </c>
    </row>
    <row r="193" spans="1:3" x14ac:dyDescent="0.3">
      <c r="A193">
        <v>169</v>
      </c>
      <c r="B193">
        <v>2.1753684074435255E-2</v>
      </c>
      <c r="C193">
        <v>1.5305246445753904E-2</v>
      </c>
    </row>
    <row r="194" spans="1:3" x14ac:dyDescent="0.3">
      <c r="A194">
        <v>170</v>
      </c>
      <c r="B194">
        <v>-3.5149957696823464E-3</v>
      </c>
      <c r="C194">
        <v>2.1521754090285956E-2</v>
      </c>
    </row>
    <row r="195" spans="1:3" x14ac:dyDescent="0.3">
      <c r="A195">
        <v>171</v>
      </c>
      <c r="B195">
        <v>5.0408762308474641E-4</v>
      </c>
      <c r="C195">
        <v>1.6762797920201094E-3</v>
      </c>
    </row>
    <row r="196" spans="1:3" x14ac:dyDescent="0.3">
      <c r="A196">
        <v>172</v>
      </c>
      <c r="B196">
        <v>1.7656057312883462E-3</v>
      </c>
      <c r="C196">
        <v>-2.9548394834661963E-2</v>
      </c>
    </row>
    <row r="197" spans="1:3" x14ac:dyDescent="0.3">
      <c r="A197">
        <v>173</v>
      </c>
      <c r="B197">
        <v>7.0435921892209874E-3</v>
      </c>
      <c r="C197">
        <v>-8.2598631924194199E-3</v>
      </c>
    </row>
    <row r="198" spans="1:3" x14ac:dyDescent="0.3">
      <c r="A198">
        <v>174</v>
      </c>
      <c r="B198">
        <v>9.6980405818376386E-3</v>
      </c>
      <c r="C198">
        <v>-9.2022771060848857E-3</v>
      </c>
    </row>
    <row r="199" spans="1:3" x14ac:dyDescent="0.3">
      <c r="A199">
        <v>175</v>
      </c>
      <c r="B199">
        <v>1.3728336785868394E-2</v>
      </c>
      <c r="C199">
        <v>-2.1481416550214339E-3</v>
      </c>
    </row>
    <row r="200" spans="1:3" x14ac:dyDescent="0.3">
      <c r="A200">
        <v>176</v>
      </c>
      <c r="B200">
        <v>5.8547018974331923E-3</v>
      </c>
      <c r="C200">
        <v>-9.4887529558504904E-3</v>
      </c>
    </row>
    <row r="201" spans="1:3" x14ac:dyDescent="0.3">
      <c r="A201">
        <v>177</v>
      </c>
      <c r="B201">
        <v>1.4891807832968349E-2</v>
      </c>
      <c r="C201">
        <v>-1.44828098779582E-2</v>
      </c>
    </row>
    <row r="202" spans="1:3" x14ac:dyDescent="0.3">
      <c r="A202">
        <v>178</v>
      </c>
      <c r="B202">
        <v>-2.1778520955040084E-2</v>
      </c>
      <c r="C202">
        <v>1.4783936117495081E-2</v>
      </c>
    </row>
    <row r="203" spans="1:3" x14ac:dyDescent="0.3">
      <c r="A203">
        <v>179</v>
      </c>
      <c r="B203">
        <v>-3.6697078918814996E-3</v>
      </c>
      <c r="C203">
        <v>1.0576287317544807E-2</v>
      </c>
    </row>
    <row r="204" spans="1:3" x14ac:dyDescent="0.3">
      <c r="A204">
        <v>180</v>
      </c>
      <c r="B204">
        <v>-1.8697810151817283E-3</v>
      </c>
      <c r="C204">
        <v>-6.7342101555917556E-3</v>
      </c>
    </row>
    <row r="205" spans="1:3" x14ac:dyDescent="0.3">
      <c r="A205">
        <v>181</v>
      </c>
      <c r="B205">
        <v>-2.6725803848788178E-2</v>
      </c>
      <c r="C205">
        <v>-4.8716722921351291E-4</v>
      </c>
    </row>
    <row r="206" spans="1:3" x14ac:dyDescent="0.3">
      <c r="A206">
        <v>182</v>
      </c>
      <c r="B206">
        <v>1.3001055474813361E-2</v>
      </c>
      <c r="C206">
        <v>-1.6450987786268099E-2</v>
      </c>
    </row>
    <row r="207" spans="1:3" x14ac:dyDescent="0.3">
      <c r="A207">
        <v>183</v>
      </c>
      <c r="B207">
        <v>1.1774465088294414E-4</v>
      </c>
      <c r="C207">
        <v>1.4459127303038267E-2</v>
      </c>
    </row>
    <row r="208" spans="1:3" x14ac:dyDescent="0.3">
      <c r="A208">
        <v>184</v>
      </c>
      <c r="B208">
        <v>-7.4307441815995821E-3</v>
      </c>
      <c r="C208">
        <v>6.974783276189854E-4</v>
      </c>
    </row>
    <row r="209" spans="1:3" x14ac:dyDescent="0.3">
      <c r="A209">
        <v>185</v>
      </c>
      <c r="B209">
        <v>2.1960605461485675E-3</v>
      </c>
      <c r="C209">
        <v>1.5586881065592947E-3</v>
      </c>
    </row>
    <row r="210" spans="1:3" x14ac:dyDescent="0.3">
      <c r="A210">
        <v>186</v>
      </c>
      <c r="B210">
        <v>-3.8421805938215767E-3</v>
      </c>
      <c r="C210">
        <v>5.3020346084200485E-3</v>
      </c>
    </row>
    <row r="211" spans="1:3" x14ac:dyDescent="0.3">
      <c r="A211">
        <v>187</v>
      </c>
      <c r="B211">
        <v>1.4768890313277296E-2</v>
      </c>
      <c r="C211">
        <v>-4.4444065374661078E-3</v>
      </c>
    </row>
    <row r="212" spans="1:3" x14ac:dyDescent="0.3">
      <c r="A212">
        <v>188</v>
      </c>
      <c r="B212">
        <v>-1.1190270436812108E-2</v>
      </c>
      <c r="C212">
        <v>2.9016307488549855E-3</v>
      </c>
    </row>
    <row r="213" spans="1:3" x14ac:dyDescent="0.3">
      <c r="A213">
        <v>189</v>
      </c>
      <c r="B213">
        <v>5.5585032960754708E-3</v>
      </c>
      <c r="C213">
        <v>-6.0458327307732294E-3</v>
      </c>
    </row>
    <row r="214" spans="1:3" x14ac:dyDescent="0.3">
      <c r="A214">
        <v>190</v>
      </c>
      <c r="B214">
        <v>-2.3556149095368302E-3</v>
      </c>
      <c r="C214">
        <v>5.1099463177998079E-3</v>
      </c>
    </row>
    <row r="215" spans="1:3" x14ac:dyDescent="0.3">
      <c r="A215">
        <v>191</v>
      </c>
      <c r="B215">
        <v>1.2529613394185405E-2</v>
      </c>
      <c r="C215">
        <v>-1.3239903725358274E-2</v>
      </c>
    </row>
    <row r="216" spans="1:3" x14ac:dyDescent="0.3">
      <c r="A216">
        <v>192</v>
      </c>
      <c r="B216">
        <v>2.697812233757741E-3</v>
      </c>
      <c r="C216">
        <v>3.2415438150075354E-3</v>
      </c>
    </row>
    <row r="217" spans="1:3" x14ac:dyDescent="0.3">
      <c r="A217">
        <v>193</v>
      </c>
      <c r="B217">
        <v>2.0681068641175786E-2</v>
      </c>
      <c r="C217">
        <v>-7.1479827355000851E-3</v>
      </c>
    </row>
    <row r="218" spans="1:3" x14ac:dyDescent="0.3">
      <c r="A218">
        <v>194</v>
      </c>
      <c r="B218">
        <v>5.0296723963111764E-3</v>
      </c>
      <c r="C218">
        <v>-2.9887635115545671E-3</v>
      </c>
    </row>
    <row r="219" spans="1:3" x14ac:dyDescent="0.3">
      <c r="A219">
        <v>195</v>
      </c>
      <c r="B219">
        <v>2.158938957105079E-2</v>
      </c>
      <c r="C219">
        <v>-4.4283433008105028E-3</v>
      </c>
    </row>
    <row r="220" spans="1:3" x14ac:dyDescent="0.3">
      <c r="A220">
        <v>196</v>
      </c>
      <c r="B220">
        <v>2.2248831921775896E-4</v>
      </c>
      <c r="C220">
        <v>6.9326480465305125E-3</v>
      </c>
    </row>
    <row r="221" spans="1:3" x14ac:dyDescent="0.3">
      <c r="A221">
        <v>197</v>
      </c>
      <c r="B221">
        <v>6.1077618160554218E-3</v>
      </c>
      <c r="C221">
        <v>7.5979653881646089E-3</v>
      </c>
    </row>
    <row r="222" spans="1:3" x14ac:dyDescent="0.3">
      <c r="A222">
        <v>198</v>
      </c>
      <c r="B222">
        <v>2.9466342801769053E-2</v>
      </c>
      <c r="C222">
        <v>-1.2802868371583377E-2</v>
      </c>
    </row>
    <row r="223" spans="1:3" x14ac:dyDescent="0.3">
      <c r="A223">
        <v>199</v>
      </c>
      <c r="B223">
        <v>-9.6668602859592279E-3</v>
      </c>
      <c r="C223">
        <v>2.2126258162528695E-2</v>
      </c>
    </row>
    <row r="224" spans="1:3" x14ac:dyDescent="0.3">
      <c r="A224">
        <v>200</v>
      </c>
      <c r="B224">
        <v>1.3333018115707911E-2</v>
      </c>
      <c r="C224">
        <v>-2.3078577405194194E-2</v>
      </c>
    </row>
    <row r="225" spans="1:3" x14ac:dyDescent="0.3">
      <c r="A225">
        <v>201</v>
      </c>
      <c r="B225">
        <v>-3.7937449609166014E-2</v>
      </c>
      <c r="C225">
        <v>-1.0225591882334621E-2</v>
      </c>
    </row>
    <row r="226" spans="1:3" x14ac:dyDescent="0.3">
      <c r="A226">
        <v>202</v>
      </c>
      <c r="B226">
        <v>-2.3204671918505813E-2</v>
      </c>
      <c r="C226">
        <v>3.0106300702898856E-2</v>
      </c>
    </row>
    <row r="227" spans="1:3" x14ac:dyDescent="0.3">
      <c r="A227">
        <v>203</v>
      </c>
      <c r="B227">
        <v>-1.724355453078906E-2</v>
      </c>
      <c r="C227">
        <v>4.6002139348975957E-4</v>
      </c>
    </row>
    <row r="228" spans="1:3" x14ac:dyDescent="0.3">
      <c r="A228">
        <v>204</v>
      </c>
      <c r="B228">
        <v>2.024904291177855E-2</v>
      </c>
      <c r="C228">
        <v>-5.2338900051756149E-3</v>
      </c>
    </row>
    <row r="229" spans="1:3" x14ac:dyDescent="0.3">
      <c r="A229">
        <v>205</v>
      </c>
      <c r="B229">
        <v>-6.1390504487809595E-3</v>
      </c>
      <c r="C229">
        <v>8.7170819375942642E-3</v>
      </c>
    </row>
    <row r="230" spans="1:3" x14ac:dyDescent="0.3">
      <c r="A230">
        <v>206</v>
      </c>
      <c r="B230">
        <v>1.2019004696957308E-3</v>
      </c>
      <c r="C230">
        <v>4.262591887302554E-5</v>
      </c>
    </row>
    <row r="231" spans="1:3" x14ac:dyDescent="0.3">
      <c r="A231">
        <v>207</v>
      </c>
      <c r="B231">
        <v>1.4269282147974129E-2</v>
      </c>
      <c r="C231">
        <v>-1.2098180891506995E-2</v>
      </c>
    </row>
    <row r="232" spans="1:3" x14ac:dyDescent="0.3">
      <c r="A232">
        <v>208</v>
      </c>
      <c r="B232">
        <v>-6.3711331598801666E-3</v>
      </c>
      <c r="C232">
        <v>1.5899636122523051E-3</v>
      </c>
    </row>
    <row r="233" spans="1:3" x14ac:dyDescent="0.3">
      <c r="A233">
        <v>209</v>
      </c>
      <c r="B233">
        <v>-2.9266137390951862E-2</v>
      </c>
      <c r="C233">
        <v>5.1100254544379428E-4</v>
      </c>
    </row>
    <row r="234" spans="1:3" x14ac:dyDescent="0.3">
      <c r="A234">
        <v>210</v>
      </c>
      <c r="B234">
        <v>-1.8133731598123574E-3</v>
      </c>
      <c r="C234">
        <v>6.4787239583051978E-3</v>
      </c>
    </row>
    <row r="235" spans="1:3" x14ac:dyDescent="0.3">
      <c r="A235">
        <v>211</v>
      </c>
      <c r="B235">
        <v>1.388976143276352E-2</v>
      </c>
      <c r="C235">
        <v>-1.545737015762591E-2</v>
      </c>
    </row>
    <row r="236" spans="1:3" x14ac:dyDescent="0.3">
      <c r="A236">
        <v>212</v>
      </c>
      <c r="B236">
        <v>-8.911089314668455E-3</v>
      </c>
      <c r="C236">
        <v>9.4936832019141409E-3</v>
      </c>
    </row>
    <row r="237" spans="1:3" x14ac:dyDescent="0.3">
      <c r="A237">
        <v>213</v>
      </c>
      <c r="B237">
        <v>-9.7707211325286682E-3</v>
      </c>
      <c r="C237">
        <v>-1.0728817957063565E-2</v>
      </c>
    </row>
    <row r="238" spans="1:3" x14ac:dyDescent="0.3">
      <c r="A238">
        <v>214</v>
      </c>
      <c r="B238">
        <v>-1.7541012141544788E-2</v>
      </c>
      <c r="C238">
        <v>-7.7873582003026402E-3</v>
      </c>
    </row>
    <row r="239" spans="1:3" x14ac:dyDescent="0.3">
      <c r="A239">
        <v>215</v>
      </c>
      <c r="B239">
        <v>8.2918369706780886E-3</v>
      </c>
      <c r="C239">
        <v>-6.4916569526764483E-3</v>
      </c>
    </row>
    <row r="240" spans="1:3" x14ac:dyDescent="0.3">
      <c r="A240">
        <v>216</v>
      </c>
      <c r="B240">
        <v>3.7612453171832548E-3</v>
      </c>
      <c r="C240">
        <v>1.2972968305512526E-2</v>
      </c>
    </row>
    <row r="241" spans="1:3" x14ac:dyDescent="0.3">
      <c r="A241">
        <v>217</v>
      </c>
      <c r="B241">
        <v>7.1826313277775413E-3</v>
      </c>
      <c r="C241">
        <v>5.885224396031544E-3</v>
      </c>
    </row>
    <row r="242" spans="1:3" x14ac:dyDescent="0.3">
      <c r="A242">
        <v>218</v>
      </c>
      <c r="B242">
        <v>-1.0974364841390296E-2</v>
      </c>
      <c r="C242">
        <v>-1.2268412217686995E-2</v>
      </c>
    </row>
    <row r="243" spans="1:3" x14ac:dyDescent="0.3">
      <c r="A243">
        <v>219</v>
      </c>
      <c r="B243">
        <v>1.3147241362156687E-2</v>
      </c>
      <c r="C243">
        <v>5.6560272434141128E-3</v>
      </c>
    </row>
    <row r="244" spans="1:3" x14ac:dyDescent="0.3">
      <c r="A244">
        <v>220</v>
      </c>
      <c r="B244">
        <v>1.1100629761752264E-3</v>
      </c>
      <c r="C244">
        <v>2.6824930301750853E-3</v>
      </c>
    </row>
    <row r="245" spans="1:3" x14ac:dyDescent="0.3">
      <c r="A245">
        <v>221</v>
      </c>
      <c r="B245">
        <v>1.4604592180878498E-3</v>
      </c>
      <c r="C245">
        <v>5.0644642139331961E-3</v>
      </c>
    </row>
    <row r="246" spans="1:3" x14ac:dyDescent="0.3">
      <c r="A246">
        <v>222</v>
      </c>
      <c r="B246">
        <v>7.095867848722571E-3</v>
      </c>
      <c r="C246">
        <v>1.4534823245055672E-2</v>
      </c>
    </row>
    <row r="247" spans="1:3" x14ac:dyDescent="0.3">
      <c r="A247">
        <v>223</v>
      </c>
      <c r="B247">
        <v>6.6325585651121803E-3</v>
      </c>
      <c r="C247">
        <v>-7.9420789917521595E-4</v>
      </c>
    </row>
    <row r="248" spans="1:3" x14ac:dyDescent="0.3">
      <c r="A248">
        <v>224</v>
      </c>
      <c r="B248">
        <v>8.0451066311568904E-3</v>
      </c>
      <c r="C248">
        <v>8.1781250365913043E-3</v>
      </c>
    </row>
    <row r="249" spans="1:3" x14ac:dyDescent="0.3">
      <c r="A249">
        <v>225</v>
      </c>
      <c r="B249">
        <v>3.5697670987274444E-3</v>
      </c>
      <c r="C249">
        <v>2.5527733378280765E-2</v>
      </c>
    </row>
    <row r="250" spans="1:3" x14ac:dyDescent="0.3">
      <c r="A250">
        <v>226</v>
      </c>
      <c r="B250">
        <v>-5.0245506594574739E-3</v>
      </c>
      <c r="C250">
        <v>-1.1211958021912802E-2</v>
      </c>
    </row>
    <row r="251" spans="1:3" x14ac:dyDescent="0.3">
      <c r="A251">
        <v>227</v>
      </c>
      <c r="B251">
        <v>1.3213716566017704E-3</v>
      </c>
      <c r="C251">
        <v>2.6360390660967363E-3</v>
      </c>
    </row>
    <row r="252" spans="1:3" x14ac:dyDescent="0.3">
      <c r="A252">
        <v>228</v>
      </c>
      <c r="B252">
        <v>2.167083521017724E-3</v>
      </c>
      <c r="C252">
        <v>1.7823305714926595E-2</v>
      </c>
    </row>
    <row r="253" spans="1:3" x14ac:dyDescent="0.3">
      <c r="A253">
        <v>229</v>
      </c>
      <c r="B253">
        <v>5.1693835960514561E-3</v>
      </c>
      <c r="C253">
        <v>-6.8031664620338099E-4</v>
      </c>
    </row>
    <row r="254" spans="1:3" x14ac:dyDescent="0.3">
      <c r="A254">
        <v>230</v>
      </c>
      <c r="B254">
        <v>-3.7295881003936017E-3</v>
      </c>
      <c r="C254">
        <v>6.8769830258244152E-3</v>
      </c>
    </row>
    <row r="255" spans="1:3" x14ac:dyDescent="0.3">
      <c r="A255">
        <v>231</v>
      </c>
      <c r="B255">
        <v>-1.8185218425048593E-3</v>
      </c>
      <c r="C255">
        <v>-8.6270938738343145E-3</v>
      </c>
    </row>
    <row r="256" spans="1:3" x14ac:dyDescent="0.3">
      <c r="A256">
        <v>232</v>
      </c>
      <c r="B256">
        <v>-3.0439779475627702E-3</v>
      </c>
      <c r="C256">
        <v>-1.84760183016754E-2</v>
      </c>
    </row>
    <row r="257" spans="1:3" x14ac:dyDescent="0.3">
      <c r="A257">
        <v>233</v>
      </c>
      <c r="B257">
        <v>3.3736694809871548E-3</v>
      </c>
      <c r="C257">
        <v>-1.4363190022580456E-2</v>
      </c>
    </row>
    <row r="258" spans="1:3" x14ac:dyDescent="0.3">
      <c r="A258">
        <v>234</v>
      </c>
      <c r="B258">
        <v>9.9130314736422618E-3</v>
      </c>
      <c r="C258">
        <v>9.7559992592181535E-3</v>
      </c>
    </row>
    <row r="259" spans="1:3" x14ac:dyDescent="0.3">
      <c r="A259">
        <v>235</v>
      </c>
      <c r="B259">
        <v>-3.3299424023361672E-4</v>
      </c>
      <c r="C259">
        <v>-7.826825680981999E-3</v>
      </c>
    </row>
    <row r="260" spans="1:3" x14ac:dyDescent="0.3">
      <c r="A260">
        <v>236</v>
      </c>
      <c r="B260">
        <v>3.1488814592933985E-3</v>
      </c>
      <c r="C260">
        <v>2.3207526410461169E-3</v>
      </c>
    </row>
    <row r="261" spans="1:3" x14ac:dyDescent="0.3">
      <c r="A261">
        <v>237</v>
      </c>
      <c r="B261">
        <v>1.0980161928564781E-2</v>
      </c>
      <c r="C261">
        <v>1.758572390488998E-2</v>
      </c>
    </row>
    <row r="262" spans="1:3" x14ac:dyDescent="0.3">
      <c r="A262">
        <v>238</v>
      </c>
      <c r="B262">
        <v>3.6140564267827242E-3</v>
      </c>
      <c r="C262">
        <v>6.9063084349411191E-2</v>
      </c>
    </row>
    <row r="263" spans="1:3" x14ac:dyDescent="0.3">
      <c r="A263">
        <v>239</v>
      </c>
      <c r="B263">
        <v>3.4493593996804046E-3</v>
      </c>
      <c r="C263">
        <v>-2.2584941376513588E-2</v>
      </c>
    </row>
    <row r="264" spans="1:3" x14ac:dyDescent="0.3">
      <c r="A264">
        <v>240</v>
      </c>
      <c r="B264">
        <v>-1.2502963569019933E-3</v>
      </c>
      <c r="C264">
        <v>1.3648911844839186E-2</v>
      </c>
    </row>
    <row r="265" spans="1:3" x14ac:dyDescent="0.3">
      <c r="A265">
        <v>241</v>
      </c>
      <c r="B265">
        <v>-8.6341675329635779E-5</v>
      </c>
      <c r="C265">
        <v>-7.0433259487985081E-3</v>
      </c>
    </row>
    <row r="266" spans="1:3" x14ac:dyDescent="0.3">
      <c r="A266">
        <v>242</v>
      </c>
      <c r="B266">
        <v>1.5232020438617558E-2</v>
      </c>
      <c r="C266">
        <v>-7.4263859077309952E-3</v>
      </c>
    </row>
    <row r="267" spans="1:3" x14ac:dyDescent="0.3">
      <c r="A267">
        <v>243</v>
      </c>
      <c r="B267">
        <v>2.0785961202881946E-3</v>
      </c>
      <c r="C267">
        <v>-4.2168108896227172E-4</v>
      </c>
    </row>
    <row r="268" spans="1:3" x14ac:dyDescent="0.3">
      <c r="A268">
        <v>244</v>
      </c>
      <c r="B268">
        <v>1.586827796896278E-3</v>
      </c>
      <c r="C268">
        <v>7.6627541429030227E-3</v>
      </c>
    </row>
    <row r="269" spans="1:3" x14ac:dyDescent="0.3">
      <c r="A269">
        <v>245</v>
      </c>
      <c r="B269">
        <v>1.0375231669920593E-2</v>
      </c>
      <c r="C269">
        <v>-5.3332148631979222E-3</v>
      </c>
    </row>
    <row r="270" spans="1:3" x14ac:dyDescent="0.3">
      <c r="A270">
        <v>246</v>
      </c>
      <c r="B270">
        <v>-7.4294168067201849E-3</v>
      </c>
      <c r="C270">
        <v>1.2709247852126709E-2</v>
      </c>
    </row>
    <row r="271" spans="1:3" x14ac:dyDescent="0.3">
      <c r="A271">
        <v>247</v>
      </c>
      <c r="B271">
        <v>-9.1994423822619343E-3</v>
      </c>
      <c r="C271">
        <v>1.073294140399521E-2</v>
      </c>
    </row>
    <row r="272" spans="1:3" x14ac:dyDescent="0.3">
      <c r="A272">
        <v>248</v>
      </c>
      <c r="B272">
        <v>4.8415887050340893E-4</v>
      </c>
      <c r="C272">
        <v>-4.3127679752614172E-4</v>
      </c>
    </row>
    <row r="273" spans="1:3" x14ac:dyDescent="0.3">
      <c r="A273">
        <v>249</v>
      </c>
      <c r="B273">
        <v>9.0694747429780238E-3</v>
      </c>
      <c r="C273">
        <v>7.5425353640055197E-3</v>
      </c>
    </row>
    <row r="274" spans="1:3" x14ac:dyDescent="0.3">
      <c r="A274">
        <v>250</v>
      </c>
      <c r="B274">
        <v>-9.2168973139146425E-3</v>
      </c>
      <c r="C274">
        <v>-1.1834626290106207E-2</v>
      </c>
    </row>
    <row r="275" spans="1:3" x14ac:dyDescent="0.3">
      <c r="A275">
        <v>251</v>
      </c>
      <c r="B275">
        <v>-3.2729655573101608E-3</v>
      </c>
      <c r="C275">
        <v>-4.2485805382761459E-3</v>
      </c>
    </row>
    <row r="276" spans="1:3" x14ac:dyDescent="0.3">
      <c r="A276">
        <v>252</v>
      </c>
      <c r="B276">
        <v>3.3488239446615559E-3</v>
      </c>
      <c r="C276">
        <v>3.4878839175524639E-3</v>
      </c>
    </row>
    <row r="277" spans="1:3" x14ac:dyDescent="0.3">
      <c r="A277">
        <v>253</v>
      </c>
      <c r="B277">
        <v>1.3329851629240658E-3</v>
      </c>
      <c r="C277">
        <v>4.8049057307739179E-3</v>
      </c>
    </row>
    <row r="278" spans="1:3" x14ac:dyDescent="0.3">
      <c r="A278">
        <v>254</v>
      </c>
      <c r="B278">
        <v>1.6487899070838151E-3</v>
      </c>
      <c r="C278">
        <v>-1.4900261475580888E-3</v>
      </c>
    </row>
    <row r="279" spans="1:3" x14ac:dyDescent="0.3">
      <c r="A279">
        <v>255</v>
      </c>
      <c r="B279">
        <v>-2.4791131080574113E-3</v>
      </c>
      <c r="C279">
        <v>3.1145716973394566E-3</v>
      </c>
    </row>
    <row r="280" spans="1:3" x14ac:dyDescent="0.3">
      <c r="A280">
        <v>256</v>
      </c>
      <c r="B280">
        <v>1.5064589670688806E-2</v>
      </c>
      <c r="C280">
        <v>-2.8433203739478621E-3</v>
      </c>
    </row>
    <row r="281" spans="1:3" x14ac:dyDescent="0.3">
      <c r="A281">
        <v>257</v>
      </c>
      <c r="B281">
        <v>6.3189648190283068E-3</v>
      </c>
      <c r="C281">
        <v>-1.164946178524931E-4</v>
      </c>
    </row>
    <row r="282" spans="1:3" x14ac:dyDescent="0.3">
      <c r="A282">
        <v>258</v>
      </c>
      <c r="B282">
        <v>-1.3898922841112119E-4</v>
      </c>
      <c r="C282">
        <v>1.7756991423800904E-2</v>
      </c>
    </row>
    <row r="283" spans="1:3" x14ac:dyDescent="0.3">
      <c r="A283">
        <v>259</v>
      </c>
      <c r="B283">
        <v>2.2649465732094854E-3</v>
      </c>
      <c r="C283">
        <v>-9.1329286946529465E-3</v>
      </c>
    </row>
    <row r="284" spans="1:3" x14ac:dyDescent="0.3">
      <c r="A284">
        <v>260</v>
      </c>
      <c r="B284">
        <v>6.6408479546706473E-3</v>
      </c>
      <c r="C284">
        <v>3.378971468364112E-3</v>
      </c>
    </row>
    <row r="285" spans="1:3" x14ac:dyDescent="0.3">
      <c r="A285">
        <v>261</v>
      </c>
      <c r="B285">
        <v>1.6041318829995572E-4</v>
      </c>
      <c r="C285">
        <v>1.6596739552661179E-3</v>
      </c>
    </row>
    <row r="286" spans="1:3" x14ac:dyDescent="0.3">
      <c r="A286">
        <v>262</v>
      </c>
      <c r="B286">
        <v>1.8759415989013698E-3</v>
      </c>
      <c r="C286">
        <v>1.9442333540384779E-3</v>
      </c>
    </row>
    <row r="287" spans="1:3" x14ac:dyDescent="0.3">
      <c r="A287">
        <v>263</v>
      </c>
      <c r="B287">
        <v>1.3297344222215707E-2</v>
      </c>
      <c r="C287">
        <v>-2.2404212776088811E-2</v>
      </c>
    </row>
    <row r="288" spans="1:3" x14ac:dyDescent="0.3">
      <c r="A288">
        <v>264</v>
      </c>
      <c r="B288">
        <v>1.6133651737684405E-2</v>
      </c>
      <c r="C288">
        <v>4.3695408091375433E-2</v>
      </c>
    </row>
    <row r="289" spans="1:3" x14ac:dyDescent="0.3">
      <c r="A289">
        <v>265</v>
      </c>
      <c r="B289">
        <v>1.1774523873698201E-2</v>
      </c>
      <c r="C289">
        <v>1.0272065144604608E-2</v>
      </c>
    </row>
    <row r="290" spans="1:3" x14ac:dyDescent="0.3">
      <c r="A290">
        <v>266</v>
      </c>
      <c r="B290">
        <v>-4.200430232225977E-3</v>
      </c>
      <c r="C290">
        <v>-1.8830852128156215E-3</v>
      </c>
    </row>
    <row r="291" spans="1:3" x14ac:dyDescent="0.3">
      <c r="A291">
        <v>267</v>
      </c>
      <c r="B291">
        <v>-1.9833525304728261E-2</v>
      </c>
      <c r="C291">
        <v>1.5684203528553153E-3</v>
      </c>
    </row>
    <row r="292" spans="1:3" x14ac:dyDescent="0.3">
      <c r="A292">
        <v>268</v>
      </c>
      <c r="B292">
        <v>4.2091609702801739E-3</v>
      </c>
      <c r="C292">
        <v>2.0630392155462647E-2</v>
      </c>
    </row>
    <row r="293" spans="1:3" x14ac:dyDescent="0.3">
      <c r="A293">
        <v>269</v>
      </c>
      <c r="B293">
        <v>1.3148641280008056E-2</v>
      </c>
      <c r="C293">
        <v>-1.6642453087907592E-2</v>
      </c>
    </row>
    <row r="294" spans="1:3" x14ac:dyDescent="0.3">
      <c r="A294">
        <v>270</v>
      </c>
      <c r="B294">
        <v>-5.6511569323704153E-3</v>
      </c>
      <c r="C294">
        <v>1.076989986433876E-2</v>
      </c>
    </row>
    <row r="295" spans="1:3" x14ac:dyDescent="0.3">
      <c r="A295">
        <v>271</v>
      </c>
      <c r="B295">
        <v>4.3858799939754751E-4</v>
      </c>
      <c r="C295">
        <v>1.2279917124170765E-2</v>
      </c>
    </row>
    <row r="296" spans="1:3" x14ac:dyDescent="0.3">
      <c r="A296">
        <v>272</v>
      </c>
      <c r="B296">
        <v>1.5380753005911553E-2</v>
      </c>
      <c r="C296">
        <v>-8.9502749666005924E-3</v>
      </c>
    </row>
    <row r="297" spans="1:3" x14ac:dyDescent="0.3">
      <c r="A297">
        <v>273</v>
      </c>
      <c r="B297">
        <v>1.1269484084636006E-2</v>
      </c>
      <c r="C297">
        <v>-6.2088170521378168E-3</v>
      </c>
    </row>
    <row r="298" spans="1:3" x14ac:dyDescent="0.3">
      <c r="A298">
        <v>274</v>
      </c>
      <c r="B298">
        <v>-1.0968659340059894E-2</v>
      </c>
      <c r="C298">
        <v>-1.2573103058085237E-3</v>
      </c>
    </row>
    <row r="299" spans="1:3" x14ac:dyDescent="0.3">
      <c r="A299">
        <v>275</v>
      </c>
      <c r="B299">
        <v>-2.6399404122535619E-3</v>
      </c>
      <c r="C299">
        <v>-3.0490229987292328E-3</v>
      </c>
    </row>
    <row r="300" spans="1:3" x14ac:dyDescent="0.3">
      <c r="A300">
        <v>276</v>
      </c>
      <c r="B300">
        <v>-7.1821988286378691E-3</v>
      </c>
      <c r="C300">
        <v>-9.551259515950105E-4</v>
      </c>
    </row>
    <row r="301" spans="1:3" x14ac:dyDescent="0.3">
      <c r="A301">
        <v>277</v>
      </c>
      <c r="B301">
        <v>-2.4471578530877547E-3</v>
      </c>
      <c r="C301">
        <v>-1.6719751555592622E-2</v>
      </c>
    </row>
    <row r="302" spans="1:3" x14ac:dyDescent="0.3">
      <c r="A302">
        <v>278</v>
      </c>
      <c r="B302">
        <v>-1.5117258026299275E-2</v>
      </c>
      <c r="C302">
        <v>-6.7643306682132354E-3</v>
      </c>
    </row>
    <row r="303" spans="1:3" x14ac:dyDescent="0.3">
      <c r="A303">
        <v>279</v>
      </c>
      <c r="B303">
        <v>-1.8333401575357237E-2</v>
      </c>
      <c r="C303">
        <v>2.6954586700939202E-2</v>
      </c>
    </row>
    <row r="304" spans="1:3" x14ac:dyDescent="0.3">
      <c r="A304">
        <v>280</v>
      </c>
      <c r="B304">
        <v>9.6338169907937247E-3</v>
      </c>
      <c r="C304">
        <v>3.3659341251096334E-2</v>
      </c>
    </row>
    <row r="305" spans="1:3" x14ac:dyDescent="0.3">
      <c r="A305">
        <v>281</v>
      </c>
      <c r="B305">
        <v>-1.1856743600864396E-2</v>
      </c>
      <c r="C305">
        <v>7.0939702511583352E-4</v>
      </c>
    </row>
    <row r="306" spans="1:3" x14ac:dyDescent="0.3">
      <c r="A306">
        <v>282</v>
      </c>
      <c r="B306">
        <v>2.0057003876234876E-3</v>
      </c>
      <c r="C306">
        <v>5.2207687953675919E-3</v>
      </c>
    </row>
    <row r="307" spans="1:3" x14ac:dyDescent="0.3">
      <c r="A307">
        <v>283</v>
      </c>
      <c r="B307">
        <v>-3.0864728530083201E-4</v>
      </c>
      <c r="C307">
        <v>-6.3358709871244607E-3</v>
      </c>
    </row>
    <row r="308" spans="1:3" x14ac:dyDescent="0.3">
      <c r="A308">
        <v>284</v>
      </c>
      <c r="B308">
        <v>1.4280377234008781E-2</v>
      </c>
      <c r="C308">
        <v>-9.8110369086408383E-3</v>
      </c>
    </row>
    <row r="309" spans="1:3" x14ac:dyDescent="0.3">
      <c r="A309">
        <v>285</v>
      </c>
      <c r="B309">
        <v>-1.5515228590873707E-2</v>
      </c>
      <c r="C309">
        <v>1.0652511399389473E-2</v>
      </c>
    </row>
    <row r="310" spans="1:3" x14ac:dyDescent="0.3">
      <c r="A310">
        <v>286</v>
      </c>
      <c r="B310">
        <v>1.5550810633937185E-3</v>
      </c>
      <c r="C310">
        <v>3.2116471735126628E-3</v>
      </c>
    </row>
    <row r="311" spans="1:3" x14ac:dyDescent="0.3">
      <c r="A311">
        <v>287</v>
      </c>
      <c r="B311">
        <v>-9.0366788487661835E-3</v>
      </c>
      <c r="C311">
        <v>2.054843454410921E-3</v>
      </c>
    </row>
    <row r="312" spans="1:3" x14ac:dyDescent="0.3">
      <c r="A312">
        <v>288</v>
      </c>
      <c r="B312">
        <v>-2.3924799241008886E-3</v>
      </c>
      <c r="C312">
        <v>-6.0557453619067489E-3</v>
      </c>
    </row>
    <row r="313" spans="1:3" x14ac:dyDescent="0.3">
      <c r="A313">
        <v>289</v>
      </c>
      <c r="B313">
        <v>1.5874063034783002E-3</v>
      </c>
      <c r="C313">
        <v>-1.2152217355896101E-2</v>
      </c>
    </row>
    <row r="314" spans="1:3" x14ac:dyDescent="0.3">
      <c r="A314">
        <v>290</v>
      </c>
      <c r="B314">
        <v>1.1141536206005075E-2</v>
      </c>
      <c r="C314">
        <v>1.0080824337002893E-2</v>
      </c>
    </row>
    <row r="315" spans="1:3" x14ac:dyDescent="0.3">
      <c r="A315">
        <v>291</v>
      </c>
      <c r="B315">
        <v>-3.3921958860609921E-3</v>
      </c>
      <c r="C315">
        <v>-3.2619084597168527E-3</v>
      </c>
    </row>
    <row r="316" spans="1:3" x14ac:dyDescent="0.3">
      <c r="A316">
        <v>292</v>
      </c>
      <c r="B316">
        <v>-3.7165524890290487E-3</v>
      </c>
      <c r="C316">
        <v>-4.6338124744746715E-3</v>
      </c>
    </row>
    <row r="317" spans="1:3" x14ac:dyDescent="0.3">
      <c r="A317">
        <v>293</v>
      </c>
      <c r="B317">
        <v>-1.6152049504529033E-3</v>
      </c>
      <c r="C317">
        <v>6.9574616135971547E-3</v>
      </c>
    </row>
    <row r="318" spans="1:3" x14ac:dyDescent="0.3">
      <c r="A318">
        <v>294</v>
      </c>
      <c r="B318">
        <v>4.2830892175854535E-3</v>
      </c>
      <c r="C318">
        <v>-4.5161467595963831E-2</v>
      </c>
    </row>
    <row r="319" spans="1:3" x14ac:dyDescent="0.3">
      <c r="A319">
        <v>295</v>
      </c>
      <c r="B319">
        <v>1.1489301828174051E-2</v>
      </c>
      <c r="C319">
        <v>3.2518706092615063E-3</v>
      </c>
    </row>
    <row r="320" spans="1:3" x14ac:dyDescent="0.3">
      <c r="A320">
        <v>296</v>
      </c>
      <c r="B320">
        <v>7.3506764332539106E-3</v>
      </c>
      <c r="C320">
        <v>6.2004007036468248E-3</v>
      </c>
    </row>
    <row r="321" spans="1:3" x14ac:dyDescent="0.3">
      <c r="A321">
        <v>297</v>
      </c>
      <c r="B321">
        <v>8.2011345839166638E-3</v>
      </c>
      <c r="C321">
        <v>-1.7901309704418666E-3</v>
      </c>
    </row>
    <row r="322" spans="1:3" x14ac:dyDescent="0.3">
      <c r="A322">
        <v>298</v>
      </c>
      <c r="B322">
        <v>-8.0752044683516915E-3</v>
      </c>
      <c r="C322">
        <v>5.865388232017708E-3</v>
      </c>
    </row>
    <row r="323" spans="1:3" x14ac:dyDescent="0.3">
      <c r="A323">
        <v>299</v>
      </c>
      <c r="B323">
        <v>-3.4827964379537937E-3</v>
      </c>
      <c r="C323">
        <v>1.4417540706031406E-2</v>
      </c>
    </row>
    <row r="324" spans="1:3" x14ac:dyDescent="0.3">
      <c r="A324">
        <v>300</v>
      </c>
      <c r="B324">
        <v>-2.2792755247004639E-3</v>
      </c>
      <c r="C324">
        <v>-9.8584792810374015E-3</v>
      </c>
    </row>
    <row r="325" spans="1:3" x14ac:dyDescent="0.3">
      <c r="A325">
        <v>301</v>
      </c>
      <c r="B325">
        <v>1.4410776447284054E-2</v>
      </c>
      <c r="C325">
        <v>-1.1615365580124323E-2</v>
      </c>
    </row>
    <row r="326" spans="1:3" x14ac:dyDescent="0.3">
      <c r="A326">
        <v>302</v>
      </c>
      <c r="B326">
        <v>-1.2591552149893949E-3</v>
      </c>
      <c r="C326">
        <v>1.3043964595697646E-2</v>
      </c>
    </row>
    <row r="327" spans="1:3" x14ac:dyDescent="0.3">
      <c r="A327">
        <v>303</v>
      </c>
      <c r="B327">
        <v>-8.1332394463386488E-3</v>
      </c>
      <c r="C327">
        <v>1.8371944131141349E-2</v>
      </c>
    </row>
    <row r="328" spans="1:3" x14ac:dyDescent="0.3">
      <c r="A328">
        <v>304</v>
      </c>
      <c r="B328">
        <v>1.3269399822001109E-2</v>
      </c>
      <c r="C328">
        <v>-1.3923772219383528E-2</v>
      </c>
    </row>
    <row r="329" spans="1:3" x14ac:dyDescent="0.3">
      <c r="A329">
        <v>305</v>
      </c>
      <c r="B329">
        <v>6.7046929815671036E-3</v>
      </c>
      <c r="C329">
        <v>-1.2618353537451152E-2</v>
      </c>
    </row>
    <row r="330" spans="1:3" x14ac:dyDescent="0.3">
      <c r="A330">
        <v>306</v>
      </c>
      <c r="B330">
        <v>-1.2792649917072489E-2</v>
      </c>
      <c r="C330">
        <v>-1.564745350148547E-2</v>
      </c>
    </row>
    <row r="331" spans="1:3" x14ac:dyDescent="0.3">
      <c r="A331">
        <v>307</v>
      </c>
      <c r="B331">
        <v>-1.3494909789463798E-3</v>
      </c>
      <c r="C331">
        <v>-2.4017291415498739E-2</v>
      </c>
    </row>
    <row r="332" spans="1:3" x14ac:dyDescent="0.3">
      <c r="A332">
        <v>308</v>
      </c>
      <c r="B332">
        <v>1.0349674942825191E-2</v>
      </c>
      <c r="C332">
        <v>-1.6361029724078553E-2</v>
      </c>
    </row>
    <row r="333" spans="1:3" x14ac:dyDescent="0.3">
      <c r="A333">
        <v>309</v>
      </c>
      <c r="B333">
        <v>6.8164757336351125E-3</v>
      </c>
      <c r="C333">
        <v>-1.0531886369691296E-2</v>
      </c>
    </row>
    <row r="334" spans="1:3" x14ac:dyDescent="0.3">
      <c r="A334">
        <v>310</v>
      </c>
      <c r="B334">
        <v>-1.9404689561551957E-3</v>
      </c>
      <c r="C334">
        <v>-4.6700086508518635E-3</v>
      </c>
    </row>
    <row r="335" spans="1:3" x14ac:dyDescent="0.3">
      <c r="A335">
        <v>311</v>
      </c>
      <c r="B335">
        <v>2.3372850815081337E-3</v>
      </c>
      <c r="C335">
        <v>5.7706729348188882E-3</v>
      </c>
    </row>
    <row r="336" spans="1:3" x14ac:dyDescent="0.3">
      <c r="A336">
        <v>312</v>
      </c>
      <c r="B336">
        <v>-4.6470684248884004E-3</v>
      </c>
      <c r="C336">
        <v>-2.7942280143133718E-3</v>
      </c>
    </row>
    <row r="337" spans="1:3" x14ac:dyDescent="0.3">
      <c r="A337">
        <v>313</v>
      </c>
      <c r="B337">
        <v>6.1017518761986183E-4</v>
      </c>
      <c r="C337">
        <v>-1.0650554975898847E-2</v>
      </c>
    </row>
    <row r="338" spans="1:3" x14ac:dyDescent="0.3">
      <c r="A338">
        <v>314</v>
      </c>
      <c r="B338">
        <v>2.702543525894999E-2</v>
      </c>
      <c r="C338">
        <v>-1.5824199260494973E-2</v>
      </c>
    </row>
    <row r="339" spans="1:3" x14ac:dyDescent="0.3">
      <c r="A339">
        <v>315</v>
      </c>
      <c r="B339">
        <v>1.775181366128472E-3</v>
      </c>
      <c r="C339">
        <v>2.4360448764603783E-3</v>
      </c>
    </row>
    <row r="340" spans="1:3" x14ac:dyDescent="0.3">
      <c r="A340">
        <v>316</v>
      </c>
      <c r="B340">
        <v>-7.4679622984709986E-3</v>
      </c>
      <c r="C340">
        <v>3.3293462516770017E-3</v>
      </c>
    </row>
    <row r="341" spans="1:3" x14ac:dyDescent="0.3">
      <c r="A341">
        <v>317</v>
      </c>
      <c r="B341">
        <v>-5.9397875714920917E-3</v>
      </c>
      <c r="C341">
        <v>-2.4865639277417834E-3</v>
      </c>
    </row>
    <row r="342" spans="1:3" x14ac:dyDescent="0.3">
      <c r="A342">
        <v>318</v>
      </c>
      <c r="B342">
        <v>7.5694986942136519E-3</v>
      </c>
      <c r="C342">
        <v>-9.0992189739339674E-3</v>
      </c>
    </row>
    <row r="343" spans="1:3" x14ac:dyDescent="0.3">
      <c r="A343">
        <v>319</v>
      </c>
      <c r="B343">
        <v>1.2348347579747135E-2</v>
      </c>
      <c r="C343">
        <v>-1.718714494831132E-2</v>
      </c>
    </row>
    <row r="344" spans="1:3" x14ac:dyDescent="0.3">
      <c r="A344">
        <v>320</v>
      </c>
      <c r="B344">
        <v>-1.7219016025116066E-2</v>
      </c>
      <c r="C344">
        <v>5.9305141705765091E-3</v>
      </c>
    </row>
    <row r="345" spans="1:3" x14ac:dyDescent="0.3">
      <c r="A345">
        <v>321</v>
      </c>
      <c r="B345">
        <v>-1.0388197072232598E-3</v>
      </c>
      <c r="C345">
        <v>-7.9639503758792037E-3</v>
      </c>
    </row>
    <row r="346" spans="1:3" x14ac:dyDescent="0.3">
      <c r="A346">
        <v>322</v>
      </c>
      <c r="B346">
        <v>7.469205829523348E-3</v>
      </c>
      <c r="C346">
        <v>-3.3504575010931707E-3</v>
      </c>
    </row>
    <row r="347" spans="1:3" x14ac:dyDescent="0.3">
      <c r="A347">
        <v>323</v>
      </c>
      <c r="B347">
        <v>8.9323568404705688E-4</v>
      </c>
      <c r="C347">
        <v>-6.6369999769790534E-3</v>
      </c>
    </row>
    <row r="348" spans="1:3" x14ac:dyDescent="0.3">
      <c r="A348">
        <v>324</v>
      </c>
      <c r="B348">
        <v>1.0646727814671787E-2</v>
      </c>
      <c r="C348">
        <v>-1.0061372344258846E-2</v>
      </c>
    </row>
    <row r="349" spans="1:3" x14ac:dyDescent="0.3">
      <c r="A349">
        <v>325</v>
      </c>
      <c r="B349">
        <v>3.1054646546015197E-3</v>
      </c>
      <c r="C349">
        <v>5.4819119018603927E-3</v>
      </c>
    </row>
    <row r="350" spans="1:3" x14ac:dyDescent="0.3">
      <c r="A350">
        <v>326</v>
      </c>
      <c r="B350">
        <v>-3.8836996173015632E-3</v>
      </c>
      <c r="C350">
        <v>1.3748198262288071E-2</v>
      </c>
    </row>
    <row r="351" spans="1:3" x14ac:dyDescent="0.3">
      <c r="A351">
        <v>327</v>
      </c>
      <c r="B351">
        <v>1.3753017884224695E-2</v>
      </c>
      <c r="C351">
        <v>-1.9143853463739501E-2</v>
      </c>
    </row>
    <row r="352" spans="1:3" x14ac:dyDescent="0.3">
      <c r="A352">
        <v>328</v>
      </c>
      <c r="B352">
        <v>1.6053431571502581E-2</v>
      </c>
      <c r="C352">
        <v>-2.7244683900319935E-3</v>
      </c>
    </row>
    <row r="353" spans="1:3" x14ac:dyDescent="0.3">
      <c r="A353">
        <v>329</v>
      </c>
      <c r="B353">
        <v>-2.031054575998038E-2</v>
      </c>
      <c r="C353">
        <v>9.7160538391572945E-4</v>
      </c>
    </row>
    <row r="354" spans="1:3" x14ac:dyDescent="0.3">
      <c r="A354">
        <v>330</v>
      </c>
      <c r="B354">
        <v>-5.959680281673234E-4</v>
      </c>
      <c r="C354">
        <v>-1.8685318091408255E-2</v>
      </c>
    </row>
    <row r="355" spans="1:3" x14ac:dyDescent="0.3">
      <c r="A355">
        <v>331</v>
      </c>
      <c r="B355">
        <v>9.7761866246803657E-3</v>
      </c>
      <c r="C355">
        <v>-1.3336023290998016E-2</v>
      </c>
    </row>
    <row r="356" spans="1:3" x14ac:dyDescent="0.3">
      <c r="A356">
        <v>332</v>
      </c>
      <c r="B356">
        <v>-6.6099152736685644E-4</v>
      </c>
      <c r="C356">
        <v>-8.3657775118527612E-3</v>
      </c>
    </row>
    <row r="357" spans="1:3" x14ac:dyDescent="0.3">
      <c r="A357">
        <v>333</v>
      </c>
      <c r="B357">
        <v>6.8562083759989489E-3</v>
      </c>
      <c r="C357">
        <v>-8.5652559703850092E-3</v>
      </c>
    </row>
    <row r="358" spans="1:3" x14ac:dyDescent="0.3">
      <c r="A358">
        <v>334</v>
      </c>
      <c r="B358">
        <v>1.2002065516097137E-3</v>
      </c>
      <c r="C358">
        <v>-4.6580925962008985E-3</v>
      </c>
    </row>
    <row r="359" spans="1:3" x14ac:dyDescent="0.3">
      <c r="A359">
        <v>335</v>
      </c>
      <c r="B359">
        <v>3.8823027703482754E-3</v>
      </c>
      <c r="C359">
        <v>2.7677387924114477E-3</v>
      </c>
    </row>
    <row r="360" spans="1:3" x14ac:dyDescent="0.3">
      <c r="A360">
        <v>336</v>
      </c>
      <c r="B360">
        <v>2.9578113493185618E-3</v>
      </c>
      <c r="C360">
        <v>9.1892149955307596E-3</v>
      </c>
    </row>
    <row r="361" spans="1:3" x14ac:dyDescent="0.3">
      <c r="A361">
        <v>337</v>
      </c>
      <c r="B361">
        <v>1.5824305688427204E-2</v>
      </c>
      <c r="C361">
        <v>-2.8441462786967311E-4</v>
      </c>
    </row>
    <row r="362" spans="1:3" x14ac:dyDescent="0.3">
      <c r="A362">
        <v>338</v>
      </c>
      <c r="B362">
        <v>1.1363626378477995E-2</v>
      </c>
      <c r="C362">
        <v>2.1225290081406271E-2</v>
      </c>
    </row>
    <row r="363" spans="1:3" x14ac:dyDescent="0.3">
      <c r="A363">
        <v>339</v>
      </c>
      <c r="B363">
        <v>-6.9740915649666516E-3</v>
      </c>
      <c r="C363">
        <v>1.7629012193823915E-3</v>
      </c>
    </row>
    <row r="364" spans="1:3" x14ac:dyDescent="0.3">
      <c r="A364">
        <v>340</v>
      </c>
      <c r="B364">
        <v>-4.5765925957817599E-3</v>
      </c>
      <c r="C364">
        <v>-7.7222642065153824E-3</v>
      </c>
    </row>
    <row r="365" spans="1:3" x14ac:dyDescent="0.3">
      <c r="A365">
        <v>341</v>
      </c>
      <c r="B365">
        <v>1.1226702924679488E-3</v>
      </c>
      <c r="C365">
        <v>6.6847169624227208E-4</v>
      </c>
    </row>
    <row r="366" spans="1:3" x14ac:dyDescent="0.3">
      <c r="A366">
        <v>342</v>
      </c>
      <c r="B366">
        <v>-6.8548884271726895E-4</v>
      </c>
      <c r="C366">
        <v>-2.5605617956726279E-3</v>
      </c>
    </row>
    <row r="367" spans="1:3" x14ac:dyDescent="0.3">
      <c r="A367">
        <v>343</v>
      </c>
      <c r="B367">
        <v>7.3719751678338477E-3</v>
      </c>
      <c r="C367">
        <v>-1.658933108962272E-3</v>
      </c>
    </row>
    <row r="368" spans="1:3" x14ac:dyDescent="0.3">
      <c r="A368">
        <v>344</v>
      </c>
      <c r="B368">
        <v>-1.7113684242707262E-3</v>
      </c>
      <c r="C368">
        <v>-5.6863809003365176E-4</v>
      </c>
    </row>
    <row r="369" spans="1:3" x14ac:dyDescent="0.3">
      <c r="A369">
        <v>345</v>
      </c>
      <c r="B369">
        <v>1.8114516213129352E-2</v>
      </c>
      <c r="C369">
        <v>6.0709613805544835E-3</v>
      </c>
    </row>
    <row r="370" spans="1:3" x14ac:dyDescent="0.3">
      <c r="A370">
        <v>346</v>
      </c>
      <c r="B370">
        <v>2.4891032137788574E-3</v>
      </c>
      <c r="C370">
        <v>-6.531408989292423E-3</v>
      </c>
    </row>
    <row r="371" spans="1:3" x14ac:dyDescent="0.3">
      <c r="A371">
        <v>347</v>
      </c>
      <c r="B371">
        <v>-4.1914390851079961E-3</v>
      </c>
      <c r="C371">
        <v>-8.4923944942479901E-3</v>
      </c>
    </row>
    <row r="372" spans="1:3" x14ac:dyDescent="0.3">
      <c r="A372">
        <v>348</v>
      </c>
      <c r="B372">
        <v>-1.0024942066541555E-2</v>
      </c>
      <c r="C372">
        <v>2.5367441176566662E-3</v>
      </c>
    </row>
    <row r="373" spans="1:3" x14ac:dyDescent="0.3">
      <c r="A373">
        <v>349</v>
      </c>
      <c r="B373">
        <v>-7.0296381890590839E-3</v>
      </c>
      <c r="C373">
        <v>-2.875752238227982E-2</v>
      </c>
    </row>
    <row r="374" spans="1:3" x14ac:dyDescent="0.3">
      <c r="A374">
        <v>350</v>
      </c>
      <c r="B374">
        <v>-3.4260807411324794E-3</v>
      </c>
      <c r="C374">
        <v>-1.9857941612976345E-3</v>
      </c>
    </row>
    <row r="375" spans="1:3" x14ac:dyDescent="0.3">
      <c r="A375">
        <v>351</v>
      </c>
      <c r="B375">
        <v>6.3843652488008735E-4</v>
      </c>
      <c r="C375">
        <v>1.5519154959802882E-3</v>
      </c>
    </row>
    <row r="376" spans="1:3" x14ac:dyDescent="0.3">
      <c r="A376">
        <v>352</v>
      </c>
      <c r="B376">
        <v>1.9865667963824473E-3</v>
      </c>
      <c r="C376">
        <v>-1.4647822933821142E-3</v>
      </c>
    </row>
    <row r="377" spans="1:3" x14ac:dyDescent="0.3">
      <c r="A377">
        <v>353</v>
      </c>
      <c r="B377">
        <v>5.5483113737267616E-3</v>
      </c>
      <c r="C377">
        <v>-8.3580309220902711E-3</v>
      </c>
    </row>
    <row r="378" spans="1:3" x14ac:dyDescent="0.3">
      <c r="A378">
        <v>354</v>
      </c>
      <c r="B378">
        <v>2.2785554913520019E-3</v>
      </c>
      <c r="C378">
        <v>-7.8151383331195035E-3</v>
      </c>
    </row>
    <row r="379" spans="1:3" x14ac:dyDescent="0.3">
      <c r="A379">
        <v>355</v>
      </c>
      <c r="B379">
        <v>1.3266069135534388E-2</v>
      </c>
      <c r="C379">
        <v>-1.4041623657017312E-2</v>
      </c>
    </row>
    <row r="380" spans="1:3" x14ac:dyDescent="0.3">
      <c r="A380">
        <v>356</v>
      </c>
      <c r="B380">
        <v>-1.8503217424681802E-2</v>
      </c>
      <c r="C380">
        <v>7.7620788639944337E-3</v>
      </c>
    </row>
    <row r="381" spans="1:3" x14ac:dyDescent="0.3">
      <c r="A381">
        <v>357</v>
      </c>
      <c r="B381">
        <v>7.6268652546003096E-3</v>
      </c>
      <c r="C381">
        <v>-2.2789966887546281E-3</v>
      </c>
    </row>
    <row r="382" spans="1:3" x14ac:dyDescent="0.3">
      <c r="A382">
        <v>358</v>
      </c>
      <c r="B382">
        <v>5.9255067537218545E-3</v>
      </c>
      <c r="C382">
        <v>-1.4389280781152669E-2</v>
      </c>
    </row>
    <row r="383" spans="1:3" x14ac:dyDescent="0.3">
      <c r="A383">
        <v>359</v>
      </c>
      <c r="B383">
        <v>7.0778371491489825E-5</v>
      </c>
      <c r="C383">
        <v>-2.8164945457935719E-3</v>
      </c>
    </row>
    <row r="384" spans="1:3" x14ac:dyDescent="0.3">
      <c r="A384">
        <v>360</v>
      </c>
      <c r="B384">
        <v>3.5335062372270258E-3</v>
      </c>
      <c r="C384">
        <v>-2.7702251462440224E-3</v>
      </c>
    </row>
    <row r="385" spans="1:3" x14ac:dyDescent="0.3">
      <c r="A385">
        <v>361</v>
      </c>
      <c r="B385">
        <v>1.7524645056169838E-2</v>
      </c>
      <c r="C385">
        <v>-8.1400301571236955E-4</v>
      </c>
    </row>
    <row r="386" spans="1:3" x14ac:dyDescent="0.3">
      <c r="A386">
        <v>362</v>
      </c>
      <c r="B386">
        <v>6.0157614314081329E-3</v>
      </c>
      <c r="C386">
        <v>1.857843741185479E-3</v>
      </c>
    </row>
    <row r="387" spans="1:3" x14ac:dyDescent="0.3">
      <c r="A387">
        <v>363</v>
      </c>
      <c r="B387">
        <v>5.1577940379185982E-3</v>
      </c>
      <c r="C387">
        <v>-1.8076626710727288E-2</v>
      </c>
    </row>
    <row r="388" spans="1:3" x14ac:dyDescent="0.3">
      <c r="A388">
        <v>364</v>
      </c>
      <c r="B388">
        <v>5.3750997640533331E-3</v>
      </c>
      <c r="C388">
        <v>2.0396052032803187E-3</v>
      </c>
    </row>
    <row r="389" spans="1:3" x14ac:dyDescent="0.3">
      <c r="A389">
        <v>365</v>
      </c>
      <c r="B389">
        <v>1.0299287217530069E-2</v>
      </c>
      <c r="C389">
        <v>-1.3796310271743835E-4</v>
      </c>
    </row>
    <row r="390" spans="1:3" x14ac:dyDescent="0.3">
      <c r="A390">
        <v>366</v>
      </c>
      <c r="B390">
        <v>-4.7988633094306734E-3</v>
      </c>
      <c r="C390">
        <v>-8.7792435787838446E-4</v>
      </c>
    </row>
    <row r="391" spans="1:3" x14ac:dyDescent="0.3">
      <c r="A391">
        <v>367</v>
      </c>
      <c r="B391">
        <v>-5.5565816417968764E-4</v>
      </c>
      <c r="C391">
        <v>2.1613887358542753E-2</v>
      </c>
    </row>
    <row r="392" spans="1:3" x14ac:dyDescent="0.3">
      <c r="A392">
        <v>368</v>
      </c>
      <c r="B392">
        <v>-6.7091049999400158E-3</v>
      </c>
      <c r="C392">
        <v>-2.7720643442790379E-3</v>
      </c>
    </row>
    <row r="393" spans="1:3" x14ac:dyDescent="0.3">
      <c r="A393">
        <v>369</v>
      </c>
      <c r="B393">
        <v>7.6361843518593609E-3</v>
      </c>
      <c r="C393">
        <v>-8.4825414026684209E-4</v>
      </c>
    </row>
    <row r="394" spans="1:3" x14ac:dyDescent="0.3">
      <c r="A394">
        <v>370</v>
      </c>
      <c r="B394">
        <v>4.9792765531744762E-3</v>
      </c>
      <c r="C394">
        <v>-1.8940060600632289E-3</v>
      </c>
    </row>
    <row r="395" spans="1:3" x14ac:dyDescent="0.3">
      <c r="A395">
        <v>371</v>
      </c>
      <c r="B395">
        <v>-1.0353690116803693E-3</v>
      </c>
      <c r="C395">
        <v>-4.4137898074922584E-3</v>
      </c>
    </row>
    <row r="396" spans="1:3" x14ac:dyDescent="0.3">
      <c r="A396">
        <v>372</v>
      </c>
      <c r="B396">
        <v>1.4139940010463752E-3</v>
      </c>
      <c r="C396">
        <v>1.8236260828133738E-3</v>
      </c>
    </row>
    <row r="397" spans="1:3" x14ac:dyDescent="0.3">
      <c r="A397">
        <v>373</v>
      </c>
      <c r="B397">
        <v>-2.3170299914295422E-3</v>
      </c>
      <c r="C397">
        <v>1.3625785358910235E-3</v>
      </c>
    </row>
    <row r="398" spans="1:3" x14ac:dyDescent="0.3">
      <c r="A398">
        <v>374</v>
      </c>
      <c r="B398">
        <v>9.2676500493773823E-4</v>
      </c>
      <c r="C398">
        <v>-7.9297136148787344E-3</v>
      </c>
    </row>
    <row r="399" spans="1:3" x14ac:dyDescent="0.3">
      <c r="A399">
        <v>375</v>
      </c>
      <c r="B399">
        <v>5.3314268403153991E-3</v>
      </c>
      <c r="C399">
        <v>-1.7911362194437102E-3</v>
      </c>
    </row>
    <row r="400" spans="1:3" x14ac:dyDescent="0.3">
      <c r="A400">
        <v>376</v>
      </c>
      <c r="B400">
        <v>-2.40185621521118E-3</v>
      </c>
      <c r="C400">
        <v>-1.8599558441385433E-3</v>
      </c>
    </row>
    <row r="401" spans="1:3" x14ac:dyDescent="0.3">
      <c r="A401">
        <v>377</v>
      </c>
      <c r="B401">
        <v>9.5645145661368679E-3</v>
      </c>
      <c r="C401">
        <v>-2.713277996348306E-4</v>
      </c>
    </row>
    <row r="402" spans="1:3" x14ac:dyDescent="0.3">
      <c r="A402">
        <v>378</v>
      </c>
      <c r="B402">
        <v>1.7979472119844177E-3</v>
      </c>
      <c r="C402">
        <v>-1.9041437818353092E-3</v>
      </c>
    </row>
    <row r="403" spans="1:3" x14ac:dyDescent="0.3">
      <c r="A403">
        <v>379</v>
      </c>
      <c r="B403">
        <v>1.6812906283833183E-3</v>
      </c>
      <c r="C403">
        <v>7.373574352328301E-3</v>
      </c>
    </row>
    <row r="404" spans="1:3" x14ac:dyDescent="0.3">
      <c r="A404">
        <v>380</v>
      </c>
      <c r="B404">
        <v>2.198449253895157E-3</v>
      </c>
      <c r="C404">
        <v>8.1100904361104979E-4</v>
      </c>
    </row>
    <row r="405" spans="1:3" x14ac:dyDescent="0.3">
      <c r="A405">
        <v>381</v>
      </c>
      <c r="B405">
        <v>2.4421463353809698E-2</v>
      </c>
      <c r="C405">
        <v>-1.0140421164776554E-2</v>
      </c>
    </row>
    <row r="406" spans="1:3" x14ac:dyDescent="0.3">
      <c r="A406">
        <v>382</v>
      </c>
      <c r="B406">
        <v>-8.9487613537352236E-4</v>
      </c>
      <c r="C406">
        <v>-7.6438182009861532E-3</v>
      </c>
    </row>
    <row r="407" spans="1:3" x14ac:dyDescent="0.3">
      <c r="A407">
        <v>383</v>
      </c>
      <c r="B407">
        <v>2.0023970755649503E-2</v>
      </c>
      <c r="C407">
        <v>3.1444008230068626E-3</v>
      </c>
    </row>
    <row r="408" spans="1:3" x14ac:dyDescent="0.3">
      <c r="A408">
        <v>384</v>
      </c>
      <c r="B408">
        <v>-1.011089428265175E-2</v>
      </c>
      <c r="C408">
        <v>7.5187919221840534E-3</v>
      </c>
    </row>
    <row r="409" spans="1:3" x14ac:dyDescent="0.3">
      <c r="A409">
        <v>385</v>
      </c>
      <c r="B409">
        <v>1.4455407689089165E-3</v>
      </c>
      <c r="C409">
        <v>4.4348542161127703E-3</v>
      </c>
    </row>
    <row r="410" spans="1:3" x14ac:dyDescent="0.3">
      <c r="A410">
        <v>386</v>
      </c>
      <c r="B410">
        <v>3.7789947276305816E-3</v>
      </c>
      <c r="C410">
        <v>1.0684396571823483E-2</v>
      </c>
    </row>
    <row r="411" spans="1:3" x14ac:dyDescent="0.3">
      <c r="A411">
        <v>387</v>
      </c>
      <c r="B411">
        <v>2.396649221186362E-3</v>
      </c>
      <c r="C411">
        <v>1.2163131525644813E-2</v>
      </c>
    </row>
    <row r="412" spans="1:3" x14ac:dyDescent="0.3">
      <c r="A412">
        <v>388</v>
      </c>
      <c r="B412">
        <v>1.2111839795855906E-2</v>
      </c>
      <c r="C412">
        <v>-1.7280825879355047E-2</v>
      </c>
    </row>
    <row r="413" spans="1:3" x14ac:dyDescent="0.3">
      <c r="A413">
        <v>389</v>
      </c>
      <c r="B413">
        <v>2.4146370762056363E-2</v>
      </c>
      <c r="C413">
        <v>-3.4483188140043974E-3</v>
      </c>
    </row>
    <row r="414" spans="1:3" x14ac:dyDescent="0.3">
      <c r="A414">
        <v>390</v>
      </c>
      <c r="B414">
        <v>1.3526085265411696E-2</v>
      </c>
      <c r="C414">
        <v>5.1969671236969557E-3</v>
      </c>
    </row>
    <row r="415" spans="1:3" x14ac:dyDescent="0.3">
      <c r="A415">
        <v>391</v>
      </c>
      <c r="B415">
        <v>8.4006548001880638E-3</v>
      </c>
      <c r="C415">
        <v>-5.5575581941347558E-3</v>
      </c>
    </row>
    <row r="416" spans="1:3" x14ac:dyDescent="0.3">
      <c r="A416">
        <v>392</v>
      </c>
      <c r="B416">
        <v>1.5438553754693185E-2</v>
      </c>
      <c r="C416">
        <v>-3.1469120710380331E-3</v>
      </c>
    </row>
    <row r="417" spans="1:3" x14ac:dyDescent="0.3">
      <c r="A417">
        <v>393</v>
      </c>
      <c r="B417">
        <v>-5.9358135102573944E-3</v>
      </c>
      <c r="C417">
        <v>1.3913572485236159E-2</v>
      </c>
    </row>
    <row r="418" spans="1:3" x14ac:dyDescent="0.3">
      <c r="A418">
        <v>394</v>
      </c>
      <c r="B418">
        <v>-1.4877224984412693E-2</v>
      </c>
      <c r="C418">
        <v>-9.7056907734130917E-3</v>
      </c>
    </row>
    <row r="419" spans="1:3" x14ac:dyDescent="0.3">
      <c r="A419">
        <v>395</v>
      </c>
      <c r="B419">
        <v>-1.8064969918860429E-2</v>
      </c>
      <c r="C419">
        <v>4.5726756472699408E-3</v>
      </c>
    </row>
    <row r="420" spans="1:3" x14ac:dyDescent="0.3">
      <c r="A420">
        <v>396</v>
      </c>
      <c r="B420">
        <v>9.406151572149057E-3</v>
      </c>
      <c r="C420">
        <v>-6.8991553034924765E-3</v>
      </c>
    </row>
    <row r="421" spans="1:3" x14ac:dyDescent="0.3">
      <c r="A421">
        <v>397</v>
      </c>
      <c r="B421">
        <v>-1.9753942395476652E-3</v>
      </c>
      <c r="C421">
        <v>2.6755109256621367E-3</v>
      </c>
    </row>
    <row r="422" spans="1:3" x14ac:dyDescent="0.3">
      <c r="A422">
        <v>398</v>
      </c>
      <c r="B422">
        <v>-1.5834419642865537E-2</v>
      </c>
      <c r="C422">
        <v>1.1183929700671717E-3</v>
      </c>
    </row>
    <row r="423" spans="1:3" x14ac:dyDescent="0.3">
      <c r="A423">
        <v>399</v>
      </c>
      <c r="B423">
        <v>-1.061811384420493E-2</v>
      </c>
      <c r="C423">
        <v>8.4957023258202709E-3</v>
      </c>
    </row>
    <row r="424" spans="1:3" x14ac:dyDescent="0.3">
      <c r="A424">
        <v>400</v>
      </c>
      <c r="B424">
        <v>-1.6870025930003578E-2</v>
      </c>
      <c r="C424">
        <v>9.4681014296335506E-3</v>
      </c>
    </row>
    <row r="425" spans="1:3" x14ac:dyDescent="0.3">
      <c r="A425">
        <v>401</v>
      </c>
      <c r="B425">
        <v>4.2757085916506505E-5</v>
      </c>
      <c r="C425">
        <v>-8.8468656699224376E-3</v>
      </c>
    </row>
    <row r="426" spans="1:3" x14ac:dyDescent="0.3">
      <c r="A426">
        <v>402</v>
      </c>
      <c r="B426">
        <v>1.3638436273641823E-2</v>
      </c>
      <c r="C426">
        <v>-1.4371574103553846E-2</v>
      </c>
    </row>
    <row r="427" spans="1:3" x14ac:dyDescent="0.3">
      <c r="A427">
        <v>403</v>
      </c>
      <c r="B427">
        <v>-6.2136703982927817E-3</v>
      </c>
      <c r="C427">
        <v>-4.0564791886685929E-3</v>
      </c>
    </row>
    <row r="428" spans="1:3" x14ac:dyDescent="0.3">
      <c r="A428">
        <v>404</v>
      </c>
      <c r="B428">
        <v>-7.77445475987135E-3</v>
      </c>
      <c r="C428">
        <v>1.2823259875993951E-2</v>
      </c>
    </row>
    <row r="429" spans="1:3" x14ac:dyDescent="0.3">
      <c r="A429">
        <v>405</v>
      </c>
      <c r="B429">
        <v>5.6263210305577908E-3</v>
      </c>
      <c r="C429">
        <v>2.2895446258935134E-3</v>
      </c>
    </row>
    <row r="430" spans="1:3" x14ac:dyDescent="0.3">
      <c r="A430">
        <v>406</v>
      </c>
      <c r="B430">
        <v>6.7896835011802851E-3</v>
      </c>
      <c r="C430">
        <v>-1.011456374913736E-2</v>
      </c>
    </row>
    <row r="431" spans="1:3" x14ac:dyDescent="0.3">
      <c r="A431">
        <v>407</v>
      </c>
      <c r="B431">
        <v>8.1830462669219162E-3</v>
      </c>
      <c r="C431">
        <v>2.2747825430323269E-4</v>
      </c>
    </row>
    <row r="432" spans="1:3" x14ac:dyDescent="0.3">
      <c r="A432">
        <v>408</v>
      </c>
      <c r="B432">
        <v>1.5190338983907689E-2</v>
      </c>
      <c r="C432">
        <v>-4.2763787093851036E-4</v>
      </c>
    </row>
    <row r="433" spans="1:3" x14ac:dyDescent="0.3">
      <c r="A433">
        <v>409</v>
      </c>
      <c r="B433">
        <v>-1.4902856716101157E-3</v>
      </c>
      <c r="C433">
        <v>8.6924695596277482E-3</v>
      </c>
    </row>
    <row r="434" spans="1:3" x14ac:dyDescent="0.3">
      <c r="A434">
        <v>410</v>
      </c>
      <c r="B434">
        <v>1.0479347238892241E-2</v>
      </c>
      <c r="C434">
        <v>-3.1659842620610796E-3</v>
      </c>
    </row>
    <row r="435" spans="1:3" x14ac:dyDescent="0.3">
      <c r="A435">
        <v>411</v>
      </c>
      <c r="B435">
        <v>-1.7307785514301434E-2</v>
      </c>
      <c r="C435">
        <v>9.5288467008798131E-3</v>
      </c>
    </row>
    <row r="436" spans="1:3" x14ac:dyDescent="0.3">
      <c r="A436">
        <v>412</v>
      </c>
      <c r="B436">
        <v>2.6858321505778438E-4</v>
      </c>
      <c r="C436">
        <v>1.4577652203818079E-2</v>
      </c>
    </row>
    <row r="437" spans="1:3" x14ac:dyDescent="0.3">
      <c r="A437">
        <v>413</v>
      </c>
      <c r="B437">
        <v>-3.2773415986979385E-3</v>
      </c>
      <c r="C437">
        <v>6.2909916607438408E-3</v>
      </c>
    </row>
    <row r="438" spans="1:3" x14ac:dyDescent="0.3">
      <c r="A438">
        <v>414</v>
      </c>
      <c r="B438">
        <v>7.6607857102196399E-3</v>
      </c>
      <c r="C438">
        <v>-6.1220510235889571E-3</v>
      </c>
    </row>
    <row r="439" spans="1:3" x14ac:dyDescent="0.3">
      <c r="A439">
        <v>415</v>
      </c>
      <c r="B439">
        <v>4.5934386883511043E-4</v>
      </c>
      <c r="C439">
        <v>-9.3748227825544653E-3</v>
      </c>
    </row>
    <row r="440" spans="1:3" x14ac:dyDescent="0.3">
      <c r="A440">
        <v>416</v>
      </c>
      <c r="B440">
        <v>-1.8567090513667651E-2</v>
      </c>
      <c r="C440">
        <v>-4.8046228391419796E-3</v>
      </c>
    </row>
    <row r="441" spans="1:3" x14ac:dyDescent="0.3">
      <c r="A441">
        <v>417</v>
      </c>
      <c r="B441">
        <v>5.2831123239046951E-3</v>
      </c>
      <c r="C441">
        <v>2.1033496762106951E-3</v>
      </c>
    </row>
    <row r="442" spans="1:3" x14ac:dyDescent="0.3">
      <c r="A442">
        <v>418</v>
      </c>
      <c r="B442">
        <v>-2.7510956128567838E-3</v>
      </c>
      <c r="C442">
        <v>7.6803463667421785E-3</v>
      </c>
    </row>
    <row r="443" spans="1:3" x14ac:dyDescent="0.3">
      <c r="A443">
        <v>419</v>
      </c>
      <c r="B443">
        <v>-2.0685902349934126E-2</v>
      </c>
      <c r="C443">
        <v>1.1834310212906884E-2</v>
      </c>
    </row>
    <row r="444" spans="1:3" x14ac:dyDescent="0.3">
      <c r="A444">
        <v>420</v>
      </c>
      <c r="B444">
        <v>-1.1777679413117581E-2</v>
      </c>
      <c r="C444">
        <v>-8.2189408764110627E-3</v>
      </c>
    </row>
    <row r="445" spans="1:3" x14ac:dyDescent="0.3">
      <c r="A445">
        <v>421</v>
      </c>
      <c r="B445">
        <v>-2.5673524714226316E-3</v>
      </c>
      <c r="C445">
        <v>8.7450899459182024E-3</v>
      </c>
    </row>
    <row r="446" spans="1:3" x14ac:dyDescent="0.3">
      <c r="A446">
        <v>422</v>
      </c>
      <c r="B446">
        <v>1.0848917633570117E-3</v>
      </c>
      <c r="C446">
        <v>1.5801743012736635E-2</v>
      </c>
    </row>
    <row r="447" spans="1:3" x14ac:dyDescent="0.3">
      <c r="A447">
        <v>423</v>
      </c>
      <c r="B447">
        <v>-1.5293057621290867E-2</v>
      </c>
      <c r="C447">
        <v>1.1160589045270635E-2</v>
      </c>
    </row>
    <row r="448" spans="1:3" x14ac:dyDescent="0.3">
      <c r="A448">
        <v>424</v>
      </c>
      <c r="B448">
        <v>1.0886330601858774E-2</v>
      </c>
      <c r="C448">
        <v>-2.1438572345591662E-3</v>
      </c>
    </row>
    <row r="449" spans="1:3" x14ac:dyDescent="0.3">
      <c r="A449">
        <v>425</v>
      </c>
      <c r="B449">
        <v>1.7464856202440622E-3</v>
      </c>
      <c r="C449">
        <v>-1.3589268388136918E-2</v>
      </c>
    </row>
    <row r="450" spans="1:3" x14ac:dyDescent="0.3">
      <c r="A450">
        <v>426</v>
      </c>
      <c r="B450">
        <v>-7.0745136097693125E-3</v>
      </c>
      <c r="C450">
        <v>-9.9651894607514051E-3</v>
      </c>
    </row>
    <row r="451" spans="1:3" x14ac:dyDescent="0.3">
      <c r="A451">
        <v>427</v>
      </c>
      <c r="B451">
        <v>8.7166890776897051E-3</v>
      </c>
      <c r="C451">
        <v>-2.0934227318080874E-3</v>
      </c>
    </row>
    <row r="452" spans="1:3" x14ac:dyDescent="0.3">
      <c r="A452">
        <v>428</v>
      </c>
      <c r="B452">
        <v>1.9816835411625841E-3</v>
      </c>
      <c r="C452">
        <v>1.4834380221184643E-3</v>
      </c>
    </row>
    <row r="453" spans="1:3" x14ac:dyDescent="0.3">
      <c r="A453">
        <v>429</v>
      </c>
      <c r="B453">
        <v>-3.9153904950276095E-3</v>
      </c>
      <c r="C453">
        <v>-2.5311476164286455E-2</v>
      </c>
    </row>
    <row r="454" spans="1:3" x14ac:dyDescent="0.3">
      <c r="A454">
        <v>430</v>
      </c>
      <c r="B454">
        <v>-8.6965678873053495E-3</v>
      </c>
      <c r="C454">
        <v>-2.708798041917624E-2</v>
      </c>
    </row>
    <row r="455" spans="1:3" x14ac:dyDescent="0.3">
      <c r="A455">
        <v>431</v>
      </c>
      <c r="B455">
        <v>-5.1651308883325139E-3</v>
      </c>
      <c r="C455">
        <v>6.3895772256408519E-3</v>
      </c>
    </row>
    <row r="456" spans="1:3" x14ac:dyDescent="0.3">
      <c r="A456">
        <v>432</v>
      </c>
      <c r="B456">
        <v>2.4553906415780992E-3</v>
      </c>
      <c r="C456">
        <v>6.0273753844070892E-3</v>
      </c>
    </row>
    <row r="457" spans="1:3" x14ac:dyDescent="0.3">
      <c r="A457">
        <v>433</v>
      </c>
      <c r="B457">
        <v>-1.8627434871766432E-3</v>
      </c>
      <c r="C457">
        <v>3.0452848761252202E-3</v>
      </c>
    </row>
    <row r="458" spans="1:3" x14ac:dyDescent="0.3">
      <c r="A458">
        <v>434</v>
      </c>
      <c r="B458">
        <v>5.0415758972504549E-3</v>
      </c>
      <c r="C458">
        <v>1.4132303800349973E-2</v>
      </c>
    </row>
    <row r="459" spans="1:3" x14ac:dyDescent="0.3">
      <c r="A459">
        <v>435</v>
      </c>
      <c r="B459">
        <v>1.8615073007711702E-2</v>
      </c>
      <c r="C459">
        <v>3.216543651491266E-3</v>
      </c>
    </row>
    <row r="460" spans="1:3" x14ac:dyDescent="0.3">
      <c r="A460">
        <v>436</v>
      </c>
      <c r="B460">
        <v>8.1331775530071575E-3</v>
      </c>
      <c r="C460">
        <v>6.7640003904154318E-4</v>
      </c>
    </row>
    <row r="461" spans="1:3" x14ac:dyDescent="0.3">
      <c r="A461">
        <v>437</v>
      </c>
      <c r="B461">
        <v>8.709662331338304E-3</v>
      </c>
      <c r="C461">
        <v>3.9282972958134474E-3</v>
      </c>
    </row>
    <row r="462" spans="1:3" x14ac:dyDescent="0.3">
      <c r="A462">
        <v>438</v>
      </c>
      <c r="B462">
        <v>-1.6944079416221253E-2</v>
      </c>
      <c r="C462">
        <v>-9.2295576055529682E-3</v>
      </c>
    </row>
    <row r="463" spans="1:3" x14ac:dyDescent="0.3">
      <c r="A463">
        <v>439</v>
      </c>
      <c r="B463">
        <v>1.4211298782895062E-2</v>
      </c>
      <c r="C463">
        <v>7.7567166971572767E-3</v>
      </c>
    </row>
    <row r="464" spans="1:3" x14ac:dyDescent="0.3">
      <c r="A464">
        <v>440</v>
      </c>
      <c r="B464">
        <v>-3.3637099438246338E-3</v>
      </c>
      <c r="C464">
        <v>1.1279731282664697E-2</v>
      </c>
    </row>
    <row r="465" spans="1:3" x14ac:dyDescent="0.3">
      <c r="A465">
        <v>441</v>
      </c>
      <c r="B465">
        <v>8.9146104743285954E-3</v>
      </c>
      <c r="C465">
        <v>-1.1684979822771131E-3</v>
      </c>
    </row>
    <row r="466" spans="1:3" x14ac:dyDescent="0.3">
      <c r="A466">
        <v>442</v>
      </c>
      <c r="B466">
        <v>-2.1342421811710465E-5</v>
      </c>
      <c r="C466">
        <v>2.8037898161657809E-3</v>
      </c>
    </row>
    <row r="467" spans="1:3" x14ac:dyDescent="0.3">
      <c r="A467">
        <v>443</v>
      </c>
      <c r="B467">
        <v>-9.6391109562563356E-3</v>
      </c>
      <c r="C467">
        <v>-4.927323409104201E-3</v>
      </c>
    </row>
    <row r="468" spans="1:3" x14ac:dyDescent="0.3">
      <c r="A468">
        <v>444</v>
      </c>
      <c r="B468">
        <v>-9.4389507711917179E-3</v>
      </c>
      <c r="C468">
        <v>4.4938021325285852E-3</v>
      </c>
    </row>
    <row r="469" spans="1:3" x14ac:dyDescent="0.3">
      <c r="A469">
        <v>445</v>
      </c>
      <c r="B469">
        <v>-1.4519071452332324E-2</v>
      </c>
      <c r="C469">
        <v>3.3342692940591025E-3</v>
      </c>
    </row>
    <row r="470" spans="1:3" x14ac:dyDescent="0.3">
      <c r="A470">
        <v>446</v>
      </c>
      <c r="B470">
        <v>7.4793565605315391E-3</v>
      </c>
      <c r="C470">
        <v>1.8812833668524678E-3</v>
      </c>
    </row>
    <row r="471" spans="1:3" x14ac:dyDescent="0.3">
      <c r="A471">
        <v>447</v>
      </c>
      <c r="B471">
        <v>-1.1922657797762979E-3</v>
      </c>
      <c r="C471">
        <v>1.5327685889244E-3</v>
      </c>
    </row>
    <row r="472" spans="1:3" x14ac:dyDescent="0.3">
      <c r="A472">
        <v>448</v>
      </c>
      <c r="B472">
        <v>4.8651458753072612E-4</v>
      </c>
      <c r="C472">
        <v>-1.6768558186835288E-3</v>
      </c>
    </row>
    <row r="473" spans="1:3" x14ac:dyDescent="0.3">
      <c r="A473">
        <v>449</v>
      </c>
      <c r="B473">
        <v>-8.78197403317694E-3</v>
      </c>
      <c r="C473">
        <v>-2.0578015174620677E-4</v>
      </c>
    </row>
    <row r="474" spans="1:3" x14ac:dyDescent="0.3">
      <c r="A474">
        <v>450</v>
      </c>
      <c r="B474">
        <v>-5.195747804477114E-3</v>
      </c>
      <c r="C474">
        <v>1.050408302019883E-2</v>
      </c>
    </row>
    <row r="475" spans="1:3" x14ac:dyDescent="0.3">
      <c r="A475">
        <v>451</v>
      </c>
      <c r="B475">
        <v>1.1641820117304158E-2</v>
      </c>
      <c r="C475">
        <v>-2.8901379471319287E-2</v>
      </c>
    </row>
    <row r="476" spans="1:3" x14ac:dyDescent="0.3">
      <c r="A476">
        <v>452</v>
      </c>
      <c r="B476">
        <v>-6.5711584656107918E-3</v>
      </c>
      <c r="C476">
        <v>-4.1402635585216119E-2</v>
      </c>
    </row>
    <row r="477" spans="1:3" x14ac:dyDescent="0.3">
      <c r="A477">
        <v>453</v>
      </c>
      <c r="B477">
        <v>-3.0719727985862467E-3</v>
      </c>
      <c r="C477">
        <v>-4.2705561781797696E-3</v>
      </c>
    </row>
    <row r="478" spans="1:3" x14ac:dyDescent="0.3">
      <c r="A478">
        <v>454</v>
      </c>
      <c r="B478">
        <v>-1.7429200222492999E-2</v>
      </c>
      <c r="C478">
        <v>1.9389332735592589E-3</v>
      </c>
    </row>
    <row r="479" spans="1:3" x14ac:dyDescent="0.3">
      <c r="A479">
        <v>455</v>
      </c>
      <c r="B479">
        <v>-3.2208878232827141E-3</v>
      </c>
      <c r="C479">
        <v>-1.0464643618072868E-3</v>
      </c>
    </row>
    <row r="480" spans="1:3" x14ac:dyDescent="0.3">
      <c r="A480">
        <v>456</v>
      </c>
      <c r="B480">
        <v>2.0352343429475596E-3</v>
      </c>
      <c r="C480">
        <v>1.1108794329048287E-3</v>
      </c>
    </row>
    <row r="481" spans="1:3" x14ac:dyDescent="0.3">
      <c r="A481">
        <v>457</v>
      </c>
      <c r="B481">
        <v>1.2727454550994687E-2</v>
      </c>
      <c r="C481">
        <v>8.1148951591578783E-4</v>
      </c>
    </row>
    <row r="482" spans="1:3" x14ac:dyDescent="0.3">
      <c r="A482">
        <v>458</v>
      </c>
      <c r="B482">
        <v>-8.0012153010435433E-3</v>
      </c>
      <c r="C482">
        <v>1.4062108870643436E-3</v>
      </c>
    </row>
    <row r="483" spans="1:3" x14ac:dyDescent="0.3">
      <c r="A483">
        <v>459</v>
      </c>
      <c r="B483">
        <v>-2.988469042557011E-5</v>
      </c>
      <c r="C483">
        <v>4.5682258484850812E-3</v>
      </c>
    </row>
    <row r="484" spans="1:3" x14ac:dyDescent="0.3">
      <c r="A484">
        <v>460</v>
      </c>
      <c r="B484">
        <v>3.7466615424642693E-3</v>
      </c>
      <c r="C484">
        <v>7.5973124730722682E-4</v>
      </c>
    </row>
    <row r="485" spans="1:3" x14ac:dyDescent="0.3">
      <c r="A485">
        <v>461</v>
      </c>
      <c r="B485">
        <v>5.2970948188021368E-3</v>
      </c>
      <c r="C485">
        <v>-1.0874547430285127E-3</v>
      </c>
    </row>
    <row r="486" spans="1:3" x14ac:dyDescent="0.3">
      <c r="A486">
        <v>462</v>
      </c>
      <c r="B486">
        <v>5.7992773801363289E-4</v>
      </c>
      <c r="C486">
        <v>-6.7508303632620751E-3</v>
      </c>
    </row>
    <row r="487" spans="1:3" x14ac:dyDescent="0.3">
      <c r="A487">
        <v>463</v>
      </c>
      <c r="B487">
        <v>-8.4235743555845875E-3</v>
      </c>
      <c r="C487">
        <v>-1.6711608517456979E-3</v>
      </c>
    </row>
    <row r="488" spans="1:3" x14ac:dyDescent="0.3">
      <c r="A488">
        <v>464</v>
      </c>
      <c r="B488">
        <v>3.1657745263104146E-3</v>
      </c>
      <c r="C488">
        <v>3.9245752990374264E-3</v>
      </c>
    </row>
    <row r="489" spans="1:3" x14ac:dyDescent="0.3">
      <c r="A489">
        <v>465</v>
      </c>
      <c r="B489">
        <v>9.2173704500681051E-3</v>
      </c>
      <c r="C489">
        <v>-1.0571043590069116E-2</v>
      </c>
    </row>
    <row r="490" spans="1:3" x14ac:dyDescent="0.3">
      <c r="A490">
        <v>466</v>
      </c>
      <c r="B490">
        <v>5.0698368622058817E-3</v>
      </c>
      <c r="C490">
        <v>1.225007839203127E-2</v>
      </c>
    </row>
    <row r="491" spans="1:3" x14ac:dyDescent="0.3">
      <c r="A491">
        <v>467</v>
      </c>
      <c r="B491">
        <v>-1.1347305265619169E-3</v>
      </c>
      <c r="C491">
        <v>1.9298537706647191E-3</v>
      </c>
    </row>
    <row r="492" spans="1:3" x14ac:dyDescent="0.3">
      <c r="A492">
        <v>468</v>
      </c>
      <c r="B492">
        <v>1.0937567033632516E-2</v>
      </c>
      <c r="C492">
        <v>-6.8926471336910253E-3</v>
      </c>
    </row>
    <row r="493" spans="1:3" x14ac:dyDescent="0.3">
      <c r="A493">
        <v>469</v>
      </c>
      <c r="B493">
        <v>9.5910083287016994E-3</v>
      </c>
      <c r="C493">
        <v>-6.2312088374423188E-4</v>
      </c>
    </row>
    <row r="494" spans="1:3" x14ac:dyDescent="0.3">
      <c r="A494">
        <v>470</v>
      </c>
      <c r="B494">
        <v>8.7404665045441882E-3</v>
      </c>
      <c r="C494">
        <v>-1.1525086832272604E-2</v>
      </c>
    </row>
    <row r="495" spans="1:3" x14ac:dyDescent="0.3">
      <c r="A495">
        <v>471</v>
      </c>
      <c r="B495">
        <v>3.2258661097692544E-3</v>
      </c>
      <c r="C495">
        <v>-1.4084492096315109E-2</v>
      </c>
    </row>
    <row r="496" spans="1:3" x14ac:dyDescent="0.3">
      <c r="A496">
        <v>472</v>
      </c>
      <c r="B496">
        <v>-3.4752992620703731E-3</v>
      </c>
      <c r="C496">
        <v>-2.422231147070832E-3</v>
      </c>
    </row>
    <row r="497" spans="1:3" x14ac:dyDescent="0.3">
      <c r="A497">
        <v>473</v>
      </c>
      <c r="B497">
        <v>-9.9056814258464219E-3</v>
      </c>
      <c r="C497">
        <v>1.2439598967946395E-2</v>
      </c>
    </row>
    <row r="498" spans="1:3" x14ac:dyDescent="0.3">
      <c r="A498">
        <v>474</v>
      </c>
      <c r="B498">
        <v>-2.3349374160897864E-3</v>
      </c>
      <c r="C498">
        <v>-3.5427849664869913E-3</v>
      </c>
    </row>
    <row r="499" spans="1:3" x14ac:dyDescent="0.3">
      <c r="A499">
        <v>475</v>
      </c>
      <c r="B499">
        <v>1.6562895315863136E-3</v>
      </c>
      <c r="C499">
        <v>-9.4667555560590862E-3</v>
      </c>
    </row>
    <row r="500" spans="1:3" x14ac:dyDescent="0.3">
      <c r="A500">
        <v>476</v>
      </c>
      <c r="B500">
        <v>1.5767774408081775E-2</v>
      </c>
      <c r="C500">
        <v>7.352996994613975E-3</v>
      </c>
    </row>
    <row r="501" spans="1:3" x14ac:dyDescent="0.3">
      <c r="A501">
        <v>477</v>
      </c>
      <c r="B501">
        <v>5.8558379277695643E-3</v>
      </c>
      <c r="C501">
        <v>-4.0412464776975526E-3</v>
      </c>
    </row>
    <row r="502" spans="1:3" x14ac:dyDescent="0.3">
      <c r="A502">
        <v>478</v>
      </c>
      <c r="B502">
        <v>-2.8235593548576543E-4</v>
      </c>
      <c r="C502">
        <v>6.5659219934880528E-3</v>
      </c>
    </row>
    <row r="503" spans="1:3" x14ac:dyDescent="0.3">
      <c r="A503">
        <v>479</v>
      </c>
      <c r="B503">
        <v>1.4733743070442406E-2</v>
      </c>
      <c r="C503">
        <v>3.6738542544155831E-4</v>
      </c>
    </row>
    <row r="504" spans="1:3" x14ac:dyDescent="0.3">
      <c r="A504">
        <v>480</v>
      </c>
      <c r="B504">
        <v>-5.5371571748445069E-3</v>
      </c>
      <c r="C504">
        <v>-2.0373707697532795E-3</v>
      </c>
    </row>
    <row r="505" spans="1:3" x14ac:dyDescent="0.3">
      <c r="A505">
        <v>481</v>
      </c>
      <c r="B505">
        <v>-9.570362748368224E-3</v>
      </c>
      <c r="C505">
        <v>7.8420343659756607E-3</v>
      </c>
    </row>
    <row r="506" spans="1:3" x14ac:dyDescent="0.3">
      <c r="A506">
        <v>482</v>
      </c>
      <c r="B506">
        <v>4.8859749502716699E-3</v>
      </c>
      <c r="C506">
        <v>1.1639774473248805E-2</v>
      </c>
    </row>
    <row r="507" spans="1:3" x14ac:dyDescent="0.3">
      <c r="A507">
        <v>483</v>
      </c>
      <c r="B507">
        <v>-6.5015832945163089E-3</v>
      </c>
      <c r="C507">
        <v>8.2410758756132699E-4</v>
      </c>
    </row>
    <row r="508" spans="1:3" x14ac:dyDescent="0.3">
      <c r="A508">
        <v>484</v>
      </c>
      <c r="B508">
        <v>-5.8529384773521641E-3</v>
      </c>
      <c r="C508">
        <v>6.3445000044700982E-3</v>
      </c>
    </row>
    <row r="509" spans="1:3" x14ac:dyDescent="0.3">
      <c r="A509">
        <v>485</v>
      </c>
      <c r="B509">
        <v>-4.5006836610504333E-3</v>
      </c>
      <c r="C509">
        <v>-1.3634635942027604E-3</v>
      </c>
    </row>
    <row r="510" spans="1:3" x14ac:dyDescent="0.3">
      <c r="A510">
        <v>486</v>
      </c>
      <c r="B510">
        <v>1.5652219983560103E-2</v>
      </c>
      <c r="C510">
        <v>-4.4514293395146592E-3</v>
      </c>
    </row>
    <row r="511" spans="1:3" x14ac:dyDescent="0.3">
      <c r="A511">
        <v>487</v>
      </c>
      <c r="B511">
        <v>1.2096397146926382E-3</v>
      </c>
      <c r="C511">
        <v>2.3167253742929898E-3</v>
      </c>
    </row>
    <row r="512" spans="1:3" x14ac:dyDescent="0.3">
      <c r="A512">
        <v>488</v>
      </c>
      <c r="B512">
        <v>8.9825207174130204E-3</v>
      </c>
      <c r="C512">
        <v>-1.1620318156551299E-2</v>
      </c>
    </row>
    <row r="513" spans="1:3" x14ac:dyDescent="0.3">
      <c r="A513">
        <v>489</v>
      </c>
      <c r="B513">
        <v>1.2019477815695144E-2</v>
      </c>
      <c r="C513">
        <v>3.6081384147007359E-3</v>
      </c>
    </row>
    <row r="514" spans="1:3" x14ac:dyDescent="0.3">
      <c r="A514">
        <v>490</v>
      </c>
      <c r="B514">
        <v>1.6276119736190566E-3</v>
      </c>
      <c r="C514">
        <v>5.5384009037006332E-4</v>
      </c>
    </row>
    <row r="515" spans="1:3" x14ac:dyDescent="0.3">
      <c r="A515">
        <v>491</v>
      </c>
      <c r="B515">
        <v>8.0365546499053826E-3</v>
      </c>
      <c r="C515">
        <v>7.4127240050986237E-3</v>
      </c>
    </row>
    <row r="516" spans="1:3" x14ac:dyDescent="0.3">
      <c r="A516">
        <v>492</v>
      </c>
      <c r="B516">
        <v>-4.6791663053268014E-3</v>
      </c>
      <c r="C516">
        <v>-3.0421885951973674E-3</v>
      </c>
    </row>
    <row r="517" spans="1:3" x14ac:dyDescent="0.3">
      <c r="A517">
        <v>493</v>
      </c>
      <c r="B517">
        <v>3.1607187379278125E-3</v>
      </c>
      <c r="C517">
        <v>-5.2417086141932946E-3</v>
      </c>
    </row>
    <row r="518" spans="1:3" x14ac:dyDescent="0.3">
      <c r="A518">
        <v>494</v>
      </c>
      <c r="B518">
        <v>-2.3797570014094799E-3</v>
      </c>
      <c r="C518">
        <v>-5.211223128083628E-3</v>
      </c>
    </row>
    <row r="519" spans="1:3" x14ac:dyDescent="0.3">
      <c r="A519">
        <v>495</v>
      </c>
      <c r="B519">
        <v>1.8648201331760747E-2</v>
      </c>
      <c r="C519">
        <v>-1.3824869867935893E-2</v>
      </c>
    </row>
    <row r="520" spans="1:3" x14ac:dyDescent="0.3">
      <c r="A520">
        <v>496</v>
      </c>
      <c r="B520">
        <v>1.2697683601242779E-2</v>
      </c>
      <c r="C520">
        <v>3.3146247923979827E-3</v>
      </c>
    </row>
    <row r="521" spans="1:3" x14ac:dyDescent="0.3">
      <c r="A521">
        <v>497</v>
      </c>
      <c r="B521">
        <v>-7.5993435585305245E-3</v>
      </c>
      <c r="C521">
        <v>7.3145081933716381E-3</v>
      </c>
    </row>
    <row r="522" spans="1:3" x14ac:dyDescent="0.3">
      <c r="A522">
        <v>498</v>
      </c>
      <c r="B522">
        <v>1.8893027425430608E-4</v>
      </c>
      <c r="C522">
        <v>1.0462229838590421E-2</v>
      </c>
    </row>
    <row r="523" spans="1:3" x14ac:dyDescent="0.3">
      <c r="A523">
        <v>499</v>
      </c>
      <c r="B523">
        <v>1.675950277482232E-2</v>
      </c>
      <c r="C523">
        <v>-2.6889749840703012E-3</v>
      </c>
    </row>
    <row r="524" spans="1:3" x14ac:dyDescent="0.3">
      <c r="A524">
        <v>500</v>
      </c>
      <c r="B524">
        <v>1.1303136110403103E-2</v>
      </c>
      <c r="C524">
        <v>-4.6027717046196268E-3</v>
      </c>
    </row>
    <row r="525" spans="1:3" x14ac:dyDescent="0.3">
      <c r="A525">
        <v>501</v>
      </c>
      <c r="B525">
        <v>-9.1378538474522625E-3</v>
      </c>
      <c r="C525">
        <v>1.0786270190322758E-2</v>
      </c>
    </row>
    <row r="526" spans="1:3" x14ac:dyDescent="0.3">
      <c r="A526">
        <v>502</v>
      </c>
      <c r="B526">
        <v>-1.4101056094965047E-2</v>
      </c>
      <c r="C526">
        <v>-1.0320105253166408E-3</v>
      </c>
    </row>
    <row r="527" spans="1:3" x14ac:dyDescent="0.3">
      <c r="A527">
        <v>503</v>
      </c>
      <c r="B527">
        <v>3.6492176917325377E-4</v>
      </c>
      <c r="C527">
        <v>-5.8429519848345428E-3</v>
      </c>
    </row>
    <row r="528" spans="1:3" x14ac:dyDescent="0.3">
      <c r="A528">
        <v>504</v>
      </c>
      <c r="B528">
        <v>-1.6707020605720539E-3</v>
      </c>
      <c r="C528">
        <v>2.3054028856831325E-3</v>
      </c>
    </row>
    <row r="529" spans="1:3" x14ac:dyDescent="0.3">
      <c r="A529">
        <v>505</v>
      </c>
      <c r="B529">
        <v>1.2177174528788347E-2</v>
      </c>
      <c r="C529">
        <v>1.4501503045255115E-3</v>
      </c>
    </row>
    <row r="530" spans="1:3" x14ac:dyDescent="0.3">
      <c r="A530">
        <v>506</v>
      </c>
      <c r="B530">
        <v>1.5286872457726648E-2</v>
      </c>
      <c r="C530">
        <v>-1.1647520497172666E-2</v>
      </c>
    </row>
    <row r="531" spans="1:3" x14ac:dyDescent="0.3">
      <c r="A531">
        <v>507</v>
      </c>
      <c r="B531">
        <v>-7.9414690900771866E-3</v>
      </c>
      <c r="C531">
        <v>7.9414690900771866E-3</v>
      </c>
    </row>
    <row r="532" spans="1:3" x14ac:dyDescent="0.3">
      <c r="A532">
        <v>508</v>
      </c>
      <c r="B532">
        <v>3.9291511197812237E-3</v>
      </c>
      <c r="C532">
        <v>-6.8555235884689893E-3</v>
      </c>
    </row>
    <row r="533" spans="1:3" x14ac:dyDescent="0.3">
      <c r="A533">
        <v>509</v>
      </c>
      <c r="B533">
        <v>-1.8453903843268634E-3</v>
      </c>
      <c r="C533">
        <v>-3.5681959711070113E-3</v>
      </c>
    </row>
    <row r="534" spans="1:3" x14ac:dyDescent="0.3">
      <c r="A534">
        <v>510</v>
      </c>
      <c r="B534">
        <v>-1.9894787476902277E-3</v>
      </c>
      <c r="C534">
        <v>3.0967048549162502E-3</v>
      </c>
    </row>
    <row r="535" spans="1:3" x14ac:dyDescent="0.3">
      <c r="A535">
        <v>511</v>
      </c>
      <c r="B535">
        <v>5.8690441159171434E-3</v>
      </c>
      <c r="C535">
        <v>4.5531427768578216E-3</v>
      </c>
    </row>
    <row r="536" spans="1:3" x14ac:dyDescent="0.3">
      <c r="A536">
        <v>512</v>
      </c>
      <c r="B536">
        <v>-5.6548903738306002E-3</v>
      </c>
      <c r="C536">
        <v>-4.3136300878692255E-3</v>
      </c>
    </row>
    <row r="537" spans="1:3" x14ac:dyDescent="0.3">
      <c r="A537">
        <v>513</v>
      </c>
      <c r="B537">
        <v>7.4260995101244976E-4</v>
      </c>
      <c r="C537">
        <v>-1.1505115884463215E-3</v>
      </c>
    </row>
    <row r="538" spans="1:3" x14ac:dyDescent="0.3">
      <c r="A538">
        <v>514</v>
      </c>
      <c r="B538">
        <v>2.3658331386077487E-2</v>
      </c>
      <c r="C538">
        <v>2.3254796969217999E-2</v>
      </c>
    </row>
    <row r="539" spans="1:3" x14ac:dyDescent="0.3">
      <c r="A539">
        <v>515</v>
      </c>
      <c r="B539">
        <v>-9.0108148672153887E-3</v>
      </c>
      <c r="C539">
        <v>-8.9495947441314838E-4</v>
      </c>
    </row>
    <row r="540" spans="1:3" x14ac:dyDescent="0.3">
      <c r="A540">
        <v>516</v>
      </c>
      <c r="B540">
        <v>-8.7305276122371413E-3</v>
      </c>
      <c r="C540">
        <v>2.2494906463227417E-3</v>
      </c>
    </row>
    <row r="541" spans="1:3" x14ac:dyDescent="0.3">
      <c r="A541">
        <v>517</v>
      </c>
      <c r="B541">
        <v>-1.4564110657452603E-2</v>
      </c>
      <c r="C541">
        <v>8.3618205811166104E-3</v>
      </c>
    </row>
    <row r="542" spans="1:3" x14ac:dyDescent="0.3">
      <c r="A542">
        <v>518</v>
      </c>
      <c r="B542">
        <v>-3.2320845692196658E-4</v>
      </c>
      <c r="C542">
        <v>-2.1324025262086949E-4</v>
      </c>
    </row>
    <row r="543" spans="1:3" x14ac:dyDescent="0.3">
      <c r="A543">
        <v>519</v>
      </c>
      <c r="B543">
        <v>1.066171764103971E-2</v>
      </c>
      <c r="C543">
        <v>-3.0946045547383966E-3</v>
      </c>
    </row>
    <row r="544" spans="1:3" x14ac:dyDescent="0.3">
      <c r="A544">
        <v>520</v>
      </c>
      <c r="B544">
        <v>2.5046015731549156E-2</v>
      </c>
      <c r="C544">
        <v>3.3648297999188427E-3</v>
      </c>
    </row>
    <row r="545" spans="1:3" x14ac:dyDescent="0.3">
      <c r="A545">
        <v>521</v>
      </c>
      <c r="B545">
        <v>-4.7163218632087439E-3</v>
      </c>
      <c r="C545">
        <v>4.654562969928216E-3</v>
      </c>
    </row>
    <row r="546" spans="1:3" x14ac:dyDescent="0.3">
      <c r="A546">
        <v>522</v>
      </c>
      <c r="B546">
        <v>-1.9935631654905354E-2</v>
      </c>
      <c r="C546">
        <v>1.0514366513586219E-2</v>
      </c>
    </row>
    <row r="547" spans="1:3" x14ac:dyDescent="0.3">
      <c r="A547">
        <v>523</v>
      </c>
      <c r="B547">
        <v>1.2505397326871459E-3</v>
      </c>
      <c r="C547">
        <v>5.8814621975215474E-4</v>
      </c>
    </row>
    <row r="548" spans="1:3" x14ac:dyDescent="0.3">
      <c r="A548">
        <v>524</v>
      </c>
      <c r="B548">
        <v>1.3161733192342978E-3</v>
      </c>
      <c r="C548">
        <v>-1.1087369532137197E-2</v>
      </c>
    </row>
    <row r="549" spans="1:3" x14ac:dyDescent="0.3">
      <c r="A549">
        <v>525</v>
      </c>
      <c r="B549">
        <v>-7.400881720647623E-3</v>
      </c>
      <c r="C549">
        <v>1.5483415975632853E-3</v>
      </c>
    </row>
    <row r="550" spans="1:3" x14ac:dyDescent="0.3">
      <c r="A550">
        <v>526</v>
      </c>
      <c r="B550">
        <v>6.065721502755346E-5</v>
      </c>
      <c r="C550">
        <v>6.926401537023081E-3</v>
      </c>
    </row>
    <row r="551" spans="1:3" x14ac:dyDescent="0.3">
      <c r="A551">
        <v>527</v>
      </c>
      <c r="B551">
        <v>1.255085639381196E-3</v>
      </c>
      <c r="C551">
        <v>6.2126256907283984E-3</v>
      </c>
    </row>
    <row r="552" spans="1:3" x14ac:dyDescent="0.3">
      <c r="A552">
        <v>528</v>
      </c>
      <c r="B552">
        <v>4.3716279587089008E-3</v>
      </c>
      <c r="C552">
        <v>-4.2491914726358821E-3</v>
      </c>
    </row>
    <row r="553" spans="1:3" x14ac:dyDescent="0.3">
      <c r="A553">
        <v>529</v>
      </c>
      <c r="B553">
        <v>-2.4634103712426465E-3</v>
      </c>
      <c r="C553">
        <v>3.863134196878666E-4</v>
      </c>
    </row>
    <row r="554" spans="1:3" x14ac:dyDescent="0.3">
      <c r="A554">
        <v>530</v>
      </c>
      <c r="B554">
        <v>1.7031142786598209E-2</v>
      </c>
      <c r="C554">
        <v>1.708345699860616E-2</v>
      </c>
    </row>
    <row r="555" spans="1:3" x14ac:dyDescent="0.3">
      <c r="A555">
        <v>531</v>
      </c>
      <c r="B555">
        <v>-5.0897258141566065E-3</v>
      </c>
      <c r="C555">
        <v>6.8693318568928408E-4</v>
      </c>
    </row>
    <row r="556" spans="1:3" x14ac:dyDescent="0.3">
      <c r="A556">
        <v>532</v>
      </c>
      <c r="B556">
        <v>1.1516244761153805E-4</v>
      </c>
      <c r="C556">
        <v>-7.6682211242655503E-3</v>
      </c>
    </row>
    <row r="557" spans="1:3" x14ac:dyDescent="0.3">
      <c r="A557">
        <v>533</v>
      </c>
      <c r="B557">
        <v>1.434609927791328E-3</v>
      </c>
      <c r="C557">
        <v>-1.7405125898307457E-2</v>
      </c>
    </row>
    <row r="558" spans="1:3" x14ac:dyDescent="0.3">
      <c r="A558">
        <v>534</v>
      </c>
      <c r="B558">
        <v>4.7186154705983197E-3</v>
      </c>
      <c r="C558">
        <v>7.7826551266396704E-4</v>
      </c>
    </row>
    <row r="559" spans="1:3" x14ac:dyDescent="0.3">
      <c r="A559">
        <v>535</v>
      </c>
      <c r="B559">
        <v>-3.0012067665570077E-3</v>
      </c>
      <c r="C559">
        <v>-8.2958132627540919E-3</v>
      </c>
    </row>
    <row r="560" spans="1:3" x14ac:dyDescent="0.3">
      <c r="A560">
        <v>536</v>
      </c>
      <c r="B560">
        <v>-7.2031632786897183E-3</v>
      </c>
      <c r="C560">
        <v>3.9164925544047059E-3</v>
      </c>
    </row>
    <row r="561" spans="1:3" x14ac:dyDescent="0.3">
      <c r="A561">
        <v>537</v>
      </c>
      <c r="B561">
        <v>4.8709257722620728E-3</v>
      </c>
      <c r="C561">
        <v>2.8572390952553003E-3</v>
      </c>
    </row>
    <row r="562" spans="1:3" x14ac:dyDescent="0.3">
      <c r="A562">
        <v>538</v>
      </c>
      <c r="B562">
        <v>1.8523780267407773E-2</v>
      </c>
      <c r="C562">
        <v>-2.8880735459228188E-3</v>
      </c>
    </row>
    <row r="563" spans="1:3" x14ac:dyDescent="0.3">
      <c r="A563">
        <v>539</v>
      </c>
      <c r="B563">
        <v>7.4347028916379627E-3</v>
      </c>
      <c r="C563">
        <v>2.4419956488752441E-3</v>
      </c>
    </row>
    <row r="564" spans="1:3" x14ac:dyDescent="0.3">
      <c r="A564">
        <v>540</v>
      </c>
      <c r="B564">
        <v>1.8270385767374973E-2</v>
      </c>
      <c r="C564">
        <v>1.553826717387987E-3</v>
      </c>
    </row>
    <row r="565" spans="1:3" x14ac:dyDescent="0.3">
      <c r="A565">
        <v>541</v>
      </c>
      <c r="B565">
        <v>-1.8333666459199385E-3</v>
      </c>
      <c r="C565">
        <v>-2.1285478534090949E-3</v>
      </c>
    </row>
    <row r="566" spans="1:3" x14ac:dyDescent="0.3">
      <c r="A566">
        <v>542</v>
      </c>
      <c r="B566">
        <v>2.2618496216605674E-3</v>
      </c>
      <c r="C566">
        <v>-1.4569347728199206E-2</v>
      </c>
    </row>
    <row r="567" spans="1:3" x14ac:dyDescent="0.3">
      <c r="A567">
        <v>543</v>
      </c>
      <c r="B567">
        <v>7.3387527971296492E-3</v>
      </c>
      <c r="C567">
        <v>9.3412489155569357E-4</v>
      </c>
    </row>
    <row r="568" spans="1:3" x14ac:dyDescent="0.3">
      <c r="A568">
        <v>544</v>
      </c>
      <c r="B568">
        <v>3.9625827926903293E-3</v>
      </c>
      <c r="C568">
        <v>3.0223579314363688E-3</v>
      </c>
    </row>
    <row r="569" spans="1:3" x14ac:dyDescent="0.3">
      <c r="A569">
        <v>545</v>
      </c>
      <c r="B569">
        <v>-2.0765112996345311E-2</v>
      </c>
      <c r="C569">
        <v>1.1684594835309144E-2</v>
      </c>
    </row>
    <row r="570" spans="1:3" x14ac:dyDescent="0.3">
      <c r="A570">
        <v>546</v>
      </c>
      <c r="B570">
        <v>1.6674559797240741E-2</v>
      </c>
      <c r="C570">
        <v>-4.7223685621809904E-3</v>
      </c>
    </row>
    <row r="571" spans="1:3" x14ac:dyDescent="0.3">
      <c r="A571">
        <v>547</v>
      </c>
      <c r="B571">
        <v>1.1507424426635448E-2</v>
      </c>
      <c r="C571">
        <v>3.9575021639029935E-3</v>
      </c>
    </row>
    <row r="572" spans="1:3" x14ac:dyDescent="0.3">
      <c r="A572">
        <v>548</v>
      </c>
      <c r="B572">
        <v>-1.3843387217423448E-2</v>
      </c>
      <c r="C572">
        <v>8.3920276223816096E-3</v>
      </c>
    </row>
    <row r="573" spans="1:3" x14ac:dyDescent="0.3">
      <c r="A573">
        <v>549</v>
      </c>
      <c r="B573">
        <v>2.2497756491893502E-2</v>
      </c>
      <c r="C573">
        <v>-3.7882496824263555E-3</v>
      </c>
    </row>
    <row r="574" spans="1:3" x14ac:dyDescent="0.3">
      <c r="A574">
        <v>550</v>
      </c>
      <c r="B574">
        <v>-8.7083654266451888E-3</v>
      </c>
      <c r="C574">
        <v>1.1293372386279229E-2</v>
      </c>
    </row>
    <row r="575" spans="1:3" x14ac:dyDescent="0.3">
      <c r="A575">
        <v>551</v>
      </c>
      <c r="B575">
        <v>2.1117759936966792E-2</v>
      </c>
      <c r="C575">
        <v>-7.0020107939943697E-3</v>
      </c>
    </row>
    <row r="576" spans="1:3" x14ac:dyDescent="0.3">
      <c r="A576">
        <v>552</v>
      </c>
      <c r="B576">
        <v>-1.7518634324219006E-3</v>
      </c>
      <c r="C576">
        <v>1.5033432700914121E-2</v>
      </c>
    </row>
    <row r="577" spans="1:3" x14ac:dyDescent="0.3">
      <c r="A577">
        <v>553</v>
      </c>
      <c r="B577">
        <v>-1.8241137304815521E-2</v>
      </c>
      <c r="C577">
        <v>4.3382559830343302E-3</v>
      </c>
    </row>
    <row r="578" spans="1:3" x14ac:dyDescent="0.3">
      <c r="A578">
        <v>554</v>
      </c>
      <c r="B578">
        <v>-2.3303254381949329E-2</v>
      </c>
      <c r="C578">
        <v>8.3512199790381769E-3</v>
      </c>
    </row>
    <row r="579" spans="1:3" x14ac:dyDescent="0.3">
      <c r="A579">
        <v>555</v>
      </c>
      <c r="B579">
        <v>1.9667055416307437E-3</v>
      </c>
      <c r="C579">
        <v>6.4394589790178298E-3</v>
      </c>
    </row>
    <row r="580" spans="1:3" x14ac:dyDescent="0.3">
      <c r="A580">
        <v>556</v>
      </c>
      <c r="B580">
        <v>-1.9320412920260946E-2</v>
      </c>
      <c r="C580">
        <v>4.8552935830263461E-3</v>
      </c>
    </row>
    <row r="581" spans="1:3" x14ac:dyDescent="0.3">
      <c r="A581">
        <v>557</v>
      </c>
      <c r="B581">
        <v>1.0414867817645935E-3</v>
      </c>
      <c r="C581">
        <v>1.7441068632418608E-2</v>
      </c>
    </row>
    <row r="582" spans="1:3" x14ac:dyDescent="0.3">
      <c r="A582">
        <v>558</v>
      </c>
      <c r="B582">
        <v>2.0699617177559543E-2</v>
      </c>
      <c r="C582">
        <v>1.444526012730683E-2</v>
      </c>
    </row>
    <row r="583" spans="1:3" x14ac:dyDescent="0.3">
      <c r="A583">
        <v>559</v>
      </c>
      <c r="B583">
        <v>9.808430196632828E-3</v>
      </c>
      <c r="C583">
        <v>-5.7017969398638624E-3</v>
      </c>
    </row>
    <row r="584" spans="1:3" x14ac:dyDescent="0.3">
      <c r="A584">
        <v>560</v>
      </c>
      <c r="B584">
        <v>-5.8403864765604529E-3</v>
      </c>
      <c r="C584">
        <v>-8.4306255303006408E-3</v>
      </c>
    </row>
    <row r="585" spans="1:3" x14ac:dyDescent="0.3">
      <c r="A585">
        <v>561</v>
      </c>
      <c r="B585">
        <v>-3.6924703180265406E-3</v>
      </c>
      <c r="C585">
        <v>2.7366689922313399E-4</v>
      </c>
    </row>
    <row r="586" spans="1:3" x14ac:dyDescent="0.3">
      <c r="A586">
        <v>562</v>
      </c>
      <c r="B586">
        <v>4.0750951765166901E-3</v>
      </c>
      <c r="C586">
        <v>4.1284068226559454E-3</v>
      </c>
    </row>
    <row r="587" spans="1:3" x14ac:dyDescent="0.3">
      <c r="A587">
        <v>563</v>
      </c>
      <c r="B587">
        <v>-1.3230680570134549E-2</v>
      </c>
      <c r="C587">
        <v>-4.7098786337108588E-3</v>
      </c>
    </row>
    <row r="588" spans="1:3" x14ac:dyDescent="0.3">
      <c r="A588">
        <v>564</v>
      </c>
      <c r="B588">
        <v>6.9441087863936976E-3</v>
      </c>
      <c r="C588">
        <v>-3.6839036651547738E-3</v>
      </c>
    </row>
    <row r="589" spans="1:3" x14ac:dyDescent="0.3">
      <c r="A589">
        <v>565</v>
      </c>
      <c r="B589">
        <v>-1.8329920075385118E-3</v>
      </c>
      <c r="C589">
        <v>4.6938325497357745E-3</v>
      </c>
    </row>
    <row r="590" spans="1:3" x14ac:dyDescent="0.3">
      <c r="A590">
        <v>566</v>
      </c>
      <c r="B590">
        <v>-2.5314585882214302E-2</v>
      </c>
      <c r="C590">
        <v>-1.3379368254699542E-3</v>
      </c>
    </row>
    <row r="591" spans="1:3" x14ac:dyDescent="0.3">
      <c r="A591">
        <v>567</v>
      </c>
      <c r="B591">
        <v>-3.3510341821194104E-3</v>
      </c>
      <c r="C591">
        <v>-4.2157509211834757E-3</v>
      </c>
    </row>
    <row r="592" spans="1:3" x14ac:dyDescent="0.3">
      <c r="A592">
        <v>568</v>
      </c>
      <c r="B592">
        <v>-1.7364508611479895E-2</v>
      </c>
      <c r="C592">
        <v>6.9464854313781299E-3</v>
      </c>
    </row>
    <row r="593" spans="1:3" x14ac:dyDescent="0.3">
      <c r="A593">
        <v>569</v>
      </c>
      <c r="B593">
        <v>3.6937821028427548E-3</v>
      </c>
      <c r="C593">
        <v>1.0236369082210386E-2</v>
      </c>
    </row>
    <row r="594" spans="1:3" x14ac:dyDescent="0.3">
      <c r="A594">
        <v>570</v>
      </c>
      <c r="B594">
        <v>-1.8873183598914399E-4</v>
      </c>
      <c r="C594">
        <v>-4.0187495919250171E-3</v>
      </c>
    </row>
    <row r="595" spans="1:3" x14ac:dyDescent="0.3">
      <c r="A595">
        <v>571</v>
      </c>
      <c r="B595">
        <v>1.4724603997712372E-2</v>
      </c>
      <c r="C595">
        <v>4.0283261476229282E-3</v>
      </c>
    </row>
    <row r="596" spans="1:3" x14ac:dyDescent="0.3">
      <c r="A596">
        <v>572</v>
      </c>
      <c r="B596">
        <v>2.9590451206127646E-3</v>
      </c>
      <c r="C596">
        <v>-4.7482328631701229E-4</v>
      </c>
    </row>
    <row r="597" spans="1:3" x14ac:dyDescent="0.3">
      <c r="A597">
        <v>573</v>
      </c>
      <c r="B597">
        <v>-1.1059327231716851E-2</v>
      </c>
      <c r="C597">
        <v>4.1250693306634535E-3</v>
      </c>
    </row>
    <row r="598" spans="1:3" x14ac:dyDescent="0.3">
      <c r="A598">
        <v>574</v>
      </c>
      <c r="B598">
        <v>-1.3921290224894897E-2</v>
      </c>
      <c r="C598">
        <v>-3.6984124016852943E-3</v>
      </c>
    </row>
    <row r="599" spans="1:3" x14ac:dyDescent="0.3">
      <c r="A599">
        <v>575</v>
      </c>
      <c r="B599">
        <v>1.6535137807669551E-2</v>
      </c>
      <c r="C599">
        <v>2.6917798770890421E-3</v>
      </c>
    </row>
    <row r="600" spans="1:3" x14ac:dyDescent="0.3">
      <c r="A600">
        <v>576</v>
      </c>
      <c r="B600">
        <v>-7.6398387090701615E-3</v>
      </c>
      <c r="C600">
        <v>-1.0259453187074758E-2</v>
      </c>
    </row>
    <row r="601" spans="1:3" x14ac:dyDescent="0.3">
      <c r="A601">
        <v>577</v>
      </c>
      <c r="B601">
        <v>-1.2998145734950164E-2</v>
      </c>
      <c r="C601">
        <v>3.7378560806479603E-2</v>
      </c>
    </row>
    <row r="602" spans="1:3" x14ac:dyDescent="0.3">
      <c r="A602">
        <v>578</v>
      </c>
      <c r="B602">
        <v>1.8858022199457061E-2</v>
      </c>
      <c r="C602">
        <v>1.8197072876115748E-2</v>
      </c>
    </row>
    <row r="603" spans="1:3" x14ac:dyDescent="0.3">
      <c r="A603">
        <v>579</v>
      </c>
      <c r="B603">
        <v>1.3457872940740072E-2</v>
      </c>
      <c r="C603">
        <v>-5.5247080994033013E-3</v>
      </c>
    </row>
    <row r="604" spans="1:3" x14ac:dyDescent="0.3">
      <c r="A604">
        <v>580</v>
      </c>
      <c r="B604">
        <v>1.8785585564123217E-2</v>
      </c>
      <c r="C604">
        <v>-9.7893399028636564E-3</v>
      </c>
    </row>
    <row r="605" spans="1:3" x14ac:dyDescent="0.3">
      <c r="A605">
        <v>581</v>
      </c>
      <c r="B605">
        <v>-1.6321925661323487E-2</v>
      </c>
      <c r="C605">
        <v>-3.7391599974299326E-3</v>
      </c>
    </row>
    <row r="606" spans="1:3" x14ac:dyDescent="0.3">
      <c r="A606">
        <v>582</v>
      </c>
      <c r="B606">
        <v>3.3399069261842054E-3</v>
      </c>
      <c r="C606">
        <v>1.0310529324871236E-2</v>
      </c>
    </row>
    <row r="607" spans="1:3" x14ac:dyDescent="0.3">
      <c r="A607">
        <v>583</v>
      </c>
      <c r="B607">
        <v>1.4164221305809278E-2</v>
      </c>
      <c r="C607">
        <v>6.162142529195988E-4</v>
      </c>
    </row>
    <row r="608" spans="1:3" x14ac:dyDescent="0.3">
      <c r="A608">
        <v>584</v>
      </c>
      <c r="B608">
        <v>-6.3302750986701019E-5</v>
      </c>
      <c r="C608">
        <v>-4.6271954367753144E-3</v>
      </c>
    </row>
    <row r="609" spans="1:3" x14ac:dyDescent="0.3">
      <c r="A609">
        <v>585</v>
      </c>
      <c r="B609">
        <v>-7.3687335881916826E-4</v>
      </c>
      <c r="C609">
        <v>1.0786403184388116E-2</v>
      </c>
    </row>
    <row r="610" spans="1:3" x14ac:dyDescent="0.3">
      <c r="A610">
        <v>586</v>
      </c>
      <c r="B610">
        <v>1.527486614379058E-2</v>
      </c>
      <c r="C610">
        <v>8.2355298594419899E-3</v>
      </c>
    </row>
    <row r="611" spans="1:3" x14ac:dyDescent="0.3">
      <c r="A611">
        <v>587</v>
      </c>
      <c r="B611">
        <v>2.4222436959623162E-2</v>
      </c>
      <c r="C611">
        <v>-4.9772669731021242E-3</v>
      </c>
    </row>
    <row r="612" spans="1:3" x14ac:dyDescent="0.3">
      <c r="A612">
        <v>588</v>
      </c>
      <c r="B612">
        <v>-9.5443636862264439E-3</v>
      </c>
      <c r="C612">
        <v>9.9938692301282175E-3</v>
      </c>
    </row>
    <row r="613" spans="1:3" x14ac:dyDescent="0.3">
      <c r="A613">
        <v>589</v>
      </c>
      <c r="B613">
        <v>-1.9620060788714779E-2</v>
      </c>
      <c r="C613">
        <v>1.4254934112112729E-2</v>
      </c>
    </row>
    <row r="614" spans="1:3" x14ac:dyDescent="0.3">
      <c r="A614">
        <v>590</v>
      </c>
      <c r="B614">
        <v>-2.4139583176839004E-3</v>
      </c>
      <c r="C614">
        <v>1.1133140518525791E-2</v>
      </c>
    </row>
    <row r="615" spans="1:3" x14ac:dyDescent="0.3">
      <c r="A615">
        <v>591</v>
      </c>
      <c r="B615">
        <v>5.2497029167055216E-3</v>
      </c>
      <c r="C615">
        <v>4.9249364151092061E-3</v>
      </c>
    </row>
    <row r="616" spans="1:3" x14ac:dyDescent="0.3">
      <c r="A616">
        <v>592</v>
      </c>
      <c r="B616">
        <v>4.5111367186479335E-3</v>
      </c>
      <c r="C616">
        <v>-5.1182091120309126E-3</v>
      </c>
    </row>
    <row r="617" spans="1:3" x14ac:dyDescent="0.3">
      <c r="A617">
        <v>593</v>
      </c>
      <c r="B617">
        <v>1.6505724745717258E-2</v>
      </c>
      <c r="C617">
        <v>4.5697440284963656E-3</v>
      </c>
    </row>
    <row r="618" spans="1:3" x14ac:dyDescent="0.3">
      <c r="A618">
        <v>594</v>
      </c>
      <c r="B618">
        <v>9.040591390387244E-3</v>
      </c>
      <c r="C618">
        <v>-4.6044484998899252E-3</v>
      </c>
    </row>
    <row r="619" spans="1:3" x14ac:dyDescent="0.3">
      <c r="A619">
        <v>595</v>
      </c>
      <c r="B619">
        <v>-8.0827887010061618E-4</v>
      </c>
      <c r="C619">
        <v>4.9501982198975241E-3</v>
      </c>
    </row>
    <row r="620" spans="1:3" x14ac:dyDescent="0.3">
      <c r="A620">
        <v>596</v>
      </c>
      <c r="B620">
        <v>2.9209737713234259E-2</v>
      </c>
      <c r="C620">
        <v>7.5752242054175113E-3</v>
      </c>
    </row>
    <row r="621" spans="1:3" x14ac:dyDescent="0.3">
      <c r="A621">
        <v>597</v>
      </c>
      <c r="B621">
        <v>-1.4639520352662375E-2</v>
      </c>
      <c r="C621">
        <v>4.0575097706517932E-3</v>
      </c>
    </row>
    <row r="622" spans="1:3" x14ac:dyDescent="0.3">
      <c r="A622">
        <v>598</v>
      </c>
      <c r="B622">
        <v>9.7535116772712004E-3</v>
      </c>
      <c r="C622">
        <v>5.3238773149192134E-4</v>
      </c>
    </row>
    <row r="623" spans="1:3" x14ac:dyDescent="0.3">
      <c r="A623">
        <v>599</v>
      </c>
      <c r="B623">
        <v>-4.9188806430710474E-3</v>
      </c>
      <c r="C623">
        <v>-3.2502184298068788E-2</v>
      </c>
    </row>
    <row r="624" spans="1:3" x14ac:dyDescent="0.3">
      <c r="A624">
        <v>600</v>
      </c>
      <c r="B624">
        <v>-3.0627684039796501E-3</v>
      </c>
      <c r="C624">
        <v>5.5637453480985328E-3</v>
      </c>
    </row>
    <row r="625" spans="1:3" x14ac:dyDescent="0.3">
      <c r="A625">
        <v>601</v>
      </c>
      <c r="B625">
        <v>2.2369761596378164E-2</v>
      </c>
      <c r="C625">
        <v>5.9192362337271362E-3</v>
      </c>
    </row>
    <row r="626" spans="1:3" x14ac:dyDescent="0.3">
      <c r="A626">
        <v>602</v>
      </c>
      <c r="B626">
        <v>-1.5116419047533677E-2</v>
      </c>
      <c r="C626">
        <v>-1.557611035964869E-2</v>
      </c>
    </row>
    <row r="627" spans="1:3" x14ac:dyDescent="0.3">
      <c r="A627">
        <v>603</v>
      </c>
      <c r="B627">
        <v>-4.9812901246609424E-3</v>
      </c>
      <c r="C627">
        <v>-8.846780859436609E-3</v>
      </c>
    </row>
    <row r="628" spans="1:3" x14ac:dyDescent="0.3">
      <c r="A628">
        <v>604</v>
      </c>
      <c r="B628">
        <v>7.6289770084657215E-3</v>
      </c>
      <c r="C628">
        <v>-1.0463357275050723E-2</v>
      </c>
    </row>
    <row r="629" spans="1:3" x14ac:dyDescent="0.3">
      <c r="A629">
        <v>605</v>
      </c>
      <c r="B629">
        <v>-1.8207497416589526E-2</v>
      </c>
      <c r="C629">
        <v>-5.5735375819148426E-3</v>
      </c>
    </row>
    <row r="630" spans="1:3" x14ac:dyDescent="0.3">
      <c r="A630">
        <v>606</v>
      </c>
      <c r="B630">
        <v>1.9072421537481912E-2</v>
      </c>
      <c r="C630">
        <v>4.7389252200403659E-3</v>
      </c>
    </row>
    <row r="631" spans="1:3" x14ac:dyDescent="0.3">
      <c r="A631">
        <v>607</v>
      </c>
      <c r="B631">
        <v>1.4866694976384204E-3</v>
      </c>
      <c r="C631">
        <v>-2.0223291242070724E-3</v>
      </c>
    </row>
    <row r="632" spans="1:3" x14ac:dyDescent="0.3">
      <c r="A632">
        <v>608</v>
      </c>
      <c r="B632">
        <v>-1.1285191309915333E-2</v>
      </c>
      <c r="C632">
        <v>-4.6045594243265923E-3</v>
      </c>
    </row>
    <row r="633" spans="1:3" x14ac:dyDescent="0.3">
      <c r="A633">
        <v>609</v>
      </c>
      <c r="B633">
        <v>-1.3993875749141333E-2</v>
      </c>
      <c r="C633">
        <v>-5.5157879631330571E-4</v>
      </c>
    </row>
    <row r="634" spans="1:3" x14ac:dyDescent="0.3">
      <c r="A634">
        <v>610</v>
      </c>
      <c r="B634">
        <v>-3.1520025590135066E-2</v>
      </c>
      <c r="C634">
        <v>-1.5374867605507818E-2</v>
      </c>
    </row>
    <row r="635" spans="1:3" x14ac:dyDescent="0.3">
      <c r="A635">
        <v>611</v>
      </c>
      <c r="B635">
        <v>-7.5283020410425363E-3</v>
      </c>
      <c r="C635">
        <v>-7.9998645211746908E-3</v>
      </c>
    </row>
    <row r="636" spans="1:3" x14ac:dyDescent="0.3">
      <c r="A636">
        <v>612</v>
      </c>
      <c r="B636">
        <v>9.4365960605316199E-3</v>
      </c>
      <c r="C636">
        <v>-2.6362595490339244E-3</v>
      </c>
    </row>
    <row r="637" spans="1:3" x14ac:dyDescent="0.3">
      <c r="A637">
        <v>613</v>
      </c>
      <c r="B637">
        <v>1.8323778433388369E-2</v>
      </c>
      <c r="C637">
        <v>-1.9350083037033873E-3</v>
      </c>
    </row>
    <row r="638" spans="1:3" x14ac:dyDescent="0.3">
      <c r="A638">
        <v>614</v>
      </c>
      <c r="B638">
        <v>-9.1771533402617116E-3</v>
      </c>
      <c r="C638">
        <v>5.6977810474263639E-3</v>
      </c>
    </row>
    <row r="639" spans="1:3" x14ac:dyDescent="0.3">
      <c r="A639">
        <v>615</v>
      </c>
      <c r="B639">
        <v>9.7316540647081774E-3</v>
      </c>
      <c r="C639">
        <v>2.4143858950448748E-3</v>
      </c>
    </row>
    <row r="640" spans="1:3" x14ac:dyDescent="0.3">
      <c r="A640">
        <v>616</v>
      </c>
      <c r="B640">
        <v>-2.2002028578734329E-3</v>
      </c>
      <c r="C640">
        <v>-1.1550860368664862E-2</v>
      </c>
    </row>
    <row r="641" spans="1:3" x14ac:dyDescent="0.3">
      <c r="A641">
        <v>617</v>
      </c>
      <c r="B641">
        <v>-1.8140729884564964E-2</v>
      </c>
      <c r="C641">
        <v>-7.2133288373693386E-3</v>
      </c>
    </row>
    <row r="642" spans="1:3" x14ac:dyDescent="0.3">
      <c r="A642">
        <v>618</v>
      </c>
      <c r="B642">
        <v>-2.2584697661326997E-2</v>
      </c>
      <c r="C642">
        <v>1.4566605556063945E-2</v>
      </c>
    </row>
    <row r="643" spans="1:3" x14ac:dyDescent="0.3">
      <c r="A643">
        <v>619</v>
      </c>
      <c r="B643">
        <v>-1.3512035066538509E-3</v>
      </c>
      <c r="C643">
        <v>-1.9955624246350578E-3</v>
      </c>
    </row>
    <row r="644" spans="1:3" x14ac:dyDescent="0.3">
      <c r="A644">
        <v>620</v>
      </c>
      <c r="B644">
        <v>-9.3541398536773083E-4</v>
      </c>
      <c r="C644">
        <v>2.7829574368525875E-3</v>
      </c>
    </row>
    <row r="645" spans="1:3" x14ac:dyDescent="0.3">
      <c r="A645">
        <v>621</v>
      </c>
      <c r="B645">
        <v>3.9517792287492984E-2</v>
      </c>
      <c r="C645">
        <v>9.1331836022887497E-3</v>
      </c>
    </row>
    <row r="646" spans="1:3" x14ac:dyDescent="0.3">
      <c r="A646">
        <v>622</v>
      </c>
      <c r="B646">
        <v>-1.8562656303091354E-3</v>
      </c>
      <c r="C646">
        <v>-1.9354578589384525E-2</v>
      </c>
    </row>
    <row r="647" spans="1:3" x14ac:dyDescent="0.3">
      <c r="A647">
        <v>623</v>
      </c>
      <c r="B647">
        <v>-1.9469410190018098E-2</v>
      </c>
      <c r="C647">
        <v>-6.7923871017340556E-3</v>
      </c>
    </row>
    <row r="648" spans="1:3" x14ac:dyDescent="0.3">
      <c r="A648">
        <v>624</v>
      </c>
      <c r="B648">
        <v>-1.921573782968495E-4</v>
      </c>
      <c r="C648">
        <v>-1.9386761758085028E-2</v>
      </c>
    </row>
    <row r="649" spans="1:3" x14ac:dyDescent="0.3">
      <c r="A649">
        <v>625</v>
      </c>
      <c r="B649">
        <v>7.6882922573102523E-3</v>
      </c>
      <c r="C649">
        <v>-1.7527735739162158E-3</v>
      </c>
    </row>
    <row r="650" spans="1:3" x14ac:dyDescent="0.3">
      <c r="A650">
        <v>626</v>
      </c>
      <c r="B650">
        <v>1.7434623742420406E-2</v>
      </c>
      <c r="C650">
        <v>-2.7891268905178776E-3</v>
      </c>
    </row>
    <row r="651" spans="1:3" x14ac:dyDescent="0.3">
      <c r="A651">
        <v>627</v>
      </c>
      <c r="B651">
        <v>-4.7702820900970859E-3</v>
      </c>
      <c r="C651">
        <v>-1.6922272810813512E-2</v>
      </c>
    </row>
    <row r="652" spans="1:3" x14ac:dyDescent="0.3">
      <c r="A652">
        <v>628</v>
      </c>
      <c r="B652">
        <v>6.2182751899308207E-3</v>
      </c>
      <c r="C652">
        <v>-2.3873725755076168E-3</v>
      </c>
    </row>
    <row r="653" spans="1:3" x14ac:dyDescent="0.3">
      <c r="A653">
        <v>629</v>
      </c>
      <c r="B653">
        <v>-3.7603021557204123E-3</v>
      </c>
      <c r="C653">
        <v>1.6695151362609888E-2</v>
      </c>
    </row>
    <row r="654" spans="1:3" x14ac:dyDescent="0.3">
      <c r="A654">
        <v>630</v>
      </c>
      <c r="B654">
        <v>-1.032469752922875E-2</v>
      </c>
      <c r="C654">
        <v>2.0206197544513759E-3</v>
      </c>
    </row>
    <row r="655" spans="1:3" x14ac:dyDescent="0.3">
      <c r="A655">
        <v>631</v>
      </c>
      <c r="B655">
        <v>1.1246466242453491E-2</v>
      </c>
      <c r="C655">
        <v>6.4040354850160991E-4</v>
      </c>
    </row>
    <row r="656" spans="1:3" x14ac:dyDescent="0.3">
      <c r="A656">
        <v>632</v>
      </c>
      <c r="B656">
        <v>-1.1194061228321405E-2</v>
      </c>
      <c r="C656">
        <v>1.6534969140917337E-3</v>
      </c>
    </row>
    <row r="657" spans="1:3" x14ac:dyDescent="0.3">
      <c r="A657">
        <v>633</v>
      </c>
      <c r="B657">
        <v>1.1917399742732008E-2</v>
      </c>
      <c r="C657">
        <v>7.3942769246242174E-3</v>
      </c>
    </row>
    <row r="658" spans="1:3" x14ac:dyDescent="0.3">
      <c r="A658">
        <v>634</v>
      </c>
      <c r="B658">
        <v>7.0652482285129617E-2</v>
      </c>
      <c r="C658">
        <v>1.82697858335336E-2</v>
      </c>
    </row>
    <row r="659" spans="1:3" x14ac:dyDescent="0.3">
      <c r="A659">
        <v>635</v>
      </c>
      <c r="B659">
        <v>-2.6251224144487238E-2</v>
      </c>
      <c r="C659">
        <v>-6.9320462592303636E-3</v>
      </c>
    </row>
    <row r="660" spans="1:3" x14ac:dyDescent="0.3">
      <c r="A660">
        <v>636</v>
      </c>
      <c r="B660">
        <v>7.2854455989398931E-3</v>
      </c>
      <c r="C660">
        <v>-3.0561908227985596E-3</v>
      </c>
    </row>
    <row r="661" spans="1:3" x14ac:dyDescent="0.3">
      <c r="A661">
        <v>637</v>
      </c>
      <c r="B661">
        <v>1.2391906942395449E-2</v>
      </c>
      <c r="C661">
        <v>-8.5122495234657442E-3</v>
      </c>
    </row>
    <row r="662" spans="1:3" x14ac:dyDescent="0.3">
      <c r="A662">
        <v>638</v>
      </c>
      <c r="B662">
        <v>1.7483867718401897E-2</v>
      </c>
      <c r="C662">
        <v>-1.9456398402212433E-2</v>
      </c>
    </row>
    <row r="663" spans="1:3" x14ac:dyDescent="0.3">
      <c r="A663">
        <v>639</v>
      </c>
      <c r="B663">
        <v>-1.3292265229864826E-2</v>
      </c>
      <c r="C663">
        <v>-2.9103145431951354E-2</v>
      </c>
    </row>
    <row r="664" spans="1:3" x14ac:dyDescent="0.3">
      <c r="A664">
        <v>640</v>
      </c>
      <c r="B664">
        <v>-3.1622109728220292E-2</v>
      </c>
      <c r="C664">
        <v>-5.6893126855727463E-3</v>
      </c>
    </row>
    <row r="665" spans="1:3" x14ac:dyDescent="0.3">
      <c r="A665">
        <v>641</v>
      </c>
      <c r="B665">
        <v>-5.0469711011152645E-3</v>
      </c>
      <c r="C665">
        <v>-1.2487601783156584E-2</v>
      </c>
    </row>
    <row r="666" spans="1:3" x14ac:dyDescent="0.3">
      <c r="A666">
        <v>642</v>
      </c>
      <c r="B666">
        <v>-9.3104543957617438E-3</v>
      </c>
      <c r="C666">
        <v>-6.0651401055088292E-3</v>
      </c>
    </row>
    <row r="667" spans="1:3" x14ac:dyDescent="0.3">
      <c r="A667">
        <v>643</v>
      </c>
      <c r="B667">
        <v>3.148010706365182E-2</v>
      </c>
      <c r="C667">
        <v>4.4057696874404272E-2</v>
      </c>
    </row>
    <row r="668" spans="1:3" x14ac:dyDescent="0.3">
      <c r="A668">
        <v>644</v>
      </c>
      <c r="B668">
        <v>-7.5662336161695359E-3</v>
      </c>
      <c r="C668">
        <v>-2.2936483775134631E-2</v>
      </c>
    </row>
    <row r="669" spans="1:3" x14ac:dyDescent="0.3">
      <c r="A669">
        <v>645</v>
      </c>
      <c r="B669">
        <v>-9.225683183357182E-3</v>
      </c>
      <c r="C669">
        <v>-1.0356040541166532E-2</v>
      </c>
    </row>
    <row r="670" spans="1:3" x14ac:dyDescent="0.3">
      <c r="A670">
        <v>646</v>
      </c>
      <c r="B670">
        <v>2.0850748154471164E-2</v>
      </c>
      <c r="C670">
        <v>-1.5011656980926415E-3</v>
      </c>
    </row>
    <row r="671" spans="1:3" x14ac:dyDescent="0.3">
      <c r="A671">
        <v>647</v>
      </c>
      <c r="B671">
        <v>1.5275623495390116E-2</v>
      </c>
      <c r="C671">
        <v>-5.322545666956828E-4</v>
      </c>
    </row>
    <row r="672" spans="1:3" x14ac:dyDescent="0.3">
      <c r="A672">
        <v>648</v>
      </c>
      <c r="B672">
        <v>3.0333792739402558E-2</v>
      </c>
      <c r="C672">
        <v>-3.2321793796515272E-3</v>
      </c>
    </row>
    <row r="673" spans="1:3" x14ac:dyDescent="0.3">
      <c r="A673">
        <v>649</v>
      </c>
      <c r="B673">
        <v>-9.9418247400640605E-3</v>
      </c>
      <c r="C673">
        <v>6.6270634734020908E-3</v>
      </c>
    </row>
    <row r="674" spans="1:3" x14ac:dyDescent="0.3">
      <c r="A674">
        <v>650</v>
      </c>
      <c r="B674">
        <v>-8.3157562332991895E-3</v>
      </c>
      <c r="C674">
        <v>9.0921537488271274E-3</v>
      </c>
    </row>
    <row r="675" spans="1:3" x14ac:dyDescent="0.3">
      <c r="A675">
        <v>651</v>
      </c>
      <c r="B675">
        <v>1.4697866233756331E-2</v>
      </c>
      <c r="C675">
        <v>-5.2934775190228503E-3</v>
      </c>
    </row>
    <row r="676" spans="1:3" x14ac:dyDescent="0.3">
      <c r="A676">
        <v>652</v>
      </c>
      <c r="B676">
        <v>3.3837091954722232E-2</v>
      </c>
      <c r="C676">
        <v>-4.6539272678179366E-3</v>
      </c>
    </row>
    <row r="677" spans="1:3" x14ac:dyDescent="0.3">
      <c r="A677">
        <v>653</v>
      </c>
      <c r="B677">
        <v>-2.9919272105323833E-2</v>
      </c>
      <c r="C677">
        <v>-2.3662597189862099E-3</v>
      </c>
    </row>
    <row r="678" spans="1:3" x14ac:dyDescent="0.3">
      <c r="A678">
        <v>654</v>
      </c>
      <c r="B678">
        <v>3.3183021538940975E-2</v>
      </c>
      <c r="C678">
        <v>4.8281387253041458E-4</v>
      </c>
    </row>
    <row r="679" spans="1:3" x14ac:dyDescent="0.3">
      <c r="A679">
        <v>655</v>
      </c>
      <c r="B679">
        <v>-4.0164184764663428E-3</v>
      </c>
      <c r="C679">
        <v>-6.5579644541995455E-4</v>
      </c>
    </row>
    <row r="680" spans="1:3" x14ac:dyDescent="0.3">
      <c r="A680">
        <v>656</v>
      </c>
      <c r="B680">
        <v>-8.121409030283926E-3</v>
      </c>
      <c r="C680">
        <v>-2.0671884117278005E-3</v>
      </c>
    </row>
    <row r="681" spans="1:3" x14ac:dyDescent="0.3">
      <c r="A681">
        <v>657</v>
      </c>
      <c r="B681">
        <v>-9.3588652036714556E-3</v>
      </c>
      <c r="C681">
        <v>1.1676530156231706E-2</v>
      </c>
    </row>
    <row r="682" spans="1:3" x14ac:dyDescent="0.3">
      <c r="A682">
        <v>658</v>
      </c>
      <c r="B682">
        <v>-3.5438688758174797E-2</v>
      </c>
      <c r="C682">
        <v>-1.2598391145665078E-3</v>
      </c>
    </row>
    <row r="683" spans="1:3" x14ac:dyDescent="0.3">
      <c r="A683">
        <v>659</v>
      </c>
      <c r="B683">
        <v>-1.2858811164052351E-2</v>
      </c>
      <c r="C683">
        <v>6.2055434393314939E-3</v>
      </c>
    </row>
    <row r="684" spans="1:3" x14ac:dyDescent="0.3">
      <c r="A684">
        <v>660</v>
      </c>
      <c r="B684">
        <v>-2.3980805749465079E-3</v>
      </c>
      <c r="C684">
        <v>4.4815585942533688E-3</v>
      </c>
    </row>
    <row r="685" spans="1:3" x14ac:dyDescent="0.3">
      <c r="A685">
        <v>661</v>
      </c>
      <c r="B685">
        <v>3.9054821967926846E-2</v>
      </c>
      <c r="C685">
        <v>-1.3485021398126219E-2</v>
      </c>
    </row>
    <row r="686" spans="1:3" x14ac:dyDescent="0.3">
      <c r="A686">
        <v>662</v>
      </c>
      <c r="B686">
        <v>3.3079104846187007E-2</v>
      </c>
      <c r="C686">
        <v>-2.3177804206676311E-3</v>
      </c>
    </row>
    <row r="687" spans="1:3" x14ac:dyDescent="0.3">
      <c r="A687">
        <v>663</v>
      </c>
      <c r="B687">
        <v>-1.8989529992347098E-2</v>
      </c>
      <c r="C687">
        <v>-1.1061029005018097E-2</v>
      </c>
    </row>
    <row r="688" spans="1:3" x14ac:dyDescent="0.3">
      <c r="A688">
        <v>664</v>
      </c>
      <c r="B688">
        <v>-2.6694394435631343E-2</v>
      </c>
      <c r="C688">
        <v>-2.2398238283761893E-2</v>
      </c>
    </row>
    <row r="689" spans="1:3" x14ac:dyDescent="0.3">
      <c r="A689">
        <v>665</v>
      </c>
      <c r="B689">
        <v>2.5180815866731269E-2</v>
      </c>
      <c r="C689">
        <v>-3.781703970841066E-2</v>
      </c>
    </row>
    <row r="690" spans="1:3" x14ac:dyDescent="0.3">
      <c r="A690">
        <v>666</v>
      </c>
      <c r="B690">
        <v>-2.5282631504664767E-3</v>
      </c>
      <c r="C690">
        <v>9.0558539983803549E-3</v>
      </c>
    </row>
    <row r="691" spans="1:3" x14ac:dyDescent="0.3">
      <c r="A691">
        <v>667</v>
      </c>
      <c r="B691">
        <v>-1.2980192854612492E-2</v>
      </c>
      <c r="C691">
        <v>1.5273461436832834E-2</v>
      </c>
    </row>
    <row r="692" spans="1:3" x14ac:dyDescent="0.3">
      <c r="A692">
        <v>668</v>
      </c>
      <c r="B692">
        <v>-2.1743438609825343E-2</v>
      </c>
      <c r="C692">
        <v>6.5979623244526824E-3</v>
      </c>
    </row>
    <row r="693" spans="1:3" x14ac:dyDescent="0.3">
      <c r="A693">
        <v>669</v>
      </c>
      <c r="B693">
        <v>-1.0547889792372535E-2</v>
      </c>
      <c r="C693">
        <v>4.2112561290061929E-3</v>
      </c>
    </row>
    <row r="694" spans="1:3" x14ac:dyDescent="0.3">
      <c r="A694">
        <v>670</v>
      </c>
      <c r="B694">
        <v>-2.1595788571621935E-2</v>
      </c>
      <c r="C694">
        <v>1.2905635328222115E-3</v>
      </c>
    </row>
    <row r="695" spans="1:3" x14ac:dyDescent="0.3">
      <c r="A695">
        <v>671</v>
      </c>
      <c r="B695">
        <v>-1.4164681486580545E-2</v>
      </c>
      <c r="C695">
        <v>2.9862546839618288E-2</v>
      </c>
    </row>
    <row r="696" spans="1:3" x14ac:dyDescent="0.3">
      <c r="A696">
        <v>672</v>
      </c>
      <c r="B696">
        <v>8.8866041322891842E-3</v>
      </c>
      <c r="C696">
        <v>1.6158841232283574E-2</v>
      </c>
    </row>
    <row r="697" spans="1:3" x14ac:dyDescent="0.3">
      <c r="A697">
        <v>673</v>
      </c>
      <c r="B697">
        <v>-8.9642833102584734E-3</v>
      </c>
      <c r="C697">
        <v>-1.9566729393251953E-3</v>
      </c>
    </row>
    <row r="698" spans="1:3" x14ac:dyDescent="0.3">
      <c r="A698">
        <v>674</v>
      </c>
      <c r="B698">
        <v>-1.4222723608935952E-2</v>
      </c>
      <c r="C698">
        <v>-4.7228568444513935E-3</v>
      </c>
    </row>
    <row r="699" spans="1:3" x14ac:dyDescent="0.3">
      <c r="A699">
        <v>675</v>
      </c>
      <c r="B699">
        <v>4.4743166729943173E-3</v>
      </c>
      <c r="C699">
        <v>5.0890654665650004E-3</v>
      </c>
    </row>
    <row r="700" spans="1:3" x14ac:dyDescent="0.3">
      <c r="A700">
        <v>676</v>
      </c>
      <c r="B700">
        <v>-5.480735540211952E-2</v>
      </c>
      <c r="C700">
        <v>-3.8627880137865195E-3</v>
      </c>
    </row>
    <row r="701" spans="1:3" x14ac:dyDescent="0.3">
      <c r="A701">
        <v>677</v>
      </c>
      <c r="B701">
        <v>1.3625612918732889E-2</v>
      </c>
      <c r="C701">
        <v>2.4865683019371629E-2</v>
      </c>
    </row>
    <row r="702" spans="1:3" x14ac:dyDescent="0.3">
      <c r="A702">
        <v>678</v>
      </c>
      <c r="B702">
        <v>1.9585299105269793E-2</v>
      </c>
      <c r="C702">
        <v>-7.3224780132180589E-4</v>
      </c>
    </row>
    <row r="703" spans="1:3" x14ac:dyDescent="0.3">
      <c r="A703">
        <v>679</v>
      </c>
      <c r="B703">
        <v>8.5733328373454494E-3</v>
      </c>
      <c r="C703">
        <v>-1.8201854078644098E-2</v>
      </c>
    </row>
    <row r="704" spans="1:3" x14ac:dyDescent="0.3">
      <c r="A704">
        <v>680</v>
      </c>
      <c r="B704">
        <v>2.3488239660642798E-2</v>
      </c>
      <c r="C704">
        <v>-1.423019632512075E-2</v>
      </c>
    </row>
    <row r="705" spans="1:3" x14ac:dyDescent="0.3">
      <c r="A705">
        <v>681</v>
      </c>
      <c r="B705">
        <v>-5.0390607686888293E-3</v>
      </c>
      <c r="C705">
        <v>-3.1662010182347718E-3</v>
      </c>
    </row>
    <row r="706" spans="1:3" x14ac:dyDescent="0.3">
      <c r="A706">
        <v>682</v>
      </c>
      <c r="B706">
        <v>-1.3483624635811597E-2</v>
      </c>
      <c r="C706">
        <v>-1.3405265093041629E-4</v>
      </c>
    </row>
    <row r="707" spans="1:3" x14ac:dyDescent="0.3">
      <c r="A707">
        <v>683</v>
      </c>
      <c r="B707">
        <v>3.9774321143169391E-3</v>
      </c>
      <c r="C707">
        <v>7.3376504605744165E-4</v>
      </c>
    </row>
    <row r="708" spans="1:3" x14ac:dyDescent="0.3">
      <c r="A708">
        <v>684</v>
      </c>
      <c r="B708">
        <v>-9.7715787232361805E-3</v>
      </c>
      <c r="C708">
        <v>-8.9117188332756177E-4</v>
      </c>
    </row>
    <row r="709" spans="1:3" x14ac:dyDescent="0.3">
      <c r="A709">
        <v>685</v>
      </c>
      <c r="B709">
        <v>-1.3854429574972359E-2</v>
      </c>
      <c r="C709">
        <v>-1.4237848230156842E-3</v>
      </c>
    </row>
    <row r="710" spans="1:3" x14ac:dyDescent="0.3">
      <c r="A710">
        <v>686</v>
      </c>
      <c r="B710">
        <v>-8.3085403748994115E-3</v>
      </c>
      <c r="C710">
        <v>-5.3960360854749621E-3</v>
      </c>
    </row>
    <row r="711" spans="1:3" x14ac:dyDescent="0.3">
      <c r="A711">
        <v>687</v>
      </c>
      <c r="B711">
        <v>-4.266640870073176E-2</v>
      </c>
      <c r="C711">
        <v>4.9530777543179347E-3</v>
      </c>
    </row>
    <row r="712" spans="1:3" x14ac:dyDescent="0.3">
      <c r="A712">
        <v>688</v>
      </c>
      <c r="B712">
        <v>1.8085157884176192E-2</v>
      </c>
      <c r="C712">
        <v>-3.1254340636929188E-3</v>
      </c>
    </row>
    <row r="713" spans="1:3" x14ac:dyDescent="0.3">
      <c r="A713">
        <v>689</v>
      </c>
      <c r="B713">
        <v>3.8756407622714717E-3</v>
      </c>
      <c r="C713">
        <v>-2.1161455553790243E-3</v>
      </c>
    </row>
    <row r="714" spans="1:3" x14ac:dyDescent="0.3">
      <c r="A714">
        <v>690</v>
      </c>
      <c r="B714">
        <v>-2.6775897046714633E-3</v>
      </c>
      <c r="C714">
        <v>6.7940623509831844E-4</v>
      </c>
    </row>
    <row r="715" spans="1:3" x14ac:dyDescent="0.3">
      <c r="A715">
        <v>691</v>
      </c>
      <c r="B715">
        <v>-2.7042409465498109E-2</v>
      </c>
      <c r="C715">
        <v>3.9723118612389544E-3</v>
      </c>
    </row>
    <row r="716" spans="1:3" x14ac:dyDescent="0.3">
      <c r="A716">
        <v>692</v>
      </c>
      <c r="B716">
        <v>-1.6234460713290873E-2</v>
      </c>
      <c r="C716">
        <v>1.1447380379239723E-3</v>
      </c>
    </row>
    <row r="717" spans="1:3" x14ac:dyDescent="0.3">
      <c r="A717">
        <v>693</v>
      </c>
      <c r="B717">
        <v>3.0534462652633985E-3</v>
      </c>
      <c r="C717">
        <v>-5.3204927106509535E-3</v>
      </c>
    </row>
    <row r="718" spans="1:3" x14ac:dyDescent="0.3">
      <c r="A718">
        <v>694</v>
      </c>
      <c r="B718">
        <v>-9.0350162909024635E-3</v>
      </c>
      <c r="C718">
        <v>1.7831122547865938E-2</v>
      </c>
    </row>
    <row r="719" spans="1:3" x14ac:dyDescent="0.3">
      <c r="A719">
        <v>695</v>
      </c>
      <c r="B719">
        <v>2.5526683438094728E-3</v>
      </c>
      <c r="C719">
        <v>-3.4900401875027193E-3</v>
      </c>
    </row>
    <row r="720" spans="1:3" x14ac:dyDescent="0.3">
      <c r="A720">
        <v>696</v>
      </c>
      <c r="B720">
        <v>5.2149534935042041E-3</v>
      </c>
      <c r="C720">
        <v>1.093264876971034E-3</v>
      </c>
    </row>
    <row r="721" spans="1:3" x14ac:dyDescent="0.3">
      <c r="A721">
        <v>697</v>
      </c>
      <c r="B721">
        <v>2.219312622947258E-2</v>
      </c>
      <c r="C721">
        <v>-7.5509178409129823E-4</v>
      </c>
    </row>
    <row r="722" spans="1:3" x14ac:dyDescent="0.3">
      <c r="A722">
        <v>698</v>
      </c>
      <c r="B722">
        <v>-7.2917642791418249E-4</v>
      </c>
      <c r="C722">
        <v>-3.7072744114144602E-3</v>
      </c>
    </row>
    <row r="723" spans="1:3" x14ac:dyDescent="0.3">
      <c r="A723">
        <v>699</v>
      </c>
      <c r="B723">
        <v>2.723872454026921E-2</v>
      </c>
      <c r="C723">
        <v>-1.0297913545918025E-3</v>
      </c>
    </row>
    <row r="724" spans="1:3" x14ac:dyDescent="0.3">
      <c r="A724">
        <v>700</v>
      </c>
      <c r="B724">
        <v>-5.2344784309605527E-3</v>
      </c>
      <c r="C724">
        <v>5.5421896747293795E-3</v>
      </c>
    </row>
    <row r="725" spans="1:3" x14ac:dyDescent="0.3">
      <c r="A725">
        <v>701</v>
      </c>
      <c r="B725">
        <v>-1.4058107243481808E-3</v>
      </c>
      <c r="C725">
        <v>-1.5395166365157666E-3</v>
      </c>
    </row>
    <row r="726" spans="1:3" x14ac:dyDescent="0.3">
      <c r="A726">
        <v>702</v>
      </c>
      <c r="B726">
        <v>-1.8993636322225753E-3</v>
      </c>
      <c r="C726">
        <v>5.5124181103253502E-4</v>
      </c>
    </row>
    <row r="727" spans="1:3" x14ac:dyDescent="0.3">
      <c r="A727">
        <v>703</v>
      </c>
      <c r="B727">
        <v>-8.2062482028095183E-4</v>
      </c>
      <c r="C727">
        <v>-1.1364420257834961E-3</v>
      </c>
    </row>
    <row r="728" spans="1:3" x14ac:dyDescent="0.3">
      <c r="A728">
        <v>704</v>
      </c>
      <c r="B728">
        <v>2.0052034857083102E-2</v>
      </c>
      <c r="C728">
        <v>1.8238541724070099E-2</v>
      </c>
    </row>
    <row r="729" spans="1:3" x14ac:dyDescent="0.3">
      <c r="A729">
        <v>705</v>
      </c>
      <c r="B729">
        <v>-8.3034617629328279E-3</v>
      </c>
      <c r="C729">
        <v>-1.0070566064683938E-3</v>
      </c>
    </row>
    <row r="730" spans="1:3" x14ac:dyDescent="0.3">
      <c r="A730">
        <v>706</v>
      </c>
      <c r="B730">
        <v>-3.4217262938069991E-3</v>
      </c>
      <c r="C730">
        <v>-2.705571442844217E-3</v>
      </c>
    </row>
    <row r="731" spans="1:3" x14ac:dyDescent="0.3">
      <c r="A731">
        <v>707</v>
      </c>
      <c r="B731">
        <v>1.8232844021549982E-2</v>
      </c>
      <c r="C731">
        <v>1.4504290349212551E-2</v>
      </c>
    </row>
    <row r="732" spans="1:3" x14ac:dyDescent="0.3">
      <c r="A732">
        <v>708</v>
      </c>
      <c r="B732">
        <v>1.5595315094779912E-2</v>
      </c>
      <c r="C732">
        <v>-1.1966256705822582E-2</v>
      </c>
    </row>
    <row r="733" spans="1:3" x14ac:dyDescent="0.3">
      <c r="A733">
        <v>709</v>
      </c>
      <c r="B733">
        <v>3.34253480117584E-2</v>
      </c>
      <c r="C733">
        <v>7.5466673256168598E-4</v>
      </c>
    </row>
    <row r="734" spans="1:3" x14ac:dyDescent="0.3">
      <c r="A734">
        <v>710</v>
      </c>
      <c r="B734">
        <v>-1.450935899303424E-2</v>
      </c>
      <c r="C734">
        <v>5.7403428500728011E-3</v>
      </c>
    </row>
    <row r="735" spans="1:3" x14ac:dyDescent="0.3">
      <c r="A735">
        <v>711</v>
      </c>
      <c r="B735">
        <v>1.8399300557926188E-3</v>
      </c>
      <c r="C735">
        <v>-9.2908070174172273E-3</v>
      </c>
    </row>
    <row r="736" spans="1:3" x14ac:dyDescent="0.3">
      <c r="A736">
        <v>712</v>
      </c>
      <c r="B736">
        <v>-1.1698407475627564E-2</v>
      </c>
      <c r="C736">
        <v>3.5885317398525237E-3</v>
      </c>
    </row>
    <row r="737" spans="1:3" x14ac:dyDescent="0.3">
      <c r="A737">
        <v>713</v>
      </c>
      <c r="B737">
        <v>1.2706447222811794E-2</v>
      </c>
      <c r="C737">
        <v>2.4309847251366822E-3</v>
      </c>
    </row>
    <row r="738" spans="1:3" x14ac:dyDescent="0.3">
      <c r="A738">
        <v>714</v>
      </c>
      <c r="B738">
        <v>7.6642733020151621E-3</v>
      </c>
      <c r="C738">
        <v>5.7928657102308267E-3</v>
      </c>
    </row>
    <row r="739" spans="1:3" x14ac:dyDescent="0.3">
      <c r="A739">
        <v>715</v>
      </c>
      <c r="B739">
        <v>3.5297084346525329E-2</v>
      </c>
      <c r="C739">
        <v>-8.5613330511885438E-3</v>
      </c>
    </row>
    <row r="740" spans="1:3" x14ac:dyDescent="0.3">
      <c r="A740">
        <v>716</v>
      </c>
      <c r="B740">
        <v>-1.0466543453744391E-2</v>
      </c>
      <c r="C740">
        <v>-1.0169451133535769E-2</v>
      </c>
    </row>
    <row r="741" spans="1:3" x14ac:dyDescent="0.3">
      <c r="A741">
        <v>717</v>
      </c>
      <c r="B741">
        <v>2.4582069490642813E-2</v>
      </c>
      <c r="C741">
        <v>-1.3153889103316409E-2</v>
      </c>
    </row>
    <row r="742" spans="1:3" x14ac:dyDescent="0.3">
      <c r="A742">
        <v>718</v>
      </c>
      <c r="B742">
        <v>-3.6449362555491223E-3</v>
      </c>
      <c r="C742">
        <v>2.4177096322592958E-2</v>
      </c>
    </row>
    <row r="743" spans="1:3" x14ac:dyDescent="0.3">
      <c r="A743">
        <v>719</v>
      </c>
      <c r="B743">
        <v>-5.4991616572590621E-3</v>
      </c>
      <c r="C743">
        <v>2.9218420696302053E-3</v>
      </c>
    </row>
    <row r="744" spans="1:3" x14ac:dyDescent="0.3">
      <c r="A744">
        <v>720</v>
      </c>
      <c r="B744">
        <v>-1.1585828178087097E-2</v>
      </c>
      <c r="C744">
        <v>1.8459162446567898E-2</v>
      </c>
    </row>
    <row r="745" spans="1:3" x14ac:dyDescent="0.3">
      <c r="A745">
        <v>721</v>
      </c>
      <c r="B745">
        <v>-1.4489371745238721E-2</v>
      </c>
      <c r="C745">
        <v>-2.9780348969761332E-4</v>
      </c>
    </row>
    <row r="746" spans="1:3" x14ac:dyDescent="0.3">
      <c r="A746">
        <v>722</v>
      </c>
      <c r="B746">
        <v>-8.8784455906674227E-4</v>
      </c>
      <c r="C746">
        <v>5.6087554171617487E-3</v>
      </c>
    </row>
    <row r="747" spans="1:3" x14ac:dyDescent="0.3">
      <c r="A747">
        <v>723</v>
      </c>
      <c r="B747">
        <v>1.9195169044971417E-2</v>
      </c>
      <c r="C747">
        <v>4.8344058163962804E-3</v>
      </c>
    </row>
    <row r="748" spans="1:3" x14ac:dyDescent="0.3">
      <c r="A748">
        <v>724</v>
      </c>
      <c r="B748">
        <v>4.7109689405825184E-3</v>
      </c>
      <c r="C748">
        <v>4.9071763364775456E-3</v>
      </c>
    </row>
    <row r="749" spans="1:3" x14ac:dyDescent="0.3">
      <c r="A749">
        <v>725</v>
      </c>
      <c r="B749">
        <v>2.1820410995359797E-3</v>
      </c>
      <c r="C749">
        <v>1.6685883428765681E-2</v>
      </c>
    </row>
    <row r="750" spans="1:3" x14ac:dyDescent="0.3">
      <c r="A750">
        <v>726</v>
      </c>
      <c r="B750">
        <v>1.3586833637299392E-2</v>
      </c>
      <c r="C750">
        <v>2.614117611214337E-3</v>
      </c>
    </row>
    <row r="751" spans="1:3" x14ac:dyDescent="0.3">
      <c r="A751">
        <v>727</v>
      </c>
      <c r="B751">
        <v>-1.0969557338534122E-2</v>
      </c>
      <c r="C751">
        <v>-7.0556926067333187E-3</v>
      </c>
    </row>
    <row r="752" spans="1:3" x14ac:dyDescent="0.3">
      <c r="A752">
        <v>728</v>
      </c>
      <c r="B752">
        <v>-7.3722514545078292E-4</v>
      </c>
      <c r="C752">
        <v>1.3748240152473624E-2</v>
      </c>
    </row>
    <row r="753" spans="1:3" x14ac:dyDescent="0.3">
      <c r="A753">
        <v>729</v>
      </c>
      <c r="B753">
        <v>-2.544400755533191E-2</v>
      </c>
      <c r="C753">
        <v>-4.3221665947180965E-3</v>
      </c>
    </row>
    <row r="754" spans="1:3" x14ac:dyDescent="0.3">
      <c r="A754">
        <v>730</v>
      </c>
      <c r="B754">
        <v>-3.6125208473770922E-3</v>
      </c>
      <c r="C754">
        <v>3.6125208473770922E-3</v>
      </c>
    </row>
    <row r="755" spans="1:3" x14ac:dyDescent="0.3">
      <c r="A755">
        <v>731</v>
      </c>
      <c r="B755">
        <v>3.9028871678988566E-2</v>
      </c>
      <c r="C755">
        <v>-1.4559770348986548E-2</v>
      </c>
    </row>
    <row r="756" spans="1:3" x14ac:dyDescent="0.3">
      <c r="A756">
        <v>732</v>
      </c>
      <c r="B756">
        <v>1.2287913457055342E-2</v>
      </c>
      <c r="C756">
        <v>9.332085041555839E-3</v>
      </c>
    </row>
    <row r="757" spans="1:3" x14ac:dyDescent="0.3">
      <c r="A757">
        <v>733</v>
      </c>
      <c r="B757">
        <v>-1.4871285485269382E-3</v>
      </c>
      <c r="C757">
        <v>-2.3268110267048569E-3</v>
      </c>
    </row>
    <row r="758" spans="1:3" x14ac:dyDescent="0.3">
      <c r="A758">
        <v>734</v>
      </c>
      <c r="B758">
        <v>3.1290502206388932E-2</v>
      </c>
      <c r="C758">
        <v>1.4558678893788202E-3</v>
      </c>
    </row>
    <row r="759" spans="1:3" x14ac:dyDescent="0.3">
      <c r="A759">
        <v>735</v>
      </c>
      <c r="B759">
        <v>2.96613462783712E-3</v>
      </c>
      <c r="C759">
        <v>8.5173432254555034E-3</v>
      </c>
    </row>
    <row r="760" spans="1:3" x14ac:dyDescent="0.3">
      <c r="A760">
        <v>736</v>
      </c>
      <c r="B760">
        <v>-4.1171063551433754E-2</v>
      </c>
      <c r="C760">
        <v>1.558189367323895E-3</v>
      </c>
    </row>
    <row r="761" spans="1:3" x14ac:dyDescent="0.3">
      <c r="A761">
        <v>737</v>
      </c>
      <c r="B761">
        <v>1.8722075930972255E-2</v>
      </c>
      <c r="C761">
        <v>1.4065020577005913E-3</v>
      </c>
    </row>
    <row r="762" spans="1:3" x14ac:dyDescent="0.3">
      <c r="A762">
        <v>738</v>
      </c>
      <c r="B762">
        <v>-4.6304859610501849E-3</v>
      </c>
      <c r="C762">
        <v>1.1256063773068519E-2</v>
      </c>
    </row>
    <row r="763" spans="1:3" x14ac:dyDescent="0.3">
      <c r="A763">
        <v>739</v>
      </c>
      <c r="B763">
        <v>-4.9126070933424602E-2</v>
      </c>
      <c r="C763">
        <v>1.0892520251741165E-2</v>
      </c>
    </row>
    <row r="764" spans="1:3" x14ac:dyDescent="0.3">
      <c r="A764">
        <v>740</v>
      </c>
      <c r="B764">
        <v>-3.6845884414732223E-2</v>
      </c>
      <c r="C764">
        <v>-1.8320841015436948E-3</v>
      </c>
    </row>
    <row r="765" spans="1:3" x14ac:dyDescent="0.3">
      <c r="A765">
        <v>741</v>
      </c>
      <c r="B765">
        <v>-3.0092195993861173E-2</v>
      </c>
      <c r="C765">
        <v>-5.8232002429195774E-3</v>
      </c>
    </row>
    <row r="766" spans="1:3" x14ac:dyDescent="0.3">
      <c r="A766">
        <v>742</v>
      </c>
      <c r="B766">
        <v>-1.3556646812596785E-2</v>
      </c>
      <c r="C766">
        <v>8.5006205759200048E-3</v>
      </c>
    </row>
    <row r="767" spans="1:3" x14ac:dyDescent="0.3">
      <c r="A767">
        <v>743</v>
      </c>
      <c r="B767">
        <v>1.2276724060383539E-2</v>
      </c>
      <c r="C767">
        <v>5.3134866049853822E-3</v>
      </c>
    </row>
    <row r="768" spans="1:3" x14ac:dyDescent="0.3">
      <c r="A768">
        <v>744</v>
      </c>
      <c r="B768">
        <v>4.1569167594199307E-3</v>
      </c>
      <c r="C768">
        <v>1.0849059970799392E-3</v>
      </c>
    </row>
    <row r="769" spans="1:3" x14ac:dyDescent="0.3">
      <c r="A769">
        <v>745</v>
      </c>
      <c r="B769">
        <v>-2.0617844602098211E-2</v>
      </c>
      <c r="C769">
        <v>-1.7952240063941183E-2</v>
      </c>
    </row>
    <row r="770" spans="1:3" x14ac:dyDescent="0.3">
      <c r="A770">
        <v>746</v>
      </c>
      <c r="B770">
        <v>2.360278227226666E-2</v>
      </c>
      <c r="C770">
        <v>-6.7949112692604792E-3</v>
      </c>
    </row>
    <row r="771" spans="1:3" x14ac:dyDescent="0.3">
      <c r="A771">
        <v>747</v>
      </c>
      <c r="B771">
        <v>-9.3465689769341997E-3</v>
      </c>
      <c r="C771">
        <v>8.4591363876790338E-3</v>
      </c>
    </row>
    <row r="772" spans="1:3" x14ac:dyDescent="0.3">
      <c r="A772">
        <v>748</v>
      </c>
      <c r="B772">
        <v>-7.8099680996315483E-3</v>
      </c>
      <c r="C772">
        <v>2.4460354543301092E-3</v>
      </c>
    </row>
    <row r="773" spans="1:3" x14ac:dyDescent="0.3">
      <c r="A773">
        <v>749</v>
      </c>
      <c r="B773">
        <v>3.1627412107343759E-2</v>
      </c>
      <c r="C773">
        <v>9.147091461308661E-3</v>
      </c>
    </row>
    <row r="774" spans="1:3" x14ac:dyDescent="0.3">
      <c r="A774">
        <v>750</v>
      </c>
      <c r="B774">
        <v>2.5449214625514704E-2</v>
      </c>
      <c r="C774">
        <v>-2.2388024780095155E-3</v>
      </c>
    </row>
    <row r="775" spans="1:3" x14ac:dyDescent="0.3">
      <c r="A775">
        <v>751</v>
      </c>
      <c r="B775">
        <v>1.2184376706419729E-2</v>
      </c>
      <c r="C775">
        <v>-1.1026131447986174E-2</v>
      </c>
    </row>
    <row r="776" spans="1:3" x14ac:dyDescent="0.3">
      <c r="A776">
        <v>752</v>
      </c>
      <c r="B776">
        <v>-1.0157790225180837E-2</v>
      </c>
      <c r="C776">
        <v>-9.0825363633886078E-3</v>
      </c>
    </row>
    <row r="777" spans="1:3" x14ac:dyDescent="0.3">
      <c r="A777">
        <v>753</v>
      </c>
      <c r="B777">
        <v>2.3760462955819961E-2</v>
      </c>
      <c r="C777">
        <v>1.6337011567884197E-2</v>
      </c>
    </row>
    <row r="778" spans="1:3" x14ac:dyDescent="0.3">
      <c r="A778">
        <v>754</v>
      </c>
      <c r="B778">
        <v>3.535625470466026E-4</v>
      </c>
      <c r="C778">
        <v>1.4218480166460783E-3</v>
      </c>
    </row>
    <row r="779" spans="1:3" x14ac:dyDescent="0.3">
      <c r="A779">
        <v>755</v>
      </c>
      <c r="B779">
        <v>-7.2498994341083107E-3</v>
      </c>
      <c r="C779">
        <v>-1.7425425241216319E-2</v>
      </c>
    </row>
    <row r="780" spans="1:3" x14ac:dyDescent="0.3">
      <c r="A780">
        <v>756</v>
      </c>
      <c r="B780">
        <v>-5.1194600567379595E-2</v>
      </c>
      <c r="C780">
        <v>-5.1779484522282704E-3</v>
      </c>
    </row>
    <row r="781" spans="1:3" x14ac:dyDescent="0.3">
      <c r="A781">
        <v>757</v>
      </c>
      <c r="B781">
        <v>2.5813347316009871E-2</v>
      </c>
      <c r="C781">
        <v>-4.0145119760720549E-4</v>
      </c>
    </row>
    <row r="782" spans="1:3" x14ac:dyDescent="0.3">
      <c r="A782">
        <v>758</v>
      </c>
      <c r="B782">
        <v>-4.8501042052527081E-3</v>
      </c>
      <c r="C782">
        <v>-5.855054990824244E-3</v>
      </c>
    </row>
    <row r="783" spans="1:3" x14ac:dyDescent="0.3">
      <c r="A783">
        <v>759</v>
      </c>
      <c r="B783">
        <v>3.0518051733100217E-2</v>
      </c>
      <c r="C783">
        <v>1.4112476753523548E-3</v>
      </c>
    </row>
    <row r="784" spans="1:3" x14ac:dyDescent="0.3">
      <c r="A784">
        <v>760</v>
      </c>
      <c r="B784">
        <v>-1.480094999247132E-3</v>
      </c>
      <c r="C784">
        <v>-2.5428844594344621E-2</v>
      </c>
    </row>
    <row r="785" spans="1:3" x14ac:dyDescent="0.3">
      <c r="A785">
        <v>761</v>
      </c>
      <c r="B785">
        <v>-2.0765101238584372E-2</v>
      </c>
      <c r="C785">
        <v>-3.1053140360679143E-2</v>
      </c>
    </row>
    <row r="786" spans="1:3" x14ac:dyDescent="0.3">
      <c r="A786">
        <v>762</v>
      </c>
      <c r="B786">
        <v>3.2929545166444016E-3</v>
      </c>
      <c r="C786">
        <v>1.2810212662294491E-2</v>
      </c>
    </row>
    <row r="787" spans="1:3" x14ac:dyDescent="0.3">
      <c r="A787">
        <v>763</v>
      </c>
      <c r="B787">
        <v>-4.0567326438600712E-2</v>
      </c>
      <c r="C787">
        <v>7.3631920716755589E-3</v>
      </c>
    </row>
    <row r="788" spans="1:3" x14ac:dyDescent="0.3">
      <c r="A788">
        <v>764</v>
      </c>
      <c r="B788">
        <v>-7.046905063484662E-3</v>
      </c>
      <c r="C788">
        <v>1.178501111917369E-2</v>
      </c>
    </row>
    <row r="789" spans="1:3" x14ac:dyDescent="0.3">
      <c r="A789">
        <v>765</v>
      </c>
      <c r="B789">
        <v>-4.5160756742435477E-2</v>
      </c>
      <c r="C789">
        <v>-1.0551427616476088E-2</v>
      </c>
    </row>
    <row r="790" spans="1:3" x14ac:dyDescent="0.3">
      <c r="A790">
        <v>766</v>
      </c>
      <c r="B790">
        <v>3.8137736153571668E-2</v>
      </c>
      <c r="C790">
        <v>2.8882320720392193E-3</v>
      </c>
    </row>
    <row r="791" spans="1:3" x14ac:dyDescent="0.3">
      <c r="A791">
        <v>767</v>
      </c>
      <c r="B791">
        <v>6.3181234755859267E-3</v>
      </c>
      <c r="C791">
        <v>3.279918266232959E-3</v>
      </c>
    </row>
    <row r="792" spans="1:3" x14ac:dyDescent="0.3">
      <c r="A792">
        <v>768</v>
      </c>
      <c r="B792">
        <v>7.3839057759575956E-3</v>
      </c>
      <c r="C792">
        <v>-5.3830021420583308E-3</v>
      </c>
    </row>
    <row r="793" spans="1:3" x14ac:dyDescent="0.3">
      <c r="A793">
        <v>769</v>
      </c>
      <c r="B793">
        <v>-4.5967895765842731E-2</v>
      </c>
      <c r="C793">
        <v>9.3430978551352351E-3</v>
      </c>
    </row>
    <row r="794" spans="1:3" x14ac:dyDescent="0.3">
      <c r="A794">
        <v>770</v>
      </c>
      <c r="B794">
        <v>3.1633341238332148E-2</v>
      </c>
      <c r="C794">
        <v>1.3534657721828845E-2</v>
      </c>
    </row>
    <row r="795" spans="1:3" x14ac:dyDescent="0.3">
      <c r="A795">
        <v>771</v>
      </c>
      <c r="B795">
        <v>2.835496053825512E-3</v>
      </c>
      <c r="C795">
        <v>-4.3280333672583073E-3</v>
      </c>
    </row>
    <row r="796" spans="1:3" x14ac:dyDescent="0.3">
      <c r="A796">
        <v>772</v>
      </c>
      <c r="B796">
        <v>-3.5620179746796349E-2</v>
      </c>
      <c r="C796">
        <v>-1.6760031731761493E-3</v>
      </c>
    </row>
    <row r="797" spans="1:3" x14ac:dyDescent="0.3">
      <c r="A797">
        <v>773</v>
      </c>
      <c r="B797">
        <v>7.4125716745795135E-3</v>
      </c>
      <c r="C797">
        <v>-6.8301192615191977E-4</v>
      </c>
    </row>
    <row r="798" spans="1:3" x14ac:dyDescent="0.3">
      <c r="A798">
        <v>774</v>
      </c>
      <c r="B798">
        <v>-3.510349889933994E-2</v>
      </c>
      <c r="C798">
        <v>7.2832604401530318E-3</v>
      </c>
    </row>
    <row r="799" spans="1:3" x14ac:dyDescent="0.3">
      <c r="A799">
        <v>775</v>
      </c>
      <c r="B799">
        <v>-1.8590540229198808E-2</v>
      </c>
      <c r="C799">
        <v>1.3722879748517484E-2</v>
      </c>
    </row>
    <row r="800" spans="1:3" x14ac:dyDescent="0.3">
      <c r="A800">
        <v>776</v>
      </c>
      <c r="B800">
        <v>-6.1868929227235873E-4</v>
      </c>
      <c r="C800">
        <v>-4.1461972790770337E-4</v>
      </c>
    </row>
    <row r="801" spans="1:3" x14ac:dyDescent="0.3">
      <c r="A801">
        <v>777</v>
      </c>
      <c r="B801">
        <v>2.0584941740862697E-2</v>
      </c>
      <c r="C801">
        <v>-6.4691801677873272E-3</v>
      </c>
    </row>
    <row r="802" spans="1:3" x14ac:dyDescent="0.3">
      <c r="A802">
        <v>778</v>
      </c>
      <c r="B802">
        <v>-9.2751350300229545E-5</v>
      </c>
      <c r="C802">
        <v>-1.20003367801797E-3</v>
      </c>
    </row>
    <row r="803" spans="1:3" x14ac:dyDescent="0.3">
      <c r="A803">
        <v>779</v>
      </c>
      <c r="B803">
        <v>-1.5273457394903661E-2</v>
      </c>
      <c r="C803">
        <v>-1.470385061895046E-2</v>
      </c>
    </row>
    <row r="804" spans="1:3" x14ac:dyDescent="0.3">
      <c r="A804">
        <v>780</v>
      </c>
      <c r="B804">
        <v>1.4376300405215949E-2</v>
      </c>
      <c r="C804">
        <v>1.9494870560936885E-3</v>
      </c>
    </row>
    <row r="805" spans="1:3" x14ac:dyDescent="0.3">
      <c r="A805">
        <v>781</v>
      </c>
      <c r="B805">
        <v>-4.1776233337129749E-3</v>
      </c>
      <c r="C805">
        <v>1.571915442831685E-2</v>
      </c>
    </row>
    <row r="806" spans="1:3" x14ac:dyDescent="0.3">
      <c r="A806">
        <v>782</v>
      </c>
      <c r="B806">
        <v>-2.1291641613140441E-2</v>
      </c>
      <c r="C806">
        <v>-4.252746996574866E-3</v>
      </c>
    </row>
    <row r="807" spans="1:3" x14ac:dyDescent="0.3">
      <c r="A807">
        <v>783</v>
      </c>
      <c r="B807">
        <v>-3.2029540390219324E-3</v>
      </c>
      <c r="C807">
        <v>-8.6785852409921871E-3</v>
      </c>
    </row>
    <row r="808" spans="1:3" x14ac:dyDescent="0.3">
      <c r="A808">
        <v>784</v>
      </c>
      <c r="B808">
        <v>5.5759126884156289E-3</v>
      </c>
      <c r="C808">
        <v>-3.7993982098227901E-3</v>
      </c>
    </row>
    <row r="809" spans="1:3" x14ac:dyDescent="0.3">
      <c r="A809">
        <v>785</v>
      </c>
      <c r="B809">
        <v>-1.2187195526976655E-2</v>
      </c>
      <c r="C809">
        <v>-6.2387519271036723E-3</v>
      </c>
    </row>
    <row r="810" spans="1:3" x14ac:dyDescent="0.3">
      <c r="A810">
        <v>786</v>
      </c>
      <c r="B810">
        <v>-1.5791693140844037E-2</v>
      </c>
      <c r="C810">
        <v>-3.1407886109808998E-3</v>
      </c>
    </row>
    <row r="811" spans="1:3" x14ac:dyDescent="0.3">
      <c r="A811">
        <v>787</v>
      </c>
      <c r="B811">
        <v>1.0455286441792132E-2</v>
      </c>
      <c r="C811">
        <v>1.3186065493296296E-2</v>
      </c>
    </row>
    <row r="812" spans="1:3" x14ac:dyDescent="0.3">
      <c r="A812">
        <v>788</v>
      </c>
      <c r="B812">
        <v>4.5039332716519144E-3</v>
      </c>
      <c r="C812">
        <v>-6.1939099616285277E-3</v>
      </c>
    </row>
    <row r="813" spans="1:3" x14ac:dyDescent="0.3">
      <c r="A813">
        <v>789</v>
      </c>
      <c r="B813">
        <v>-1.9734368603263837E-2</v>
      </c>
      <c r="C813">
        <v>1.9334413523909369E-3</v>
      </c>
    </row>
    <row r="814" spans="1:3" x14ac:dyDescent="0.3">
      <c r="A814">
        <v>790</v>
      </c>
      <c r="B814">
        <v>-7.8346761552312762E-3</v>
      </c>
      <c r="C814">
        <v>1.1824132487041807E-3</v>
      </c>
    </row>
    <row r="815" spans="1:3" x14ac:dyDescent="0.3">
      <c r="A815">
        <v>791</v>
      </c>
      <c r="B815">
        <v>1.5751896912571006E-2</v>
      </c>
      <c r="C815">
        <v>3.4287254435742542E-3</v>
      </c>
    </row>
    <row r="816" spans="1:3" x14ac:dyDescent="0.3">
      <c r="A816">
        <v>792</v>
      </c>
      <c r="B816">
        <v>9.2525600516202393E-3</v>
      </c>
      <c r="C816">
        <v>-4.2441155812924618E-3</v>
      </c>
    </row>
    <row r="817" spans="1:3" x14ac:dyDescent="0.3">
      <c r="A817">
        <v>793</v>
      </c>
      <c r="B817">
        <v>6.6094100158115027E-3</v>
      </c>
      <c r="C817">
        <v>-2.868251425760639E-3</v>
      </c>
    </row>
    <row r="818" spans="1:3" x14ac:dyDescent="0.3">
      <c r="A818">
        <v>794</v>
      </c>
      <c r="B818">
        <v>1.8406018919053004E-2</v>
      </c>
      <c r="C818">
        <v>4.2506047060068206E-3</v>
      </c>
    </row>
    <row r="819" spans="1:3" x14ac:dyDescent="0.3">
      <c r="A819">
        <v>795</v>
      </c>
      <c r="B819">
        <v>-1.543702679070042E-2</v>
      </c>
      <c r="C819">
        <v>2.3694515790760824E-2</v>
      </c>
    </row>
    <row r="820" spans="1:3" x14ac:dyDescent="0.3">
      <c r="A820">
        <v>796</v>
      </c>
      <c r="B820">
        <v>1.4540992279920895E-2</v>
      </c>
      <c r="C820">
        <v>6.255168428871194E-3</v>
      </c>
    </row>
    <row r="821" spans="1:3" x14ac:dyDescent="0.3">
      <c r="A821">
        <v>797</v>
      </c>
      <c r="B821">
        <v>-3.8491953308205328E-4</v>
      </c>
      <c r="C821">
        <v>8.9483697347574245E-3</v>
      </c>
    </row>
    <row r="822" spans="1:3" x14ac:dyDescent="0.3">
      <c r="A822">
        <v>798</v>
      </c>
      <c r="B822">
        <v>1.499627213139368E-2</v>
      </c>
      <c r="C822">
        <v>5.9096512135541051E-3</v>
      </c>
    </row>
    <row r="823" spans="1:3" x14ac:dyDescent="0.3">
      <c r="A823">
        <v>799</v>
      </c>
      <c r="B823">
        <v>1.5867950601072382E-2</v>
      </c>
      <c r="C823">
        <v>-9.4282668469281052E-3</v>
      </c>
    </row>
    <row r="824" spans="1:3" x14ac:dyDescent="0.3">
      <c r="A824">
        <v>800</v>
      </c>
      <c r="B824">
        <v>2.8628732059608197E-2</v>
      </c>
      <c r="C824">
        <v>3.7008699300961068E-4</v>
      </c>
    </row>
    <row r="825" spans="1:3" x14ac:dyDescent="0.3">
      <c r="A825">
        <v>801</v>
      </c>
      <c r="B825">
        <v>2.7388582934803635E-2</v>
      </c>
      <c r="C825">
        <v>2.3371298067177242E-3</v>
      </c>
    </row>
    <row r="826" spans="1:3" x14ac:dyDescent="0.3">
      <c r="A826">
        <v>802</v>
      </c>
      <c r="B826">
        <v>-9.2679507233139734E-3</v>
      </c>
      <c r="C826">
        <v>-1.7300509095178676E-2</v>
      </c>
    </row>
    <row r="827" spans="1:3" x14ac:dyDescent="0.3">
      <c r="A827">
        <v>803</v>
      </c>
      <c r="B827">
        <v>-1.6312799852111849E-2</v>
      </c>
      <c r="C827">
        <v>-7.6296868286762839E-3</v>
      </c>
    </row>
    <row r="828" spans="1:3" x14ac:dyDescent="0.3">
      <c r="A828">
        <v>804</v>
      </c>
      <c r="B828">
        <v>-5.2892987301239695E-3</v>
      </c>
      <c r="C828">
        <v>-2.1874433004608108E-2</v>
      </c>
    </row>
    <row r="829" spans="1:3" x14ac:dyDescent="0.3">
      <c r="A829">
        <v>805</v>
      </c>
      <c r="B829">
        <v>3.2843085257219073E-2</v>
      </c>
      <c r="C829">
        <v>2.1210458098008256E-3</v>
      </c>
    </row>
    <row r="830" spans="1:3" x14ac:dyDescent="0.3">
      <c r="A830">
        <v>806</v>
      </c>
      <c r="B830">
        <v>-9.0300294115171834E-3</v>
      </c>
      <c r="C830">
        <v>-2.5956492853849364E-3</v>
      </c>
    </row>
    <row r="831" spans="1:3" x14ac:dyDescent="0.3">
      <c r="A831">
        <v>807</v>
      </c>
      <c r="B831">
        <v>-3.7364378143152605E-2</v>
      </c>
      <c r="C831">
        <v>1.3605335988001704E-2</v>
      </c>
    </row>
    <row r="832" spans="1:3" x14ac:dyDescent="0.3">
      <c r="A832">
        <v>808</v>
      </c>
      <c r="B832">
        <v>-9.9203045270669678E-3</v>
      </c>
      <c r="C832">
        <v>-8.5041308037770678E-3</v>
      </c>
    </row>
    <row r="833" spans="1:3" x14ac:dyDescent="0.3">
      <c r="A833">
        <v>809</v>
      </c>
      <c r="B833">
        <v>-6.5135784824485446E-3</v>
      </c>
      <c r="C833">
        <v>4.5586637045146863E-3</v>
      </c>
    </row>
    <row r="834" spans="1:3" x14ac:dyDescent="0.3">
      <c r="A834">
        <v>810</v>
      </c>
      <c r="B834">
        <v>2.3871794225676594E-2</v>
      </c>
      <c r="C834">
        <v>-3.2969454196412652E-3</v>
      </c>
    </row>
    <row r="835" spans="1:3" x14ac:dyDescent="0.3">
      <c r="A835">
        <v>811</v>
      </c>
      <c r="B835">
        <v>-1.9506682296085948E-2</v>
      </c>
      <c r="C835">
        <v>7.9210534059643463E-3</v>
      </c>
    </row>
    <row r="836" spans="1:3" x14ac:dyDescent="0.3">
      <c r="A836">
        <v>812</v>
      </c>
      <c r="B836">
        <v>-2.9380059051208286E-3</v>
      </c>
      <c r="C836">
        <v>4.542845112577183E-3</v>
      </c>
    </row>
    <row r="837" spans="1:3" x14ac:dyDescent="0.3">
      <c r="A837">
        <v>813</v>
      </c>
      <c r="B837">
        <v>2.861462698018153E-2</v>
      </c>
      <c r="C837">
        <v>-1.5672273597663162E-2</v>
      </c>
    </row>
    <row r="838" spans="1:3" x14ac:dyDescent="0.3">
      <c r="A838">
        <v>814</v>
      </c>
      <c r="B838">
        <v>1.9185291725934937E-2</v>
      </c>
      <c r="C838">
        <v>-2.4667105804261E-3</v>
      </c>
    </row>
    <row r="839" spans="1:3" x14ac:dyDescent="0.3">
      <c r="A839">
        <v>815</v>
      </c>
      <c r="B839">
        <v>-2.324324445950891E-2</v>
      </c>
      <c r="C839">
        <v>-2.6407112033804588E-3</v>
      </c>
    </row>
    <row r="840" spans="1:3" x14ac:dyDescent="0.3">
      <c r="A840">
        <v>816</v>
      </c>
      <c r="B840">
        <v>-1.2728846909725838E-2</v>
      </c>
      <c r="C840">
        <v>-5.0913696089457672E-3</v>
      </c>
    </row>
    <row r="841" spans="1:3" x14ac:dyDescent="0.3">
      <c r="A841">
        <v>817</v>
      </c>
      <c r="B841">
        <v>-8.9440817932304583E-3</v>
      </c>
      <c r="C841">
        <v>-3.9495538216273614E-4</v>
      </c>
    </row>
    <row r="842" spans="1:3" x14ac:dyDescent="0.3">
      <c r="A842">
        <v>818</v>
      </c>
      <c r="B842">
        <v>-2.6753795329059256E-2</v>
      </c>
      <c r="C842">
        <v>5.4659076064503334E-3</v>
      </c>
    </row>
    <row r="843" spans="1:3" x14ac:dyDescent="0.3">
      <c r="A843">
        <v>819</v>
      </c>
      <c r="B843">
        <v>1.2882349913063041E-3</v>
      </c>
      <c r="C843">
        <v>-2.6426899704005591E-3</v>
      </c>
    </row>
    <row r="844" spans="1:3" x14ac:dyDescent="0.3">
      <c r="A844">
        <v>820</v>
      </c>
      <c r="B844">
        <v>2.0215118682832982E-2</v>
      </c>
      <c r="C844">
        <v>2.9215927710442083E-3</v>
      </c>
    </row>
    <row r="845" spans="1:3" x14ac:dyDescent="0.3">
      <c r="A845">
        <v>821</v>
      </c>
      <c r="B845">
        <v>-4.7154760044789135E-3</v>
      </c>
      <c r="C845">
        <v>6.163614543065854E-3</v>
      </c>
    </row>
    <row r="846" spans="1:3" x14ac:dyDescent="0.3">
      <c r="A846">
        <v>822</v>
      </c>
      <c r="B846">
        <v>-2.3951838301230644E-2</v>
      </c>
      <c r="C846">
        <v>3.7330975385937888E-3</v>
      </c>
    </row>
    <row r="847" spans="1:3" x14ac:dyDescent="0.3">
      <c r="A847">
        <v>823</v>
      </c>
      <c r="B847">
        <v>-2.2866282461993456E-2</v>
      </c>
      <c r="C847">
        <v>-7.425838506364725E-4</v>
      </c>
    </row>
    <row r="848" spans="1:3" x14ac:dyDescent="0.3">
      <c r="A848">
        <v>824</v>
      </c>
      <c r="B848">
        <v>1.8626301258413237E-2</v>
      </c>
      <c r="C848">
        <v>-1.0361838448495687E-2</v>
      </c>
    </row>
    <row r="849" spans="1:3" x14ac:dyDescent="0.3">
      <c r="A849">
        <v>825</v>
      </c>
      <c r="B849">
        <v>1.0849890862738352E-2</v>
      </c>
      <c r="C849">
        <v>7.6444778390991636E-3</v>
      </c>
    </row>
    <row r="850" spans="1:3" x14ac:dyDescent="0.3">
      <c r="A850">
        <v>826</v>
      </c>
      <c r="B850">
        <v>-4.539040674847802E-3</v>
      </c>
      <c r="C850">
        <v>2.8924726202763339E-4</v>
      </c>
    </row>
    <row r="851" spans="1:3" x14ac:dyDescent="0.3">
      <c r="A851">
        <v>827</v>
      </c>
      <c r="B851">
        <v>6.7248267021695505E-3</v>
      </c>
      <c r="C851">
        <v>-8.3747972384099374E-3</v>
      </c>
    </row>
    <row r="852" spans="1:3" x14ac:dyDescent="0.3">
      <c r="A852">
        <v>828</v>
      </c>
      <c r="B852">
        <v>-3.0845415375569167E-2</v>
      </c>
      <c r="C852">
        <v>1.4100528649802817E-2</v>
      </c>
    </row>
    <row r="853" spans="1:3" x14ac:dyDescent="0.3">
      <c r="A853">
        <v>829</v>
      </c>
      <c r="B853">
        <v>1.2148501707673872E-2</v>
      </c>
      <c r="C853">
        <v>-5.088167946441376E-3</v>
      </c>
    </row>
    <row r="854" spans="1:3" x14ac:dyDescent="0.3">
      <c r="A854">
        <v>830</v>
      </c>
      <c r="B854">
        <v>8.8939821139522746E-3</v>
      </c>
      <c r="C854">
        <v>-9.8849468472662228E-3</v>
      </c>
    </row>
    <row r="855" spans="1:3" x14ac:dyDescent="0.3">
      <c r="A855">
        <v>831</v>
      </c>
      <c r="B855">
        <v>2.4181264948024302E-2</v>
      </c>
      <c r="C855">
        <v>1.9582254216371532E-3</v>
      </c>
    </row>
    <row r="856" spans="1:3" x14ac:dyDescent="0.3">
      <c r="A856">
        <v>832</v>
      </c>
      <c r="B856">
        <v>3.1125605274160112E-2</v>
      </c>
      <c r="C856">
        <v>3.8621003376978796E-2</v>
      </c>
    </row>
    <row r="857" spans="1:3" x14ac:dyDescent="0.3">
      <c r="A857">
        <v>833</v>
      </c>
      <c r="B857">
        <v>-6.6779621825333148E-3</v>
      </c>
      <c r="C857">
        <v>3.7431657042890755E-3</v>
      </c>
    </row>
    <row r="858" spans="1:3" x14ac:dyDescent="0.3">
      <c r="A858">
        <v>834</v>
      </c>
      <c r="B858">
        <v>-1.7351949134475691E-3</v>
      </c>
      <c r="C858">
        <v>1.1613251181277545E-3</v>
      </c>
    </row>
    <row r="859" spans="1:3" x14ac:dyDescent="0.3">
      <c r="A859">
        <v>835</v>
      </c>
      <c r="B859">
        <v>-1.5308855048384036E-2</v>
      </c>
      <c r="C859">
        <v>3.9616949903875168E-3</v>
      </c>
    </row>
    <row r="860" spans="1:3" x14ac:dyDescent="0.3">
      <c r="A860">
        <v>836</v>
      </c>
      <c r="B860">
        <v>3.692038323114673E-3</v>
      </c>
      <c r="C860">
        <v>-8.5850814195326981E-3</v>
      </c>
    </row>
    <row r="861" spans="1:3" x14ac:dyDescent="0.3">
      <c r="A861">
        <v>837</v>
      </c>
      <c r="B861">
        <v>-2.3882345175578489E-2</v>
      </c>
      <c r="C861">
        <v>1.1124557351214835E-2</v>
      </c>
    </row>
    <row r="862" spans="1:3" x14ac:dyDescent="0.3">
      <c r="A862">
        <v>838</v>
      </c>
      <c r="B862">
        <v>-1.3866277265619713E-2</v>
      </c>
      <c r="C862">
        <v>3.5083464002115643E-3</v>
      </c>
    </row>
    <row r="863" spans="1:3" x14ac:dyDescent="0.3">
      <c r="A863">
        <v>839</v>
      </c>
      <c r="B863">
        <v>-1.2152421196965808E-2</v>
      </c>
      <c r="C863">
        <v>-8.8484188366355562E-3</v>
      </c>
    </row>
    <row r="864" spans="1:3" x14ac:dyDescent="0.3">
      <c r="A864">
        <v>840</v>
      </c>
      <c r="B864">
        <v>-2.3212371931457244E-2</v>
      </c>
      <c r="C864">
        <v>4.3155684935340284E-3</v>
      </c>
    </row>
    <row r="865" spans="1:3" x14ac:dyDescent="0.3">
      <c r="A865">
        <v>841</v>
      </c>
      <c r="B865">
        <v>1.2102825291406103E-3</v>
      </c>
      <c r="C865">
        <v>3.878173775220112E-3</v>
      </c>
    </row>
    <row r="866" spans="1:3" x14ac:dyDescent="0.3">
      <c r="A866">
        <v>842</v>
      </c>
      <c r="B866">
        <v>-1.7942851650315686E-2</v>
      </c>
      <c r="C866">
        <v>-1.0948173960595858E-3</v>
      </c>
    </row>
    <row r="867" spans="1:3" x14ac:dyDescent="0.3">
      <c r="A867">
        <v>843</v>
      </c>
      <c r="B867">
        <v>3.7504560570660217E-3</v>
      </c>
      <c r="C867">
        <v>-1.1317409732671713E-3</v>
      </c>
    </row>
    <row r="868" spans="1:3" x14ac:dyDescent="0.3">
      <c r="A868">
        <v>844</v>
      </c>
      <c r="B868">
        <v>1.1814709631829567E-2</v>
      </c>
      <c r="C868">
        <v>4.9298616953110108E-3</v>
      </c>
    </row>
    <row r="869" spans="1:3" x14ac:dyDescent="0.3">
      <c r="A869">
        <v>845</v>
      </c>
      <c r="B869">
        <v>-1.6645684457919727E-3</v>
      </c>
      <c r="C869">
        <v>1.7829186440284448E-3</v>
      </c>
    </row>
    <row r="870" spans="1:3" x14ac:dyDescent="0.3">
      <c r="A870">
        <v>846</v>
      </c>
      <c r="B870">
        <v>-4.9820632066985091E-3</v>
      </c>
      <c r="C870">
        <v>5.989052899862882E-3</v>
      </c>
    </row>
    <row r="871" spans="1:3" x14ac:dyDescent="0.3">
      <c r="A871">
        <v>847</v>
      </c>
      <c r="B871">
        <v>-1.0575884793699629E-3</v>
      </c>
      <c r="C871">
        <v>-1.5658586021183443E-2</v>
      </c>
    </row>
    <row r="872" spans="1:3" x14ac:dyDescent="0.3">
      <c r="A872">
        <v>848</v>
      </c>
      <c r="B872">
        <v>-2.4490060590911366E-2</v>
      </c>
      <c r="C872">
        <v>-2.100255771488025E-3</v>
      </c>
    </row>
    <row r="873" spans="1:3" x14ac:dyDescent="0.3">
      <c r="A873">
        <v>849</v>
      </c>
      <c r="B873">
        <v>-6.3279056846300881E-4</v>
      </c>
      <c r="C873">
        <v>-1.20736186114979E-2</v>
      </c>
    </row>
    <row r="874" spans="1:3" x14ac:dyDescent="0.3">
      <c r="A874">
        <v>850</v>
      </c>
      <c r="B874">
        <v>8.2723807182755807E-3</v>
      </c>
      <c r="C874">
        <v>1.6743397582258006E-2</v>
      </c>
    </row>
    <row r="875" spans="1:3" x14ac:dyDescent="0.3">
      <c r="A875">
        <v>851</v>
      </c>
      <c r="B875">
        <v>-3.1714633725684997E-3</v>
      </c>
      <c r="C875">
        <v>-3.7321674863673507E-4</v>
      </c>
    </row>
    <row r="876" spans="1:3" x14ac:dyDescent="0.3">
      <c r="A876">
        <v>852</v>
      </c>
      <c r="B876">
        <v>-3.6336758054318599E-3</v>
      </c>
      <c r="C876">
        <v>-2.8981883317940912E-3</v>
      </c>
    </row>
    <row r="877" spans="1:3" x14ac:dyDescent="0.3">
      <c r="A877">
        <v>853</v>
      </c>
      <c r="B877">
        <v>1.9502807702231127E-3</v>
      </c>
      <c r="C877">
        <v>-1.4956836569148045E-3</v>
      </c>
    </row>
    <row r="878" spans="1:3" x14ac:dyDescent="0.3">
      <c r="A878">
        <v>854</v>
      </c>
      <c r="B878">
        <v>-1.1166832791155378E-3</v>
      </c>
      <c r="C878">
        <v>-4.6460285852912616E-3</v>
      </c>
    </row>
    <row r="879" spans="1:3" x14ac:dyDescent="0.3">
      <c r="A879">
        <v>855</v>
      </c>
      <c r="B879">
        <v>1.7763944939964263E-2</v>
      </c>
      <c r="C879">
        <v>5.2391760865066889E-3</v>
      </c>
    </row>
    <row r="880" spans="1:3" x14ac:dyDescent="0.3">
      <c r="A880">
        <v>856</v>
      </c>
      <c r="B880">
        <v>8.0811817847067681E-3</v>
      </c>
      <c r="C880">
        <v>-4.426677463110238E-3</v>
      </c>
    </row>
    <row r="881" spans="1:3" x14ac:dyDescent="0.3">
      <c r="A881">
        <v>857</v>
      </c>
      <c r="B881">
        <v>1.3111825917143221E-2</v>
      </c>
      <c r="C881">
        <v>2.2012078304272046E-3</v>
      </c>
    </row>
    <row r="882" spans="1:3" x14ac:dyDescent="0.3">
      <c r="A882">
        <v>858</v>
      </c>
      <c r="B882">
        <v>2.2772351796084292E-2</v>
      </c>
      <c r="C882">
        <v>-3.6858623896862813E-3</v>
      </c>
    </row>
    <row r="883" spans="1:3" x14ac:dyDescent="0.3">
      <c r="A883">
        <v>859</v>
      </c>
      <c r="B883">
        <v>-1.4312073345879014E-2</v>
      </c>
      <c r="C883">
        <v>6.1563405205427996E-3</v>
      </c>
    </row>
    <row r="884" spans="1:3" x14ac:dyDescent="0.3">
      <c r="A884">
        <v>860</v>
      </c>
      <c r="B884">
        <v>-1.2913038106300857E-2</v>
      </c>
      <c r="C884">
        <v>6.4072420334358015E-3</v>
      </c>
    </row>
    <row r="885" spans="1:3" x14ac:dyDescent="0.3">
      <c r="A885">
        <v>861</v>
      </c>
      <c r="B885">
        <v>-1.0949405316040059E-2</v>
      </c>
      <c r="C885">
        <v>-2.8314189206375955E-2</v>
      </c>
    </row>
    <row r="886" spans="1:3" x14ac:dyDescent="0.3">
      <c r="A886">
        <v>862</v>
      </c>
      <c r="B886">
        <v>2.0954705010194384E-2</v>
      </c>
      <c r="C886">
        <v>7.5649607019205659E-3</v>
      </c>
    </row>
    <row r="887" spans="1:3" x14ac:dyDescent="0.3">
      <c r="A887">
        <v>863</v>
      </c>
      <c r="B887">
        <v>-9.3310707482240195E-3</v>
      </c>
      <c r="C887">
        <v>1.330606953221387E-3</v>
      </c>
    </row>
    <row r="888" spans="1:3" x14ac:dyDescent="0.3">
      <c r="A888">
        <v>864</v>
      </c>
      <c r="B888">
        <v>-1.1448888227930422E-2</v>
      </c>
      <c r="C888">
        <v>-9.2176648862465557E-3</v>
      </c>
    </row>
    <row r="889" spans="1:3" x14ac:dyDescent="0.3">
      <c r="A889">
        <v>865</v>
      </c>
      <c r="B889">
        <v>1.2309424168241176E-2</v>
      </c>
      <c r="C889">
        <v>1.5706685094584762E-2</v>
      </c>
    </row>
    <row r="890" spans="1:3" x14ac:dyDescent="0.3">
      <c r="A890">
        <v>866</v>
      </c>
      <c r="B890">
        <v>-8.9630127060560706E-3</v>
      </c>
      <c r="C890">
        <v>5.9951356110840327E-3</v>
      </c>
    </row>
    <row r="891" spans="1:3" x14ac:dyDescent="0.3">
      <c r="A891">
        <v>867</v>
      </c>
      <c r="B891">
        <v>4.0907050169748122E-3</v>
      </c>
      <c r="C891">
        <v>1.8644683627234176E-2</v>
      </c>
    </row>
    <row r="892" spans="1:3" x14ac:dyDescent="0.3">
      <c r="A892">
        <v>868</v>
      </c>
      <c r="B892">
        <v>2.6496716274699864E-2</v>
      </c>
      <c r="C892">
        <v>9.0018662471786776E-3</v>
      </c>
    </row>
    <row r="893" spans="1:3" x14ac:dyDescent="0.3">
      <c r="A893">
        <v>869</v>
      </c>
      <c r="B893">
        <v>1.508359673998824E-2</v>
      </c>
      <c r="C893">
        <v>6.3831958316200883E-3</v>
      </c>
    </row>
    <row r="894" spans="1:3" x14ac:dyDescent="0.3">
      <c r="A894">
        <v>870</v>
      </c>
      <c r="B894">
        <v>-1.0574571745634476E-2</v>
      </c>
      <c r="C894">
        <v>-1.1220623612527847E-3</v>
      </c>
    </row>
    <row r="895" spans="1:3" x14ac:dyDescent="0.3">
      <c r="A895">
        <v>871</v>
      </c>
      <c r="B895">
        <v>1.8215920160299978E-2</v>
      </c>
      <c r="C895">
        <v>-2.4337611973310122E-2</v>
      </c>
    </row>
    <row r="896" spans="1:3" x14ac:dyDescent="0.3">
      <c r="A896">
        <v>872</v>
      </c>
      <c r="B896">
        <v>-1.4855209623976616E-2</v>
      </c>
      <c r="C896">
        <v>1.1650081418848312E-2</v>
      </c>
    </row>
    <row r="897" spans="1:3" x14ac:dyDescent="0.3">
      <c r="A897">
        <v>873</v>
      </c>
      <c r="B897">
        <v>-2.3941461031357913E-2</v>
      </c>
      <c r="C897">
        <v>5.5477574968285814E-2</v>
      </c>
    </row>
    <row r="898" spans="1:3" x14ac:dyDescent="0.3">
      <c r="A898">
        <v>874</v>
      </c>
      <c r="B898">
        <v>1.6951795999233382E-2</v>
      </c>
      <c r="C898">
        <v>4.9441171967903041E-3</v>
      </c>
    </row>
    <row r="899" spans="1:3" x14ac:dyDescent="0.3">
      <c r="A899">
        <v>875</v>
      </c>
      <c r="B899">
        <v>-2.8726799549126582E-2</v>
      </c>
      <c r="C899">
        <v>-2.9812847541134321E-3</v>
      </c>
    </row>
    <row r="900" spans="1:3" x14ac:dyDescent="0.3">
      <c r="A900">
        <v>876</v>
      </c>
      <c r="B900">
        <v>3.0844519568541825E-3</v>
      </c>
      <c r="C900">
        <v>1.9775469592604603E-4</v>
      </c>
    </row>
    <row r="901" spans="1:3" x14ac:dyDescent="0.3">
      <c r="A901">
        <v>877</v>
      </c>
      <c r="B901">
        <v>2.2747352278354891E-3</v>
      </c>
      <c r="C901">
        <v>1.9299446085109268E-4</v>
      </c>
    </row>
    <row r="902" spans="1:3" x14ac:dyDescent="0.3">
      <c r="A902">
        <v>878</v>
      </c>
      <c r="B902">
        <v>-3.8973752509338291E-3</v>
      </c>
      <c r="C902">
        <v>6.8165274276058754E-3</v>
      </c>
    </row>
    <row r="903" spans="1:3" x14ac:dyDescent="0.3">
      <c r="A903">
        <v>879</v>
      </c>
      <c r="B903">
        <v>-1.6106105875292047E-3</v>
      </c>
      <c r="C903">
        <v>1.8583827754357407E-2</v>
      </c>
    </row>
    <row r="904" spans="1:3" x14ac:dyDescent="0.3">
      <c r="A904">
        <v>880</v>
      </c>
      <c r="B904">
        <v>4.4714691734627473E-3</v>
      </c>
      <c r="C904">
        <v>2.4071511244725067E-2</v>
      </c>
    </row>
    <row r="905" spans="1:3" x14ac:dyDescent="0.3">
      <c r="A905">
        <v>881</v>
      </c>
      <c r="B905">
        <v>-3.140195631547067E-3</v>
      </c>
      <c r="C905">
        <v>1.9603322276172858E-2</v>
      </c>
    </row>
    <row r="906" spans="1:3" x14ac:dyDescent="0.3">
      <c r="A906">
        <v>882</v>
      </c>
      <c r="B906">
        <v>5.0823641658358709E-3</v>
      </c>
      <c r="C906">
        <v>1.5738879566936448E-3</v>
      </c>
    </row>
    <row r="907" spans="1:3" x14ac:dyDescent="0.3">
      <c r="A907">
        <v>883</v>
      </c>
      <c r="B907">
        <v>1.5419004265330378E-4</v>
      </c>
      <c r="C907">
        <v>-8.6264489060163772E-5</v>
      </c>
    </row>
    <row r="908" spans="1:3" x14ac:dyDescent="0.3">
      <c r="A908">
        <v>884</v>
      </c>
      <c r="B908">
        <v>9.3513238759297644E-3</v>
      </c>
      <c r="C908">
        <v>4.9796668916050925E-3</v>
      </c>
    </row>
    <row r="909" spans="1:3" x14ac:dyDescent="0.3">
      <c r="A909">
        <v>885</v>
      </c>
      <c r="B909">
        <v>8.6826822197837649E-4</v>
      </c>
      <c r="C909">
        <v>-1.2126445564367614E-3</v>
      </c>
    </row>
    <row r="910" spans="1:3" x14ac:dyDescent="0.3">
      <c r="A910">
        <v>886</v>
      </c>
      <c r="B910">
        <v>-1.0291325742410824E-2</v>
      </c>
      <c r="C910">
        <v>-8.8277122254314874E-3</v>
      </c>
    </row>
    <row r="911" spans="1:3" x14ac:dyDescent="0.3">
      <c r="A911">
        <v>887</v>
      </c>
      <c r="B911">
        <v>-4.2808611844772568E-3</v>
      </c>
      <c r="C911">
        <v>6.7188945042661249E-3</v>
      </c>
    </row>
    <row r="912" spans="1:3" x14ac:dyDescent="0.3">
      <c r="A912">
        <v>888</v>
      </c>
      <c r="B912">
        <v>1.2964739443348154E-3</v>
      </c>
      <c r="C912">
        <v>-6.8191032546795665E-3</v>
      </c>
    </row>
    <row r="913" spans="1:3" x14ac:dyDescent="0.3">
      <c r="A913">
        <v>889</v>
      </c>
      <c r="B913">
        <v>4.9140807350679001E-3</v>
      </c>
      <c r="C913">
        <v>-1.331789420434621E-3</v>
      </c>
    </row>
    <row r="914" spans="1:3" x14ac:dyDescent="0.3">
      <c r="A914">
        <v>890</v>
      </c>
      <c r="B914">
        <v>5.4850254523738347E-3</v>
      </c>
      <c r="C914">
        <v>-8.9874165078059863E-3</v>
      </c>
    </row>
    <row r="915" spans="1:3" x14ac:dyDescent="0.3">
      <c r="A915">
        <v>891</v>
      </c>
      <c r="B915">
        <v>8.3832788000009727E-3</v>
      </c>
      <c r="C915">
        <v>1.4106408082423007E-3</v>
      </c>
    </row>
    <row r="916" spans="1:3" x14ac:dyDescent="0.3">
      <c r="A916">
        <v>892</v>
      </c>
      <c r="B916">
        <v>4.8473387987318789E-3</v>
      </c>
      <c r="C916">
        <v>2.2764368023365927E-3</v>
      </c>
    </row>
    <row r="917" spans="1:3" x14ac:dyDescent="0.3">
      <c r="A917">
        <v>893</v>
      </c>
      <c r="B917">
        <v>2.4565463841462712E-3</v>
      </c>
      <c r="C917">
        <v>-8.1097271497094746E-3</v>
      </c>
    </row>
    <row r="918" spans="1:3" x14ac:dyDescent="0.3">
      <c r="A918">
        <v>894</v>
      </c>
      <c r="B918">
        <v>2.6463484185943872E-3</v>
      </c>
      <c r="C918">
        <v>-2.0769801906188864E-2</v>
      </c>
    </row>
    <row r="919" spans="1:3" x14ac:dyDescent="0.3">
      <c r="A919">
        <v>895</v>
      </c>
      <c r="B919">
        <v>1.266573087033541E-2</v>
      </c>
      <c r="C919">
        <v>1.2284574153998187E-2</v>
      </c>
    </row>
    <row r="920" spans="1:3" x14ac:dyDescent="0.3">
      <c r="A920">
        <v>896</v>
      </c>
      <c r="B920">
        <v>-6.2553210853915804E-3</v>
      </c>
      <c r="C920">
        <v>3.1121711024738215E-3</v>
      </c>
    </row>
    <row r="921" spans="1:3" x14ac:dyDescent="0.3">
      <c r="A921">
        <v>897</v>
      </c>
      <c r="B921">
        <v>2.4816124030385125E-3</v>
      </c>
      <c r="C921">
        <v>2.11750895885049E-3</v>
      </c>
    </row>
    <row r="922" spans="1:3" x14ac:dyDescent="0.3">
      <c r="A922">
        <v>898</v>
      </c>
      <c r="B922">
        <v>6.2050576341025239E-3</v>
      </c>
      <c r="C922">
        <v>-6.5481578879965814E-3</v>
      </c>
    </row>
    <row r="923" spans="1:3" x14ac:dyDescent="0.3">
      <c r="A923">
        <v>899</v>
      </c>
      <c r="B923">
        <v>-1.1960143187906298E-3</v>
      </c>
      <c r="C923">
        <v>-4.0599583774551511E-3</v>
      </c>
    </row>
    <row r="924" spans="1:3" x14ac:dyDescent="0.3">
      <c r="A924">
        <v>900</v>
      </c>
      <c r="B924">
        <v>3.977049296896332E-3</v>
      </c>
      <c r="C924">
        <v>-2.5415444777015881E-3</v>
      </c>
    </row>
    <row r="925" spans="1:3" x14ac:dyDescent="0.3">
      <c r="A925">
        <v>901</v>
      </c>
      <c r="B925">
        <v>4.8265491866463523E-3</v>
      </c>
      <c r="C925">
        <v>-1.4657810110634013E-3</v>
      </c>
    </row>
    <row r="926" spans="1:3" x14ac:dyDescent="0.3">
      <c r="A926">
        <v>902</v>
      </c>
      <c r="B926">
        <v>9.5683907012540023E-3</v>
      </c>
      <c r="C926">
        <v>5.5398735889360742E-3</v>
      </c>
    </row>
    <row r="927" spans="1:3" x14ac:dyDescent="0.3">
      <c r="A927">
        <v>903</v>
      </c>
      <c r="B927">
        <v>4.4588170559979306E-3</v>
      </c>
      <c r="C927">
        <v>7.3050600924945436E-3</v>
      </c>
    </row>
    <row r="928" spans="1:3" x14ac:dyDescent="0.3">
      <c r="A928">
        <v>904</v>
      </c>
      <c r="B928">
        <v>9.6532934192689272E-3</v>
      </c>
      <c r="C928">
        <v>-2.1302274150104775E-3</v>
      </c>
    </row>
    <row r="929" spans="1:3" x14ac:dyDescent="0.3">
      <c r="A929">
        <v>905</v>
      </c>
      <c r="B929">
        <v>2.1863444356802791E-2</v>
      </c>
      <c r="C929">
        <v>-1.588281431386257E-3</v>
      </c>
    </row>
    <row r="930" spans="1:3" x14ac:dyDescent="0.3">
      <c r="A930">
        <v>906</v>
      </c>
      <c r="B930">
        <v>4.0109100091542818E-3</v>
      </c>
      <c r="C930">
        <v>-8.2650018686971222E-3</v>
      </c>
    </row>
    <row r="931" spans="1:3" x14ac:dyDescent="0.3">
      <c r="A931">
        <v>907</v>
      </c>
      <c r="B931">
        <v>-2.9051495225161659E-3</v>
      </c>
      <c r="C931">
        <v>-6.2396672239294617E-3</v>
      </c>
    </row>
    <row r="932" spans="1:3" x14ac:dyDescent="0.3">
      <c r="A932">
        <v>908</v>
      </c>
      <c r="B932">
        <v>-8.5620538801147381E-3</v>
      </c>
      <c r="C932">
        <v>7.9908293174585018E-3</v>
      </c>
    </row>
    <row r="933" spans="1:3" x14ac:dyDescent="0.3">
      <c r="A933">
        <v>909</v>
      </c>
      <c r="B933">
        <v>-2.2655477901777558E-3</v>
      </c>
      <c r="C933">
        <v>-5.114388233225871E-4</v>
      </c>
    </row>
    <row r="934" spans="1:3" x14ac:dyDescent="0.3">
      <c r="A934">
        <v>910</v>
      </c>
      <c r="B934">
        <v>1.0719008650150698E-2</v>
      </c>
      <c r="C934">
        <v>-1.5934787227238189E-3</v>
      </c>
    </row>
    <row r="935" spans="1:3" x14ac:dyDescent="0.3">
      <c r="A935">
        <v>911</v>
      </c>
      <c r="B935">
        <v>5.3845715683905433E-3</v>
      </c>
      <c r="C935">
        <v>9.0610088280231472E-4</v>
      </c>
    </row>
    <row r="936" spans="1:3" x14ac:dyDescent="0.3">
      <c r="A936">
        <v>912</v>
      </c>
      <c r="B936">
        <v>1.3549570431643667E-2</v>
      </c>
      <c r="C936">
        <v>6.0310244362222522E-4</v>
      </c>
    </row>
    <row r="937" spans="1:3" x14ac:dyDescent="0.3">
      <c r="A937">
        <v>913</v>
      </c>
      <c r="B937">
        <v>-1.6343730227001866E-2</v>
      </c>
      <c r="C937">
        <v>-8.2610906012650052E-3</v>
      </c>
    </row>
    <row r="938" spans="1:3" x14ac:dyDescent="0.3">
      <c r="A938">
        <v>914</v>
      </c>
      <c r="B938">
        <v>1.4779135414785104E-2</v>
      </c>
      <c r="C938">
        <v>-6.6308804393021108E-3</v>
      </c>
    </row>
    <row r="939" spans="1:3" x14ac:dyDescent="0.3">
      <c r="A939">
        <v>915</v>
      </c>
      <c r="B939">
        <v>-1.4975411740117975E-2</v>
      </c>
      <c r="C939">
        <v>5.6176004678841901E-3</v>
      </c>
    </row>
    <row r="940" spans="1:3" x14ac:dyDescent="0.3">
      <c r="A940">
        <v>916</v>
      </c>
      <c r="B940">
        <v>2.1629548962289144E-3</v>
      </c>
      <c r="C940">
        <v>4.3800419401241516E-3</v>
      </c>
    </row>
    <row r="941" spans="1:3" x14ac:dyDescent="0.3">
      <c r="A941">
        <v>917</v>
      </c>
      <c r="B941">
        <v>-2.5725126087335664E-2</v>
      </c>
      <c r="C941">
        <v>1.9306430382728217E-3</v>
      </c>
    </row>
    <row r="942" spans="1:3" x14ac:dyDescent="0.3">
      <c r="A942">
        <v>918</v>
      </c>
      <c r="B942">
        <v>-3.3623601194908885E-3</v>
      </c>
      <c r="C942">
        <v>-7.1939285116640979E-3</v>
      </c>
    </row>
    <row r="943" spans="1:3" x14ac:dyDescent="0.3">
      <c r="A943">
        <v>919</v>
      </c>
      <c r="B943">
        <v>2.0254334520739105E-3</v>
      </c>
      <c r="C943">
        <v>-1.4695304571463287E-3</v>
      </c>
    </row>
    <row r="944" spans="1:3" x14ac:dyDescent="0.3">
      <c r="A944">
        <v>920</v>
      </c>
      <c r="B944">
        <v>1.5597055772894042E-2</v>
      </c>
      <c r="C944">
        <v>-8.8814209355382208E-3</v>
      </c>
    </row>
    <row r="945" spans="1:3" x14ac:dyDescent="0.3">
      <c r="A945">
        <v>921</v>
      </c>
      <c r="B945">
        <v>1.2271857576241153E-2</v>
      </c>
      <c r="C945">
        <v>4.6592087963844946E-3</v>
      </c>
    </row>
    <row r="946" spans="1:3" x14ac:dyDescent="0.3">
      <c r="A946">
        <v>922</v>
      </c>
      <c r="B946">
        <v>-8.65133159085724E-4</v>
      </c>
      <c r="C946">
        <v>4.2915019220238389E-3</v>
      </c>
    </row>
    <row r="947" spans="1:3" x14ac:dyDescent="0.3">
      <c r="A947">
        <v>923</v>
      </c>
      <c r="B947">
        <v>-2.1418747146589239E-2</v>
      </c>
      <c r="C947">
        <v>4.2568313197637736E-5</v>
      </c>
    </row>
    <row r="948" spans="1:3" x14ac:dyDescent="0.3">
      <c r="A948">
        <v>924</v>
      </c>
      <c r="B948">
        <v>-1.1416739389677978E-2</v>
      </c>
      <c r="C948">
        <v>-6.9608235260458107E-3</v>
      </c>
    </row>
    <row r="949" spans="1:3" x14ac:dyDescent="0.3">
      <c r="A949">
        <v>925</v>
      </c>
      <c r="B949">
        <v>-1.8044475790040589E-3</v>
      </c>
      <c r="C949">
        <v>2.297522483180655E-4</v>
      </c>
    </row>
    <row r="950" spans="1:3" x14ac:dyDescent="0.3">
      <c r="A950">
        <v>926</v>
      </c>
      <c r="B950">
        <v>1.0942308100693944E-2</v>
      </c>
      <c r="C950">
        <v>-4.8115648341787512E-3</v>
      </c>
    </row>
    <row r="951" spans="1:3" x14ac:dyDescent="0.3">
      <c r="A951">
        <v>927</v>
      </c>
      <c r="B951">
        <v>-7.1390123450393046E-3</v>
      </c>
      <c r="C951">
        <v>-2.4127376720174658E-3</v>
      </c>
    </row>
    <row r="952" spans="1:3" x14ac:dyDescent="0.3">
      <c r="A952">
        <v>928</v>
      </c>
      <c r="B952">
        <v>3.062339195292879E-3</v>
      </c>
      <c r="C952">
        <v>8.4177039374820368E-4</v>
      </c>
    </row>
    <row r="953" spans="1:3" x14ac:dyDescent="0.3">
      <c r="A953">
        <v>929</v>
      </c>
      <c r="B953">
        <v>-9.6515451792892146E-3</v>
      </c>
      <c r="C953">
        <v>-2.3461037602167688E-2</v>
      </c>
    </row>
    <row r="954" spans="1:3" x14ac:dyDescent="0.3">
      <c r="A954">
        <v>930</v>
      </c>
      <c r="B954">
        <v>-5.688236142615646E-3</v>
      </c>
      <c r="C954">
        <v>-1.0214073253491194E-3</v>
      </c>
    </row>
    <row r="955" spans="1:3" x14ac:dyDescent="0.3">
      <c r="A955">
        <v>931</v>
      </c>
      <c r="B955">
        <v>-1.5087972585627655E-3</v>
      </c>
      <c r="C955">
        <v>-8.5843198867128438E-3</v>
      </c>
    </row>
    <row r="956" spans="1:3" x14ac:dyDescent="0.3">
      <c r="A956">
        <v>932</v>
      </c>
      <c r="B956">
        <v>-4.1495841821049513E-3</v>
      </c>
      <c r="C956">
        <v>1.9622704594721565E-2</v>
      </c>
    </row>
    <row r="957" spans="1:3" x14ac:dyDescent="0.3">
      <c r="A957">
        <v>933</v>
      </c>
      <c r="B957">
        <v>-2.5821918358836756E-4</v>
      </c>
      <c r="C957">
        <v>4.5081693794845022E-3</v>
      </c>
    </row>
    <row r="958" spans="1:3" x14ac:dyDescent="0.3">
      <c r="A958">
        <v>934</v>
      </c>
      <c r="B958">
        <v>3.7820708953360724E-3</v>
      </c>
      <c r="C958">
        <v>3.7110715412732955E-3</v>
      </c>
    </row>
    <row r="959" spans="1:3" x14ac:dyDescent="0.3">
      <c r="A959">
        <v>935</v>
      </c>
      <c r="B959">
        <v>5.6417037360085719E-4</v>
      </c>
      <c r="C959">
        <v>3.8710154338045715E-3</v>
      </c>
    </row>
    <row r="960" spans="1:3" x14ac:dyDescent="0.3">
      <c r="A960">
        <v>936</v>
      </c>
      <c r="B960">
        <v>-1.5476680654930232E-3</v>
      </c>
      <c r="C960">
        <v>-6.8484137629869282E-3</v>
      </c>
    </row>
    <row r="961" spans="1:3" x14ac:dyDescent="0.3">
      <c r="A961">
        <v>937</v>
      </c>
      <c r="B961">
        <v>5.6435763986873722E-3</v>
      </c>
      <c r="C961">
        <v>2.4773891329958581E-2</v>
      </c>
    </row>
    <row r="962" spans="1:3" x14ac:dyDescent="0.3">
      <c r="A962">
        <v>938</v>
      </c>
      <c r="B962">
        <v>1.1366603270609392E-2</v>
      </c>
      <c r="C962">
        <v>-4.174348775450358E-3</v>
      </c>
    </row>
    <row r="963" spans="1:3" x14ac:dyDescent="0.3">
      <c r="A963">
        <v>939</v>
      </c>
      <c r="B963">
        <v>-7.2386119795950317E-3</v>
      </c>
      <c r="C963">
        <v>1.6681560274596869E-3</v>
      </c>
    </row>
    <row r="964" spans="1:3" x14ac:dyDescent="0.3">
      <c r="A964">
        <v>940</v>
      </c>
      <c r="B964">
        <v>2.9906488881301743E-3</v>
      </c>
      <c r="C964">
        <v>-1.1378537595167723E-2</v>
      </c>
    </row>
    <row r="965" spans="1:3" x14ac:dyDescent="0.3">
      <c r="A965">
        <v>941</v>
      </c>
      <c r="B965">
        <v>2.0695334996692523E-3</v>
      </c>
      <c r="C965">
        <v>-2.6829049983402749E-3</v>
      </c>
    </row>
    <row r="966" spans="1:3" x14ac:dyDescent="0.3">
      <c r="A966">
        <v>942</v>
      </c>
      <c r="B966">
        <v>1.1005771404311828E-2</v>
      </c>
      <c r="C966">
        <v>-7.4688955358217721E-4</v>
      </c>
    </row>
    <row r="967" spans="1:3" x14ac:dyDescent="0.3">
      <c r="A967">
        <v>943</v>
      </c>
      <c r="B967">
        <v>1.0519703489931531E-2</v>
      </c>
      <c r="C967">
        <v>-3.6530093046555079E-4</v>
      </c>
    </row>
    <row r="968" spans="1:3" x14ac:dyDescent="0.3">
      <c r="A968">
        <v>944</v>
      </c>
      <c r="B968">
        <v>1.7657075136089354E-3</v>
      </c>
      <c r="C968">
        <v>5.3474560594491153E-4</v>
      </c>
    </row>
    <row r="969" spans="1:3" x14ac:dyDescent="0.3">
      <c r="A969">
        <v>945</v>
      </c>
      <c r="B969">
        <v>-1.3498856136251137E-2</v>
      </c>
      <c r="C969">
        <v>-1.1976687342009728E-2</v>
      </c>
    </row>
    <row r="970" spans="1:3" x14ac:dyDescent="0.3">
      <c r="A970">
        <v>946</v>
      </c>
      <c r="B970">
        <v>-8.8099181511150596E-3</v>
      </c>
      <c r="C970">
        <v>2.6658360499738024E-3</v>
      </c>
    </row>
    <row r="971" spans="1:3" x14ac:dyDescent="0.3">
      <c r="A971">
        <v>947</v>
      </c>
      <c r="B971">
        <v>3.5001787340299176E-3</v>
      </c>
      <c r="C971">
        <v>1.0049400407830139E-2</v>
      </c>
    </row>
    <row r="972" spans="1:3" x14ac:dyDescent="0.3">
      <c r="A972">
        <v>948</v>
      </c>
      <c r="B972">
        <v>2.2114726058738033E-3</v>
      </c>
      <c r="C972">
        <v>-7.7232786903154611E-4</v>
      </c>
    </row>
    <row r="973" spans="1:3" x14ac:dyDescent="0.3">
      <c r="A973">
        <v>949</v>
      </c>
      <c r="B973">
        <v>5.4398950954258072E-3</v>
      </c>
      <c r="C973">
        <v>1.5265197238093886E-2</v>
      </c>
    </row>
    <row r="974" spans="1:3" x14ac:dyDescent="0.3">
      <c r="A974">
        <v>950</v>
      </c>
      <c r="B974">
        <v>1.7898246248496965E-3</v>
      </c>
      <c r="C974">
        <v>3.21795797756084E-5</v>
      </c>
    </row>
    <row r="975" spans="1:3" x14ac:dyDescent="0.3">
      <c r="A975">
        <v>951</v>
      </c>
      <c r="B975">
        <v>1.4299820930430531E-3</v>
      </c>
      <c r="C975">
        <v>-4.7824056158815411E-3</v>
      </c>
    </row>
    <row r="976" spans="1:3" x14ac:dyDescent="0.3">
      <c r="A976">
        <v>952</v>
      </c>
      <c r="B976">
        <v>-1.0273459781859934E-3</v>
      </c>
      <c r="C976">
        <v>6.782571001577903E-4</v>
      </c>
    </row>
    <row r="977" spans="1:3" x14ac:dyDescent="0.3">
      <c r="A977">
        <v>953</v>
      </c>
      <c r="B977">
        <v>2.2978831260073462E-3</v>
      </c>
      <c r="C977">
        <v>-7.0922133094425705E-3</v>
      </c>
    </row>
    <row r="978" spans="1:3" x14ac:dyDescent="0.3">
      <c r="A978">
        <v>954</v>
      </c>
      <c r="B978">
        <v>7.80368561244928E-3</v>
      </c>
      <c r="C978">
        <v>-7.0387874829729476E-3</v>
      </c>
    </row>
    <row r="979" spans="1:3" x14ac:dyDescent="0.3">
      <c r="A979">
        <v>955</v>
      </c>
      <c r="B979">
        <v>-5.7223699370869017E-3</v>
      </c>
      <c r="C979">
        <v>2.9486371862374348E-3</v>
      </c>
    </row>
    <row r="980" spans="1:3" x14ac:dyDescent="0.3">
      <c r="A980">
        <v>956</v>
      </c>
      <c r="B980">
        <v>1.0598465068248276E-2</v>
      </c>
      <c r="C980">
        <v>2.0410967602750504E-3</v>
      </c>
    </row>
    <row r="981" spans="1:3" x14ac:dyDescent="0.3">
      <c r="A981">
        <v>957</v>
      </c>
      <c r="B981">
        <v>-2.1754669203987698E-3</v>
      </c>
      <c r="C981">
        <v>-1.3642883412007473E-4</v>
      </c>
    </row>
    <row r="982" spans="1:3" x14ac:dyDescent="0.3">
      <c r="A982">
        <v>958</v>
      </c>
      <c r="B982">
        <v>-6.7059634631535681E-3</v>
      </c>
      <c r="C982">
        <v>8.1793374896742699E-3</v>
      </c>
    </row>
    <row r="983" spans="1:3" x14ac:dyDescent="0.3">
      <c r="A983">
        <v>959</v>
      </c>
      <c r="B983">
        <v>5.5159411880145517E-3</v>
      </c>
      <c r="C983">
        <v>-9.3460484744498779E-4</v>
      </c>
    </row>
    <row r="984" spans="1:3" x14ac:dyDescent="0.3">
      <c r="A984">
        <v>960</v>
      </c>
      <c r="B984">
        <v>-6.911590224632441E-5</v>
      </c>
      <c r="C984">
        <v>-1.2114968202745619E-2</v>
      </c>
    </row>
    <row r="985" spans="1:3" x14ac:dyDescent="0.3">
      <c r="A985">
        <v>961</v>
      </c>
      <c r="B985">
        <v>-5.8241337829232163E-3</v>
      </c>
      <c r="C985">
        <v>-9.0592681375158048E-3</v>
      </c>
    </row>
    <row r="986" spans="1:3" x14ac:dyDescent="0.3">
      <c r="A986">
        <v>962</v>
      </c>
      <c r="B986">
        <v>3.1967915772944354E-3</v>
      </c>
      <c r="C986">
        <v>-3.0781097473550276E-4</v>
      </c>
    </row>
    <row r="987" spans="1:3" x14ac:dyDescent="0.3">
      <c r="A987">
        <v>963</v>
      </c>
      <c r="B987">
        <v>1.3067651835128292E-2</v>
      </c>
      <c r="C987">
        <v>-1.0949384841607915E-3</v>
      </c>
    </row>
    <row r="988" spans="1:3" x14ac:dyDescent="0.3">
      <c r="A988">
        <v>964</v>
      </c>
      <c r="B988">
        <v>2.7319427202939202E-3</v>
      </c>
      <c r="C988">
        <v>6.8962813291825768E-3</v>
      </c>
    </row>
    <row r="989" spans="1:3" x14ac:dyDescent="0.3">
      <c r="A989">
        <v>965</v>
      </c>
      <c r="B989">
        <v>1.0647242832304716E-2</v>
      </c>
      <c r="C989">
        <v>-1.582098260717717E-2</v>
      </c>
    </row>
    <row r="990" spans="1:3" x14ac:dyDescent="0.3">
      <c r="A990">
        <v>966</v>
      </c>
      <c r="B990">
        <v>1.9447018654135929E-2</v>
      </c>
      <c r="C990">
        <v>6.5931535122916926E-3</v>
      </c>
    </row>
    <row r="991" spans="1:3" x14ac:dyDescent="0.3">
      <c r="A991">
        <v>967</v>
      </c>
      <c r="B991">
        <v>-2.0010280926629313E-2</v>
      </c>
      <c r="C991">
        <v>-6.9337369429783371E-3</v>
      </c>
    </row>
    <row r="992" spans="1:3" x14ac:dyDescent="0.3">
      <c r="A992">
        <v>968</v>
      </c>
      <c r="B992">
        <v>-9.4179654435274079E-3</v>
      </c>
      <c r="C992">
        <v>-4.6898041525086937E-3</v>
      </c>
    </row>
    <row r="993" spans="1:3" x14ac:dyDescent="0.3">
      <c r="A993">
        <v>969</v>
      </c>
      <c r="B993">
        <v>-3.9801545701031778E-3</v>
      </c>
      <c r="C993">
        <v>-4.7312029972420601E-4</v>
      </c>
    </row>
    <row r="994" spans="1:3" x14ac:dyDescent="0.3">
      <c r="A994">
        <v>970</v>
      </c>
      <c r="B994">
        <v>1.6490213779464164E-3</v>
      </c>
      <c r="C994">
        <v>2.2416087721892304E-2</v>
      </c>
    </row>
    <row r="995" spans="1:3" x14ac:dyDescent="0.3">
      <c r="A995">
        <v>971</v>
      </c>
      <c r="B995">
        <v>-4.3038700283782073E-3</v>
      </c>
      <c r="C995">
        <v>1.2224101978028288E-2</v>
      </c>
    </row>
    <row r="996" spans="1:3" x14ac:dyDescent="0.3">
      <c r="A996">
        <v>972</v>
      </c>
      <c r="B996">
        <v>4.5558979553133169E-3</v>
      </c>
      <c r="C996">
        <v>-8.7809525289348628E-3</v>
      </c>
    </row>
    <row r="997" spans="1:3" x14ac:dyDescent="0.3">
      <c r="A997">
        <v>973</v>
      </c>
      <c r="B997">
        <v>1.4507638108360794E-2</v>
      </c>
      <c r="C997">
        <v>-1.4529940792555162E-3</v>
      </c>
    </row>
    <row r="998" spans="1:3" x14ac:dyDescent="0.3">
      <c r="A998">
        <v>974</v>
      </c>
      <c r="B998">
        <v>-1.0717526409958086E-2</v>
      </c>
      <c r="C998">
        <v>1.5289485190902868E-3</v>
      </c>
    </row>
    <row r="999" spans="1:3" x14ac:dyDescent="0.3">
      <c r="A999">
        <v>975</v>
      </c>
      <c r="B999">
        <v>4.4387359660020467E-3</v>
      </c>
      <c r="C999">
        <v>1.3549463774967832E-2</v>
      </c>
    </row>
    <row r="1000" spans="1:3" x14ac:dyDescent="0.3">
      <c r="A1000">
        <v>976</v>
      </c>
      <c r="B1000">
        <v>-2.4030729535467216E-3</v>
      </c>
      <c r="C1000">
        <v>1.7077819248355636E-2</v>
      </c>
    </row>
    <row r="1001" spans="1:3" x14ac:dyDescent="0.3">
      <c r="A1001">
        <v>977</v>
      </c>
      <c r="B1001">
        <v>9.7041194371162345E-3</v>
      </c>
      <c r="C1001">
        <v>9.8730727617820733E-3</v>
      </c>
    </row>
    <row r="1002" spans="1:3" x14ac:dyDescent="0.3">
      <c r="A1002">
        <v>978</v>
      </c>
      <c r="B1002">
        <v>6.8070617235811599E-3</v>
      </c>
      <c r="C1002">
        <v>-4.4941467045556301E-3</v>
      </c>
    </row>
    <row r="1003" spans="1:3" x14ac:dyDescent="0.3">
      <c r="A1003">
        <v>979</v>
      </c>
      <c r="B1003">
        <v>1.8564580240293263E-3</v>
      </c>
      <c r="C1003">
        <v>2.7155701576527932E-3</v>
      </c>
    </row>
    <row r="1004" spans="1:3" x14ac:dyDescent="0.3">
      <c r="A1004">
        <v>980</v>
      </c>
      <c r="B1004">
        <v>5.204153799209456E-4</v>
      </c>
      <c r="C1004">
        <v>1.1003466348661152E-2</v>
      </c>
    </row>
    <row r="1005" spans="1:3" x14ac:dyDescent="0.3">
      <c r="A1005">
        <v>981</v>
      </c>
      <c r="B1005">
        <v>3.1113329553381082E-3</v>
      </c>
      <c r="C1005">
        <v>9.478871251632659E-3</v>
      </c>
    </row>
    <row r="1006" spans="1:3" x14ac:dyDescent="0.3">
      <c r="A1006">
        <v>982</v>
      </c>
      <c r="B1006">
        <v>4.4026195570246963E-3</v>
      </c>
      <c r="C1006">
        <v>-6.7004136746718857E-3</v>
      </c>
    </row>
    <row r="1007" spans="1:3" x14ac:dyDescent="0.3">
      <c r="A1007">
        <v>983</v>
      </c>
      <c r="B1007">
        <v>7.5566302135806444E-3</v>
      </c>
      <c r="C1007">
        <v>-9.6966485565950049E-3</v>
      </c>
    </row>
    <row r="1008" spans="1:3" x14ac:dyDescent="0.3">
      <c r="A1008">
        <v>984</v>
      </c>
      <c r="B1008">
        <v>-1.2095951656022814E-3</v>
      </c>
      <c r="C1008">
        <v>-9.2585327857095659E-4</v>
      </c>
    </row>
    <row r="1009" spans="1:3" x14ac:dyDescent="0.3">
      <c r="A1009">
        <v>985</v>
      </c>
      <c r="B1009">
        <v>6.6835671244253785E-3</v>
      </c>
      <c r="C1009">
        <v>6.0606979562883119E-3</v>
      </c>
    </row>
    <row r="1010" spans="1:3" x14ac:dyDescent="0.3">
      <c r="A1010">
        <v>986</v>
      </c>
      <c r="B1010">
        <v>1.7971671923407428E-2</v>
      </c>
      <c r="C1010">
        <v>-3.8728233293759962E-3</v>
      </c>
    </row>
    <row r="1011" spans="1:3" x14ac:dyDescent="0.3">
      <c r="A1011">
        <v>987</v>
      </c>
      <c r="B1011">
        <v>-1.6520044369414316E-2</v>
      </c>
      <c r="C1011">
        <v>6.4401808352590739E-3</v>
      </c>
    </row>
    <row r="1012" spans="1:3" x14ac:dyDescent="0.3">
      <c r="A1012">
        <v>988</v>
      </c>
      <c r="B1012">
        <v>-3.861446180481702E-4</v>
      </c>
      <c r="C1012">
        <v>1.2947972363985118E-2</v>
      </c>
    </row>
    <row r="1013" spans="1:3" x14ac:dyDescent="0.3">
      <c r="A1013">
        <v>989</v>
      </c>
      <c r="B1013">
        <v>-6.6858613732093076E-3</v>
      </c>
      <c r="C1013">
        <v>1.0626903384717109E-2</v>
      </c>
    </row>
    <row r="1014" spans="1:3" x14ac:dyDescent="0.3">
      <c r="A1014">
        <v>990</v>
      </c>
      <c r="B1014">
        <v>-2.3900771211487464E-3</v>
      </c>
      <c r="C1014">
        <v>-4.0317256825163645E-3</v>
      </c>
    </row>
    <row r="1015" spans="1:3" x14ac:dyDescent="0.3">
      <c r="A1015">
        <v>991</v>
      </c>
      <c r="B1015">
        <v>2.4757999242394895E-3</v>
      </c>
      <c r="C1015">
        <v>2.2076875996485806E-2</v>
      </c>
    </row>
    <row r="1016" spans="1:3" x14ac:dyDescent="0.3">
      <c r="A1016">
        <v>992</v>
      </c>
      <c r="B1016">
        <v>2.6452636463759416E-3</v>
      </c>
      <c r="C1016">
        <v>7.2404830516225238E-3</v>
      </c>
    </row>
    <row r="1017" spans="1:3" x14ac:dyDescent="0.3">
      <c r="A1017">
        <v>993</v>
      </c>
      <c r="B1017">
        <v>6.0829629480558317E-3</v>
      </c>
      <c r="C1017">
        <v>-1.4120902020477617E-2</v>
      </c>
    </row>
    <row r="1018" spans="1:3" x14ac:dyDescent="0.3">
      <c r="A1018">
        <v>994</v>
      </c>
      <c r="B1018">
        <v>-2.1512856940345782E-3</v>
      </c>
      <c r="C1018">
        <v>5.215060587205579E-3</v>
      </c>
    </row>
    <row r="1019" spans="1:3" x14ac:dyDescent="0.3">
      <c r="A1019">
        <v>995</v>
      </c>
      <c r="B1019">
        <v>3.9038595593589526E-4</v>
      </c>
      <c r="C1019">
        <v>6.2649179966654924E-3</v>
      </c>
    </row>
    <row r="1020" spans="1:3" x14ac:dyDescent="0.3">
      <c r="A1020">
        <v>996</v>
      </c>
      <c r="B1020">
        <v>-8.4524883738454598E-4</v>
      </c>
      <c r="C1020">
        <v>9.2641766855336676E-4</v>
      </c>
    </row>
    <row r="1021" spans="1:3" x14ac:dyDescent="0.3">
      <c r="A1021">
        <v>997</v>
      </c>
      <c r="B1021">
        <v>1.1400272914698853E-2</v>
      </c>
      <c r="C1021">
        <v>7.6237138512234657E-3</v>
      </c>
    </row>
    <row r="1022" spans="1:3" x14ac:dyDescent="0.3">
      <c r="A1022">
        <v>998</v>
      </c>
      <c r="B1022">
        <v>-4.4461102882116287E-3</v>
      </c>
      <c r="C1022">
        <v>-7.7280869501248307E-3</v>
      </c>
    </row>
    <row r="1023" spans="1:3" x14ac:dyDescent="0.3">
      <c r="A1023">
        <v>999</v>
      </c>
      <c r="B1023">
        <v>2.0075145363702028E-3</v>
      </c>
      <c r="C1023">
        <v>4.3236809906813225E-3</v>
      </c>
    </row>
    <row r="1024" spans="1:3" x14ac:dyDescent="0.3">
      <c r="A1024">
        <v>1000</v>
      </c>
      <c r="B1024">
        <v>-4.5828716850446953E-4</v>
      </c>
      <c r="C1024">
        <v>-2.2477398917660966E-3</v>
      </c>
    </row>
    <row r="1025" spans="1:3" x14ac:dyDescent="0.3">
      <c r="A1025">
        <v>1001</v>
      </c>
      <c r="B1025">
        <v>1.1454023561191184E-3</v>
      </c>
      <c r="C1025">
        <v>-6.4471968096264324E-3</v>
      </c>
    </row>
    <row r="1026" spans="1:3" x14ac:dyDescent="0.3">
      <c r="A1026">
        <v>1002</v>
      </c>
      <c r="B1026">
        <v>1.6495656619869266E-3</v>
      </c>
      <c r="C1026">
        <v>-1.4054914461729236E-2</v>
      </c>
    </row>
    <row r="1027" spans="1:3" x14ac:dyDescent="0.3">
      <c r="A1027">
        <v>1003</v>
      </c>
      <c r="B1027">
        <v>2.5540243110343396E-3</v>
      </c>
      <c r="C1027">
        <v>-2.9566332167433183E-3</v>
      </c>
    </row>
    <row r="1028" spans="1:3" x14ac:dyDescent="0.3">
      <c r="A1028">
        <v>1004</v>
      </c>
      <c r="B1028">
        <v>-2.5345474739250124E-3</v>
      </c>
      <c r="C1028">
        <v>1.0069706930920836E-3</v>
      </c>
    </row>
    <row r="1029" spans="1:3" x14ac:dyDescent="0.3">
      <c r="A1029">
        <v>1005</v>
      </c>
      <c r="B1029">
        <v>1.2769953148739018E-2</v>
      </c>
      <c r="C1029">
        <v>5.0906925451960419E-4</v>
      </c>
    </row>
    <row r="1030" spans="1:3" x14ac:dyDescent="0.3">
      <c r="A1030">
        <v>1006</v>
      </c>
      <c r="B1030">
        <v>-8.2885750871851416E-4</v>
      </c>
      <c r="C1030">
        <v>-1.3939582976071577E-2</v>
      </c>
    </row>
    <row r="1031" spans="1:3" x14ac:dyDescent="0.3">
      <c r="A1031">
        <v>1007</v>
      </c>
      <c r="B1031">
        <v>1.3588097934028622E-2</v>
      </c>
      <c r="C1031">
        <v>7.4740230297478429E-3</v>
      </c>
    </row>
    <row r="1032" spans="1:3" x14ac:dyDescent="0.3">
      <c r="A1032">
        <v>1008</v>
      </c>
      <c r="B1032">
        <v>-3.5748002447851882E-3</v>
      </c>
      <c r="C1032">
        <v>2.2652569480098375E-3</v>
      </c>
    </row>
    <row r="1033" spans="1:3" x14ac:dyDescent="0.3">
      <c r="A1033">
        <v>1009</v>
      </c>
      <c r="B1033">
        <v>-1.0661950792901612E-2</v>
      </c>
      <c r="C1033">
        <v>-5.8673416299375933E-4</v>
      </c>
    </row>
    <row r="1034" spans="1:3" x14ac:dyDescent="0.3">
      <c r="A1034">
        <v>1010</v>
      </c>
      <c r="B1034">
        <v>-3.0491676213021028E-3</v>
      </c>
      <c r="C1034">
        <v>-6.1714866442527478E-3</v>
      </c>
    </row>
    <row r="1035" spans="1:3" x14ac:dyDescent="0.3">
      <c r="A1035">
        <v>1011</v>
      </c>
      <c r="B1035">
        <v>1.913586013480403E-2</v>
      </c>
      <c r="C1035">
        <v>6.5154787827862229E-4</v>
      </c>
    </row>
    <row r="1036" spans="1:3" x14ac:dyDescent="0.3">
      <c r="A1036">
        <v>1012</v>
      </c>
      <c r="B1036">
        <v>1.5645880498337227E-2</v>
      </c>
      <c r="C1036">
        <v>2.2484182948379408E-3</v>
      </c>
    </row>
    <row r="1037" spans="1:3" x14ac:dyDescent="0.3">
      <c r="A1037">
        <v>1013</v>
      </c>
      <c r="B1037">
        <v>-2.7105046148108422E-2</v>
      </c>
      <c r="C1037">
        <v>2.190259587485241E-3</v>
      </c>
    </row>
    <row r="1038" spans="1:3" x14ac:dyDescent="0.3">
      <c r="A1038">
        <v>1014</v>
      </c>
      <c r="B1038">
        <v>-1.086105702967852E-2</v>
      </c>
      <c r="C1038">
        <v>3.4500694350273232E-3</v>
      </c>
    </row>
    <row r="1039" spans="1:3" x14ac:dyDescent="0.3">
      <c r="A1039">
        <v>1015</v>
      </c>
      <c r="B1039">
        <v>-1.3101142653611522E-2</v>
      </c>
      <c r="C1039">
        <v>-1.2716953556072261E-2</v>
      </c>
    </row>
    <row r="1040" spans="1:3" x14ac:dyDescent="0.3">
      <c r="A1040">
        <v>1016</v>
      </c>
      <c r="B1040">
        <v>9.5429475180171253E-3</v>
      </c>
      <c r="C1040">
        <v>-4.1780559992794786E-3</v>
      </c>
    </row>
    <row r="1041" spans="1:3" x14ac:dyDescent="0.3">
      <c r="A1041">
        <v>1017</v>
      </c>
      <c r="B1041">
        <v>1.0550028485458584E-2</v>
      </c>
      <c r="C1041">
        <v>2.234629924449472E-3</v>
      </c>
    </row>
    <row r="1042" spans="1:3" x14ac:dyDescent="0.3">
      <c r="A1042">
        <v>1018</v>
      </c>
      <c r="B1042">
        <v>1.0623130162498349E-3</v>
      </c>
      <c r="C1042">
        <v>9.3928826477505467E-4</v>
      </c>
    </row>
    <row r="1043" spans="1:3" x14ac:dyDescent="0.3">
      <c r="A1043">
        <v>1019</v>
      </c>
      <c r="B1043">
        <v>-8.3237144956458727E-3</v>
      </c>
      <c r="C1043">
        <v>-2.7123038149345989E-2</v>
      </c>
    </row>
    <row r="1044" spans="1:3" x14ac:dyDescent="0.3">
      <c r="A1044">
        <v>1020</v>
      </c>
      <c r="B1044">
        <v>3.6618815015988086E-3</v>
      </c>
      <c r="C1044">
        <v>4.5916418184978481E-3</v>
      </c>
    </row>
    <row r="1045" spans="1:3" x14ac:dyDescent="0.3">
      <c r="A1045">
        <v>1021</v>
      </c>
      <c r="B1045">
        <v>-8.980187487436982E-3</v>
      </c>
      <c r="C1045">
        <v>-6.1271744757531981E-3</v>
      </c>
    </row>
    <row r="1046" spans="1:3" x14ac:dyDescent="0.3">
      <c r="A1046">
        <v>1022</v>
      </c>
      <c r="B1046">
        <v>8.7666371032040016E-3</v>
      </c>
      <c r="C1046">
        <v>-9.532920628108156E-3</v>
      </c>
    </row>
    <row r="1047" spans="1:3" x14ac:dyDescent="0.3">
      <c r="A1047">
        <v>1023</v>
      </c>
      <c r="B1047">
        <v>-9.0732277490464329E-4</v>
      </c>
      <c r="C1047">
        <v>-5.10989102660346E-3</v>
      </c>
    </row>
    <row r="1048" spans="1:3" x14ac:dyDescent="0.3">
      <c r="A1048">
        <v>1024</v>
      </c>
      <c r="B1048">
        <v>-1.05502810325896E-4</v>
      </c>
      <c r="C1048">
        <v>-2.4017149377368327E-3</v>
      </c>
    </row>
    <row r="1049" spans="1:3" x14ac:dyDescent="0.3">
      <c r="A1049">
        <v>1025</v>
      </c>
      <c r="B1049">
        <v>2.433857238518224E-3</v>
      </c>
      <c r="C1049">
        <v>5.3802419103295791E-4</v>
      </c>
    </row>
    <row r="1050" spans="1:3" x14ac:dyDescent="0.3">
      <c r="A1050">
        <v>1026</v>
      </c>
      <c r="B1050">
        <v>1.4063579265300835E-2</v>
      </c>
      <c r="C1050">
        <v>4.0124486633258908E-3</v>
      </c>
    </row>
    <row r="1051" spans="1:3" x14ac:dyDescent="0.3">
      <c r="A1051">
        <v>1027</v>
      </c>
      <c r="B1051">
        <v>-1.1543566682558111E-2</v>
      </c>
      <c r="C1051">
        <v>-1.1108751158380066E-4</v>
      </c>
    </row>
    <row r="1052" spans="1:3" x14ac:dyDescent="0.3">
      <c r="A1052">
        <v>1028</v>
      </c>
      <c r="B1052">
        <v>1.2000385339850419E-2</v>
      </c>
      <c r="C1052">
        <v>-9.0782075484016535E-3</v>
      </c>
    </row>
    <row r="1053" spans="1:3" x14ac:dyDescent="0.3">
      <c r="A1053">
        <v>1029</v>
      </c>
      <c r="B1053">
        <v>-8.4814102165286266E-3</v>
      </c>
      <c r="C1053">
        <v>-4.3478617792202766E-3</v>
      </c>
    </row>
    <row r="1054" spans="1:3" x14ac:dyDescent="0.3">
      <c r="A1054">
        <v>1030</v>
      </c>
      <c r="B1054">
        <v>-6.5793682806861275E-3</v>
      </c>
      <c r="C1054">
        <v>1.1614845506595929E-2</v>
      </c>
    </row>
    <row r="1055" spans="1:3" x14ac:dyDescent="0.3">
      <c r="A1055">
        <v>1031</v>
      </c>
      <c r="B1055">
        <v>4.7562767674953123E-3</v>
      </c>
      <c r="C1055">
        <v>-7.2676922926095591E-3</v>
      </c>
    </row>
    <row r="1056" spans="1:3" x14ac:dyDescent="0.3">
      <c r="A1056">
        <v>1032</v>
      </c>
      <c r="B1056">
        <v>1.4274059056673749E-2</v>
      </c>
      <c r="C1056">
        <v>4.4095598285111334E-3</v>
      </c>
    </row>
    <row r="1057" spans="1:3" x14ac:dyDescent="0.3">
      <c r="A1057">
        <v>1033</v>
      </c>
      <c r="B1057">
        <v>-5.0298582562935913E-3</v>
      </c>
      <c r="C1057">
        <v>-1.2787852853125507E-2</v>
      </c>
    </row>
    <row r="1058" spans="1:3" x14ac:dyDescent="0.3">
      <c r="A1058">
        <v>1034</v>
      </c>
      <c r="B1058">
        <v>4.3568138669850048E-3</v>
      </c>
      <c r="C1058">
        <v>1.9898372531392976E-2</v>
      </c>
    </row>
    <row r="1059" spans="1:3" x14ac:dyDescent="0.3">
      <c r="A1059">
        <v>1035</v>
      </c>
      <c r="B1059">
        <v>-8.1679672648177909E-5</v>
      </c>
      <c r="C1059">
        <v>-1.3155198886686908E-2</v>
      </c>
    </row>
    <row r="1060" spans="1:3" x14ac:dyDescent="0.3">
      <c r="A1060">
        <v>1036</v>
      </c>
      <c r="B1060">
        <v>9.9836688376829293E-3</v>
      </c>
      <c r="C1060">
        <v>1.0273868850759255E-2</v>
      </c>
    </row>
    <row r="1061" spans="1:3" x14ac:dyDescent="0.3">
      <c r="A1061">
        <v>1037</v>
      </c>
      <c r="B1061">
        <v>5.5342934401317158E-3</v>
      </c>
      <c r="C1061">
        <v>1.3753421645902725E-2</v>
      </c>
    </row>
    <row r="1062" spans="1:3" x14ac:dyDescent="0.3">
      <c r="A1062">
        <v>1038</v>
      </c>
      <c r="B1062">
        <v>2.0435158133194982E-3</v>
      </c>
      <c r="C1062">
        <v>1.1338479320500604E-2</v>
      </c>
    </row>
    <row r="1063" spans="1:3" x14ac:dyDescent="0.3">
      <c r="A1063">
        <v>1039</v>
      </c>
      <c r="B1063">
        <v>-1.0700835403939786E-3</v>
      </c>
      <c r="C1063">
        <v>3.5091079306378832E-3</v>
      </c>
    </row>
    <row r="1064" spans="1:3" x14ac:dyDescent="0.3">
      <c r="A1064">
        <v>1040</v>
      </c>
      <c r="B1064">
        <v>1.8525980315548557E-2</v>
      </c>
      <c r="C1064">
        <v>5.0239905590457601E-3</v>
      </c>
    </row>
    <row r="1065" spans="1:3" x14ac:dyDescent="0.3">
      <c r="A1065">
        <v>1041</v>
      </c>
      <c r="B1065">
        <v>1.5203391944150959E-2</v>
      </c>
      <c r="C1065">
        <v>-8.2484732245264557E-3</v>
      </c>
    </row>
    <row r="1066" spans="1:3" x14ac:dyDescent="0.3">
      <c r="A1066">
        <v>1042</v>
      </c>
      <c r="B1066">
        <v>4.7738098305958755E-3</v>
      </c>
      <c r="C1066">
        <v>1.4007136046132863E-2</v>
      </c>
    </row>
    <row r="1067" spans="1:3" x14ac:dyDescent="0.3">
      <c r="A1067">
        <v>1043</v>
      </c>
      <c r="B1067">
        <v>-3.8473937490241927E-3</v>
      </c>
      <c r="C1067">
        <v>-8.3796068412448511E-3</v>
      </c>
    </row>
    <row r="1068" spans="1:3" x14ac:dyDescent="0.3">
      <c r="A1068">
        <v>1044</v>
      </c>
      <c r="B1068">
        <v>-9.3592425199346275E-4</v>
      </c>
      <c r="C1068">
        <v>2.3714925681563347E-3</v>
      </c>
    </row>
    <row r="1069" spans="1:3" x14ac:dyDescent="0.3">
      <c r="A1069">
        <v>1045</v>
      </c>
      <c r="B1069">
        <v>2.1314269365892272E-2</v>
      </c>
      <c r="C1069">
        <v>-1.6136440658651899E-2</v>
      </c>
    </row>
    <row r="1070" spans="1:3" x14ac:dyDescent="0.3">
      <c r="A1070">
        <v>1046</v>
      </c>
      <c r="B1070">
        <v>6.8307021048173537E-3</v>
      </c>
      <c r="C1070">
        <v>-2.6540911262969528E-3</v>
      </c>
    </row>
    <row r="1071" spans="1:3" x14ac:dyDescent="0.3">
      <c r="A1071">
        <v>1047</v>
      </c>
      <c r="B1071">
        <v>-6.7838891202050659E-3</v>
      </c>
      <c r="C1071">
        <v>-1.3262886690018783E-2</v>
      </c>
    </row>
    <row r="1072" spans="1:3" x14ac:dyDescent="0.3">
      <c r="A1072">
        <v>1048</v>
      </c>
      <c r="B1072">
        <v>-9.5348134625320158E-3</v>
      </c>
      <c r="C1072">
        <v>2.6497035496328702E-3</v>
      </c>
    </row>
    <row r="1073" spans="1:3" x14ac:dyDescent="0.3">
      <c r="A1073">
        <v>1049</v>
      </c>
      <c r="B1073">
        <v>9.1001798647165275E-3</v>
      </c>
      <c r="C1073">
        <v>1.9220215938405429E-2</v>
      </c>
    </row>
    <row r="1074" spans="1:3" x14ac:dyDescent="0.3">
      <c r="A1074">
        <v>1050</v>
      </c>
      <c r="B1074">
        <v>-5.986140162102993E-4</v>
      </c>
      <c r="C1074">
        <v>-3.8175218648937113E-3</v>
      </c>
    </row>
    <row r="1075" spans="1:3" x14ac:dyDescent="0.3">
      <c r="A1075">
        <v>1051</v>
      </c>
      <c r="B1075">
        <v>-1.8600152806962783E-2</v>
      </c>
      <c r="C1075">
        <v>-1.5364897648365822E-2</v>
      </c>
    </row>
    <row r="1076" spans="1:3" x14ac:dyDescent="0.3">
      <c r="A1076">
        <v>1052</v>
      </c>
      <c r="B1076">
        <v>3.8288391527560701E-3</v>
      </c>
      <c r="C1076">
        <v>-1.0268356596512219E-2</v>
      </c>
    </row>
    <row r="1077" spans="1:3" x14ac:dyDescent="0.3">
      <c r="A1077">
        <v>1053</v>
      </c>
      <c r="B1077">
        <v>-1.8280868601789129E-3</v>
      </c>
      <c r="C1077">
        <v>1.4624256264950709E-2</v>
      </c>
    </row>
    <row r="1078" spans="1:3" x14ac:dyDescent="0.3">
      <c r="A1078">
        <v>1054</v>
      </c>
      <c r="B1078">
        <v>8.4222662569665672E-3</v>
      </c>
      <c r="C1078">
        <v>1.6019547004197113E-2</v>
      </c>
    </row>
    <row r="1079" spans="1:3" x14ac:dyDescent="0.3">
      <c r="A1079">
        <v>1055</v>
      </c>
      <c r="B1079">
        <v>1.4588414054763363E-3</v>
      </c>
      <c r="C1079">
        <v>-9.096273214120959E-3</v>
      </c>
    </row>
    <row r="1080" spans="1:3" x14ac:dyDescent="0.3">
      <c r="A1080">
        <v>1056</v>
      </c>
      <c r="B1080">
        <v>1.3385578105271578E-2</v>
      </c>
      <c r="C1080">
        <v>3.0791889993180832E-3</v>
      </c>
    </row>
    <row r="1081" spans="1:3" x14ac:dyDescent="0.3">
      <c r="A1081">
        <v>1057</v>
      </c>
      <c r="B1081">
        <v>7.8352475506535939E-3</v>
      </c>
      <c r="C1081">
        <v>-1.6964579756908821E-2</v>
      </c>
    </row>
    <row r="1082" spans="1:3" x14ac:dyDescent="0.3">
      <c r="A1082">
        <v>1058</v>
      </c>
      <c r="B1082">
        <v>1.8165391264588857E-2</v>
      </c>
      <c r="C1082">
        <v>2.2475002824081072E-2</v>
      </c>
    </row>
    <row r="1083" spans="1:3" x14ac:dyDescent="0.3">
      <c r="A1083">
        <v>1059</v>
      </c>
      <c r="B1083">
        <v>-6.646526898941311E-3</v>
      </c>
      <c r="C1083">
        <v>-3.4999064063796811E-2</v>
      </c>
    </row>
    <row r="1084" spans="1:3" x14ac:dyDescent="0.3">
      <c r="A1084">
        <v>1060</v>
      </c>
      <c r="B1084">
        <v>2.4956823622939699E-2</v>
      </c>
      <c r="C1084">
        <v>-1.4220627303921245E-2</v>
      </c>
    </row>
    <row r="1085" spans="1:3" x14ac:dyDescent="0.3">
      <c r="A1085">
        <v>1061</v>
      </c>
      <c r="B1085">
        <v>-1.6892169102007228E-2</v>
      </c>
      <c r="C1085">
        <v>1.0431124982336684E-3</v>
      </c>
    </row>
    <row r="1086" spans="1:3" x14ac:dyDescent="0.3">
      <c r="A1086">
        <v>1062</v>
      </c>
      <c r="B1086">
        <v>-1.644586190481051E-2</v>
      </c>
      <c r="C1086">
        <v>-8.014216629220916E-3</v>
      </c>
    </row>
    <row r="1087" spans="1:3" x14ac:dyDescent="0.3">
      <c r="A1087">
        <v>1063</v>
      </c>
      <c r="B1087">
        <v>-1.0106996017582512E-2</v>
      </c>
      <c r="C1087">
        <v>-1.0798090085741466E-2</v>
      </c>
    </row>
    <row r="1088" spans="1:3" x14ac:dyDescent="0.3">
      <c r="A1088">
        <v>1064</v>
      </c>
      <c r="B1088">
        <v>3.0417573313007297E-2</v>
      </c>
      <c r="C1088">
        <v>2.3435722880121766E-2</v>
      </c>
    </row>
    <row r="1089" spans="1:3" x14ac:dyDescent="0.3">
      <c r="A1089">
        <v>1065</v>
      </c>
      <c r="B1089">
        <v>-5.8720512502549796E-3</v>
      </c>
      <c r="C1089">
        <v>8.1563152096457217E-3</v>
      </c>
    </row>
    <row r="1090" spans="1:3" x14ac:dyDescent="0.3">
      <c r="A1090">
        <v>1066</v>
      </c>
      <c r="B1090">
        <v>-3.0956992569083346E-2</v>
      </c>
      <c r="C1090">
        <v>-3.8298766126901931E-3</v>
      </c>
    </row>
    <row r="1091" spans="1:3" x14ac:dyDescent="0.3">
      <c r="A1091">
        <v>1067</v>
      </c>
      <c r="B1091">
        <v>1.4601360141500593E-2</v>
      </c>
      <c r="C1091">
        <v>-1.86677231863932E-2</v>
      </c>
    </row>
    <row r="1092" spans="1:3" x14ac:dyDescent="0.3">
      <c r="A1092">
        <v>1068</v>
      </c>
      <c r="B1092">
        <v>1.7651313032848266E-3</v>
      </c>
      <c r="C1092">
        <v>-2.9024180620175295E-3</v>
      </c>
    </row>
    <row r="1093" spans="1:3" x14ac:dyDescent="0.3">
      <c r="A1093">
        <v>1069</v>
      </c>
      <c r="B1093">
        <v>-9.6645217983664673E-3</v>
      </c>
      <c r="C1093">
        <v>-2.0127407583726831E-2</v>
      </c>
    </row>
    <row r="1094" spans="1:3" x14ac:dyDescent="0.3">
      <c r="A1094">
        <v>1070</v>
      </c>
      <c r="B1094">
        <v>-2.1907245493356007E-3</v>
      </c>
      <c r="C1094">
        <v>3.4533508119618992E-3</v>
      </c>
    </row>
    <row r="1095" spans="1:3" x14ac:dyDescent="0.3">
      <c r="A1095">
        <v>1071</v>
      </c>
      <c r="B1095">
        <v>-5.4469170718746329E-3</v>
      </c>
      <c r="C1095">
        <v>-3.2364905789116017E-3</v>
      </c>
    </row>
    <row r="1096" spans="1:3" x14ac:dyDescent="0.3">
      <c r="A1096">
        <v>1072</v>
      </c>
      <c r="B1096">
        <v>-2.3962062584488044E-4</v>
      </c>
      <c r="C1096">
        <v>-1.7359518630226493E-2</v>
      </c>
    </row>
    <row r="1097" spans="1:3" x14ac:dyDescent="0.3">
      <c r="A1097">
        <v>1073</v>
      </c>
      <c r="B1097">
        <v>-5.5606470221841991E-4</v>
      </c>
      <c r="C1097">
        <v>-1.5549795411203101E-2</v>
      </c>
    </row>
    <row r="1098" spans="1:3" x14ac:dyDescent="0.3">
      <c r="A1098">
        <v>1074</v>
      </c>
      <c r="B1098">
        <v>6.1577628407102972E-3</v>
      </c>
      <c r="C1098">
        <v>-4.4156025619647779E-3</v>
      </c>
    </row>
    <row r="1099" spans="1:3" x14ac:dyDescent="0.3">
      <c r="A1099">
        <v>1075</v>
      </c>
      <c r="B1099">
        <v>2.2815713515607159E-3</v>
      </c>
      <c r="C1099">
        <v>-4.1716446864060817E-3</v>
      </c>
    </row>
    <row r="1100" spans="1:3" x14ac:dyDescent="0.3">
      <c r="A1100">
        <v>1076</v>
      </c>
      <c r="B1100">
        <v>-2.7110341551659029E-4</v>
      </c>
      <c r="C1100">
        <v>-4.3195046519125795E-3</v>
      </c>
    </row>
    <row r="1101" spans="1:3" x14ac:dyDescent="0.3">
      <c r="A1101">
        <v>1077</v>
      </c>
      <c r="B1101">
        <v>-1.2480417136687067E-3</v>
      </c>
      <c r="C1101">
        <v>-5.3309056547523109E-3</v>
      </c>
    </row>
    <row r="1102" spans="1:3" x14ac:dyDescent="0.3">
      <c r="A1102">
        <v>1078</v>
      </c>
      <c r="B1102">
        <v>9.5760058136292996E-3</v>
      </c>
      <c r="C1102">
        <v>-8.4533353548314188E-3</v>
      </c>
    </row>
    <row r="1103" spans="1:3" x14ac:dyDescent="0.3">
      <c r="A1103">
        <v>1079</v>
      </c>
      <c r="B1103">
        <v>5.1233872140012985E-3</v>
      </c>
      <c r="C1103">
        <v>-8.182632102823887E-3</v>
      </c>
    </row>
    <row r="1104" spans="1:3" x14ac:dyDescent="0.3">
      <c r="A1104">
        <v>1080</v>
      </c>
      <c r="B1104">
        <v>1.3967700196932406E-2</v>
      </c>
      <c r="C1104">
        <v>1.1747897537646027E-2</v>
      </c>
    </row>
    <row r="1105" spans="1:3" x14ac:dyDescent="0.3">
      <c r="A1105">
        <v>1081</v>
      </c>
      <c r="B1105">
        <v>1.4504575531150677E-3</v>
      </c>
      <c r="C1105">
        <v>-9.196508585921968E-3</v>
      </c>
    </row>
    <row r="1106" spans="1:3" x14ac:dyDescent="0.3">
      <c r="A1106">
        <v>1082</v>
      </c>
      <c r="B1106">
        <v>1.7839320236779619E-2</v>
      </c>
      <c r="C1106">
        <v>-1.1496179235633095E-2</v>
      </c>
    </row>
    <row r="1107" spans="1:3" x14ac:dyDescent="0.3">
      <c r="A1107">
        <v>1083</v>
      </c>
      <c r="B1107">
        <v>2.0577486103938745E-2</v>
      </c>
      <c r="C1107">
        <v>-4.1089084608097112E-3</v>
      </c>
    </row>
    <row r="1108" spans="1:3" x14ac:dyDescent="0.3">
      <c r="A1108">
        <v>1084</v>
      </c>
      <c r="B1108">
        <v>-2.4386734800060313E-2</v>
      </c>
      <c r="C1108">
        <v>-1.3002033613908118E-2</v>
      </c>
    </row>
    <row r="1109" spans="1:3" x14ac:dyDescent="0.3">
      <c r="A1109">
        <v>1085</v>
      </c>
      <c r="B1109">
        <v>1.2578410541944217E-2</v>
      </c>
      <c r="C1109">
        <v>-4.7576245727396847E-2</v>
      </c>
    </row>
    <row r="1110" spans="1:3" x14ac:dyDescent="0.3">
      <c r="A1110">
        <v>1086</v>
      </c>
      <c r="B1110">
        <v>-3.2481531934286198E-2</v>
      </c>
      <c r="C1110">
        <v>2.4819519760995876E-2</v>
      </c>
    </row>
    <row r="1111" spans="1:3" x14ac:dyDescent="0.3">
      <c r="A1111">
        <v>1087</v>
      </c>
      <c r="B1111">
        <v>-1.7252834611555133E-3</v>
      </c>
      <c r="C1111">
        <v>3.3749750405559385E-3</v>
      </c>
    </row>
    <row r="1112" spans="1:3" x14ac:dyDescent="0.3">
      <c r="A1112">
        <v>1088</v>
      </c>
      <c r="B1112">
        <v>4.7652460111973433E-3</v>
      </c>
      <c r="C1112">
        <v>2.2951103686576359E-2</v>
      </c>
    </row>
    <row r="1113" spans="1:3" x14ac:dyDescent="0.3">
      <c r="A1113">
        <v>1089</v>
      </c>
      <c r="B1113">
        <v>-3.6601827257929567E-3</v>
      </c>
      <c r="C1113">
        <v>1.9687744139813133E-2</v>
      </c>
    </row>
    <row r="1114" spans="1:3" x14ac:dyDescent="0.3">
      <c r="A1114">
        <v>1090</v>
      </c>
      <c r="B1114">
        <v>5.7048827111807034E-4</v>
      </c>
      <c r="C1114">
        <v>3.6075474461801128E-2</v>
      </c>
    </row>
    <row r="1115" spans="1:3" x14ac:dyDescent="0.3">
      <c r="A1115">
        <v>1091</v>
      </c>
      <c r="B1115">
        <v>1.7886797188181796E-2</v>
      </c>
      <c r="C1115">
        <v>1.4992112194336344E-2</v>
      </c>
    </row>
    <row r="1116" spans="1:3" x14ac:dyDescent="0.3">
      <c r="A1116">
        <v>1092</v>
      </c>
      <c r="B1116">
        <v>1.0513170724926418E-2</v>
      </c>
      <c r="C1116">
        <v>-5.1112518343354781E-3</v>
      </c>
    </row>
    <row r="1117" spans="1:3" x14ac:dyDescent="0.3">
      <c r="A1117">
        <v>1093</v>
      </c>
      <c r="B1117">
        <v>-8.9743135006585765E-3</v>
      </c>
      <c r="C1117">
        <v>-4.7036189049080076E-3</v>
      </c>
    </row>
    <row r="1118" spans="1:3" x14ac:dyDescent="0.3">
      <c r="A1118">
        <v>1094</v>
      </c>
      <c r="B1118">
        <v>-4.6047162852433576E-3</v>
      </c>
      <c r="C1118">
        <v>-1.0511198501724141E-2</v>
      </c>
    </row>
    <row r="1119" spans="1:3" x14ac:dyDescent="0.3">
      <c r="A1119">
        <v>1095</v>
      </c>
      <c r="B1119">
        <v>3.0611867176195975E-3</v>
      </c>
      <c r="C1119">
        <v>1.3175680522113013E-2</v>
      </c>
    </row>
    <row r="1120" spans="1:3" x14ac:dyDescent="0.3">
      <c r="A1120">
        <v>1096</v>
      </c>
      <c r="B1120">
        <v>6.9649509952628662E-4</v>
      </c>
      <c r="C1120">
        <v>-2.1271102640469854E-3</v>
      </c>
    </row>
    <row r="1121" spans="1:3" x14ac:dyDescent="0.3">
      <c r="A1121">
        <v>1097</v>
      </c>
      <c r="B1121">
        <v>-8.1666324468427139E-3</v>
      </c>
      <c r="C1121">
        <v>-1.5121676821904429E-2</v>
      </c>
    </row>
    <row r="1122" spans="1:3" x14ac:dyDescent="0.3">
      <c r="A1122">
        <v>1098</v>
      </c>
      <c r="B1122">
        <v>7.1506841761089625E-3</v>
      </c>
      <c r="C1122">
        <v>1.5408826549926534E-3</v>
      </c>
    </row>
    <row r="1123" spans="1:3" x14ac:dyDescent="0.3">
      <c r="A1123">
        <v>1099</v>
      </c>
      <c r="B1123">
        <v>1.9046132131529087E-2</v>
      </c>
      <c r="C1123">
        <v>1.5042936694381698E-2</v>
      </c>
    </row>
    <row r="1124" spans="1:3" x14ac:dyDescent="0.3">
      <c r="A1124">
        <v>1100</v>
      </c>
      <c r="B1124">
        <v>7.427882506392763E-3</v>
      </c>
      <c r="C1124">
        <v>-4.107420488510944E-2</v>
      </c>
    </row>
    <row r="1125" spans="1:3" x14ac:dyDescent="0.3">
      <c r="A1125">
        <v>1101</v>
      </c>
      <c r="B1125">
        <v>9.1731876528955026E-3</v>
      </c>
      <c r="C1125">
        <v>3.1842267957736103E-3</v>
      </c>
    </row>
    <row r="1126" spans="1:3" x14ac:dyDescent="0.3">
      <c r="A1126">
        <v>1102</v>
      </c>
      <c r="B1126">
        <v>-1.8592883857536383E-2</v>
      </c>
      <c r="C1126">
        <v>-6.1289950052572616E-3</v>
      </c>
    </row>
    <row r="1127" spans="1:3" x14ac:dyDescent="0.3">
      <c r="A1127">
        <v>1103</v>
      </c>
      <c r="B1127">
        <v>8.3547232984930806E-3</v>
      </c>
      <c r="C1127">
        <v>-1.602108331075925E-2</v>
      </c>
    </row>
    <row r="1128" spans="1:3" x14ac:dyDescent="0.3">
      <c r="A1128">
        <v>1104</v>
      </c>
      <c r="B1128">
        <v>1.8735381604089124E-3</v>
      </c>
      <c r="C1128">
        <v>-1.0462122184122454E-2</v>
      </c>
    </row>
    <row r="1129" spans="1:3" x14ac:dyDescent="0.3">
      <c r="A1129">
        <v>1105</v>
      </c>
      <c r="B1129">
        <v>-2.6643163588712967E-3</v>
      </c>
      <c r="C1129">
        <v>-1.0610019924314675E-2</v>
      </c>
    </row>
    <row r="1130" spans="1:3" x14ac:dyDescent="0.3">
      <c r="A1130">
        <v>1106</v>
      </c>
      <c r="B1130">
        <v>1.1258411296667018E-2</v>
      </c>
      <c r="C1130">
        <v>2.4472519261046127E-2</v>
      </c>
    </row>
    <row r="1131" spans="1:3" x14ac:dyDescent="0.3">
      <c r="A1131">
        <v>1107</v>
      </c>
      <c r="B1131">
        <v>4.6645084973492611E-3</v>
      </c>
      <c r="C1131">
        <v>3.0850022658602495E-3</v>
      </c>
    </row>
    <row r="1132" spans="1:3" x14ac:dyDescent="0.3">
      <c r="A1132">
        <v>1108</v>
      </c>
      <c r="B1132">
        <v>1.116062244805564E-3</v>
      </c>
      <c r="C1132">
        <v>-8.111787079628811E-3</v>
      </c>
    </row>
    <row r="1133" spans="1:3" x14ac:dyDescent="0.3">
      <c r="A1133">
        <v>1109</v>
      </c>
      <c r="B1133">
        <v>-2.4681935689470388E-3</v>
      </c>
      <c r="C1133">
        <v>3.0927702722356707E-2</v>
      </c>
    </row>
    <row r="1134" spans="1:3" x14ac:dyDescent="0.3">
      <c r="A1134">
        <v>1110</v>
      </c>
      <c r="B1134">
        <v>-4.7990557276598785E-3</v>
      </c>
      <c r="C1134">
        <v>1.7181703833843161E-2</v>
      </c>
    </row>
    <row r="1135" spans="1:3" x14ac:dyDescent="0.3">
      <c r="A1135">
        <v>1111</v>
      </c>
      <c r="B1135">
        <v>-4.2965840305278788E-3</v>
      </c>
      <c r="C1135">
        <v>-1.1553674830483668E-2</v>
      </c>
    </row>
    <row r="1136" spans="1:3" x14ac:dyDescent="0.3">
      <c r="A1136">
        <v>1112</v>
      </c>
      <c r="B1136">
        <v>7.4885814942752876E-3</v>
      </c>
      <c r="C1136">
        <v>-5.1071816415033163E-4</v>
      </c>
    </row>
    <row r="1137" spans="1:3" x14ac:dyDescent="0.3">
      <c r="A1137">
        <v>1113</v>
      </c>
      <c r="B1137">
        <v>2.4219355883495983E-3</v>
      </c>
      <c r="C1137">
        <v>-2.9830578328384968E-3</v>
      </c>
    </row>
    <row r="1138" spans="1:3" x14ac:dyDescent="0.3">
      <c r="A1138">
        <v>1114</v>
      </c>
      <c r="B1138">
        <v>1.6597039919945756E-2</v>
      </c>
      <c r="C1138">
        <v>3.3487135164229423E-2</v>
      </c>
    </row>
    <row r="1139" spans="1:3" x14ac:dyDescent="0.3">
      <c r="A1139">
        <v>1115</v>
      </c>
      <c r="B1139">
        <v>-5.3750248150296167E-3</v>
      </c>
      <c r="C1139">
        <v>2.6657493645999581E-4</v>
      </c>
    </row>
    <row r="1140" spans="1:3" x14ac:dyDescent="0.3">
      <c r="A1140">
        <v>1116</v>
      </c>
      <c r="B1140">
        <v>-1.4406256662263515E-3</v>
      </c>
      <c r="C1140">
        <v>-5.2970219797560409E-3</v>
      </c>
    </row>
    <row r="1141" spans="1:3" x14ac:dyDescent="0.3">
      <c r="A1141">
        <v>1117</v>
      </c>
      <c r="B1141">
        <v>-1.4662539517915595E-3</v>
      </c>
      <c r="C1141">
        <v>1.3419115904653497E-2</v>
      </c>
    </row>
    <row r="1142" spans="1:3" x14ac:dyDescent="0.3">
      <c r="A1142">
        <v>1118</v>
      </c>
      <c r="B1142">
        <v>-9.9396362888186009E-3</v>
      </c>
      <c r="C1142">
        <v>-1.0912584926049915E-2</v>
      </c>
    </row>
    <row r="1143" spans="1:3" x14ac:dyDescent="0.3">
      <c r="A1143">
        <v>1119</v>
      </c>
      <c r="B1143">
        <v>3.7116005781696344E-3</v>
      </c>
      <c r="C1143">
        <v>1.3414146637123186E-3</v>
      </c>
    </row>
    <row r="1144" spans="1:3" x14ac:dyDescent="0.3">
      <c r="A1144">
        <v>1120</v>
      </c>
      <c r="B1144">
        <v>-2.2933360115858937E-3</v>
      </c>
      <c r="C1144">
        <v>1.4535495998169739E-2</v>
      </c>
    </row>
    <row r="1145" spans="1:3" x14ac:dyDescent="0.3">
      <c r="A1145">
        <v>1121</v>
      </c>
      <c r="B1145">
        <v>1.1403004736178932E-2</v>
      </c>
      <c r="C1145">
        <v>-1.6989596914949931E-2</v>
      </c>
    </row>
    <row r="1146" spans="1:3" x14ac:dyDescent="0.3">
      <c r="A1146">
        <v>1122</v>
      </c>
      <c r="B1146">
        <v>-6.2583380040179119E-4</v>
      </c>
      <c r="C1146">
        <v>-4.5695813696281103E-4</v>
      </c>
    </row>
    <row r="1147" spans="1:3" x14ac:dyDescent="0.3">
      <c r="A1147">
        <v>1123</v>
      </c>
      <c r="B1147">
        <v>2.4452073306094712E-3</v>
      </c>
      <c r="C1147">
        <v>4.7852502257752063E-4</v>
      </c>
    </row>
    <row r="1148" spans="1:3" x14ac:dyDescent="0.3">
      <c r="A1148">
        <v>1124</v>
      </c>
      <c r="B1148">
        <v>1.4499012386184375E-2</v>
      </c>
      <c r="C1148">
        <v>1.6328508495585946E-2</v>
      </c>
    </row>
    <row r="1149" spans="1:3" x14ac:dyDescent="0.3">
      <c r="A1149">
        <v>1125</v>
      </c>
      <c r="B1149">
        <v>-5.6753811760187657E-3</v>
      </c>
      <c r="C1149">
        <v>2.6777992624185485E-2</v>
      </c>
    </row>
    <row r="1150" spans="1:3" x14ac:dyDescent="0.3">
      <c r="A1150">
        <v>1126</v>
      </c>
      <c r="B1150">
        <v>3.2154473687470795E-3</v>
      </c>
      <c r="C1150">
        <v>1.5552920958699559E-3</v>
      </c>
    </row>
    <row r="1151" spans="1:3" x14ac:dyDescent="0.3">
      <c r="A1151">
        <v>1127</v>
      </c>
      <c r="B1151">
        <v>-1.8468120318046789E-3</v>
      </c>
      <c r="C1151">
        <v>9.3234475458234597E-3</v>
      </c>
    </row>
    <row r="1152" spans="1:3" x14ac:dyDescent="0.3">
      <c r="A1152">
        <v>1128</v>
      </c>
      <c r="B1152">
        <v>2.0717327513694286E-2</v>
      </c>
      <c r="C1152">
        <v>-9.1019844558877482E-3</v>
      </c>
    </row>
    <row r="1153" spans="1:3" x14ac:dyDescent="0.3">
      <c r="A1153">
        <v>1129</v>
      </c>
      <c r="B1153">
        <v>7.3338126390544702E-3</v>
      </c>
      <c r="C1153">
        <v>-3.7123277127566745E-2</v>
      </c>
    </row>
    <row r="1154" spans="1:3" x14ac:dyDescent="0.3">
      <c r="A1154">
        <v>1130</v>
      </c>
      <c r="B1154">
        <v>-8.4689237627300819E-3</v>
      </c>
      <c r="C1154">
        <v>-2.4184865889506444E-3</v>
      </c>
    </row>
    <row r="1155" spans="1:3" x14ac:dyDescent="0.3">
      <c r="A1155">
        <v>1131</v>
      </c>
      <c r="B1155">
        <v>5.1856246080364109E-3</v>
      </c>
      <c r="C1155">
        <v>-6.1427977847040502E-5</v>
      </c>
    </row>
    <row r="1156" spans="1:3" x14ac:dyDescent="0.3">
      <c r="A1156">
        <v>1132</v>
      </c>
      <c r="B1156">
        <v>-1.4535601833326275E-2</v>
      </c>
      <c r="C1156">
        <v>3.1163522411566079E-3</v>
      </c>
    </row>
    <row r="1157" spans="1:3" x14ac:dyDescent="0.3">
      <c r="A1157">
        <v>1133</v>
      </c>
      <c r="B1157">
        <v>-5.925189701803721E-3</v>
      </c>
      <c r="C1157">
        <v>-1.5737451085924862E-3</v>
      </c>
    </row>
    <row r="1158" spans="1:3" x14ac:dyDescent="0.3">
      <c r="A1158">
        <v>1134</v>
      </c>
      <c r="B1158">
        <v>1.4978214151819602E-2</v>
      </c>
      <c r="C1158">
        <v>-6.2967632321016542E-3</v>
      </c>
    </row>
    <row r="1159" spans="1:3" x14ac:dyDescent="0.3">
      <c r="A1159">
        <v>1135</v>
      </c>
      <c r="B1159">
        <v>1.7473293377672512E-2</v>
      </c>
      <c r="C1159">
        <v>-1.7043333793873412E-2</v>
      </c>
    </row>
    <row r="1160" spans="1:3" x14ac:dyDescent="0.3">
      <c r="A1160">
        <v>1136</v>
      </c>
      <c r="B1160">
        <v>-1.2519933352374607E-2</v>
      </c>
      <c r="C1160">
        <v>1.0203529783397275E-2</v>
      </c>
    </row>
    <row r="1161" spans="1:3" x14ac:dyDescent="0.3">
      <c r="A1161">
        <v>1137</v>
      </c>
      <c r="B1161">
        <v>9.8971125415200437E-3</v>
      </c>
      <c r="C1161">
        <v>2.0421989376627196E-2</v>
      </c>
    </row>
    <row r="1162" spans="1:3" x14ac:dyDescent="0.3">
      <c r="A1162">
        <v>1138</v>
      </c>
      <c r="B1162">
        <v>-1.6120777415315917E-3</v>
      </c>
      <c r="C1162">
        <v>-1.3843089686120919E-3</v>
      </c>
    </row>
    <row r="1163" spans="1:3" x14ac:dyDescent="0.3">
      <c r="A1163">
        <v>1139</v>
      </c>
      <c r="B1163">
        <v>1.5044108351397842E-2</v>
      </c>
      <c r="C1163">
        <v>-3.4995740757685675E-2</v>
      </c>
    </row>
    <row r="1164" spans="1:3" x14ac:dyDescent="0.3">
      <c r="A1164">
        <v>1140</v>
      </c>
      <c r="B1164">
        <v>-1.9805906506392283E-4</v>
      </c>
      <c r="C1164">
        <v>-9.2350076583930653E-4</v>
      </c>
    </row>
    <row r="1165" spans="1:3" x14ac:dyDescent="0.3">
      <c r="A1165">
        <v>1141</v>
      </c>
      <c r="B1165">
        <v>2.4911323327008152E-2</v>
      </c>
      <c r="C1165">
        <v>1.0554104580799559E-2</v>
      </c>
    </row>
    <row r="1166" spans="1:3" x14ac:dyDescent="0.3">
      <c r="A1166">
        <v>1142</v>
      </c>
      <c r="B1166">
        <v>2.8200489817905461E-2</v>
      </c>
      <c r="C1166">
        <v>1.2617734263916991E-2</v>
      </c>
    </row>
    <row r="1167" spans="1:3" x14ac:dyDescent="0.3">
      <c r="A1167">
        <v>1143</v>
      </c>
      <c r="B1167">
        <v>2.2799524260613442E-2</v>
      </c>
      <c r="C1167">
        <v>-7.4105514509457751E-3</v>
      </c>
    </row>
    <row r="1168" spans="1:3" x14ac:dyDescent="0.3">
      <c r="A1168">
        <v>1144</v>
      </c>
      <c r="B1168">
        <v>1.583030129114275E-2</v>
      </c>
      <c r="C1168">
        <v>-1.6679277802792585E-2</v>
      </c>
    </row>
    <row r="1169" spans="1:3" x14ac:dyDescent="0.3">
      <c r="A1169">
        <v>1145</v>
      </c>
      <c r="B1169">
        <v>-1.5254853947748032E-2</v>
      </c>
      <c r="C1169">
        <v>-4.0755831715653473E-2</v>
      </c>
    </row>
    <row r="1170" spans="1:3" x14ac:dyDescent="0.3">
      <c r="A1170">
        <v>1146</v>
      </c>
      <c r="B1170">
        <v>1.5358720703681506E-2</v>
      </c>
      <c r="C1170">
        <v>2.1671475990380537E-2</v>
      </c>
    </row>
    <row r="1171" spans="1:3" x14ac:dyDescent="0.3">
      <c r="A1171">
        <v>1147</v>
      </c>
      <c r="B1171">
        <v>-4.4700670284147995E-2</v>
      </c>
      <c r="C1171">
        <v>-1.6225353521354541E-3</v>
      </c>
    </row>
    <row r="1172" spans="1:3" x14ac:dyDescent="0.3">
      <c r="A1172">
        <v>1148</v>
      </c>
      <c r="B1172">
        <v>-3.6792819155046035E-3</v>
      </c>
      <c r="C1172">
        <v>1.7156611440674159E-2</v>
      </c>
    </row>
    <row r="1173" spans="1:3" x14ac:dyDescent="0.3">
      <c r="A1173">
        <v>1149</v>
      </c>
      <c r="B1173">
        <v>-2.3468759520255549E-2</v>
      </c>
      <c r="C1173">
        <v>2.3558021325129335E-2</v>
      </c>
    </row>
    <row r="1174" spans="1:3" x14ac:dyDescent="0.3">
      <c r="A1174">
        <v>1150</v>
      </c>
      <c r="B1174">
        <v>4.5490742475778586E-3</v>
      </c>
      <c r="C1174">
        <v>-1.0670436916137085E-2</v>
      </c>
    </row>
    <row r="1175" spans="1:3" x14ac:dyDescent="0.3">
      <c r="A1175">
        <v>1151</v>
      </c>
      <c r="B1175">
        <v>6.8036349072063485E-3</v>
      </c>
      <c r="C1175">
        <v>-1.6381000692286742E-2</v>
      </c>
    </row>
    <row r="1176" spans="1:3" x14ac:dyDescent="0.3">
      <c r="A1176">
        <v>1152</v>
      </c>
      <c r="B1176">
        <v>-2.6240362471506812E-3</v>
      </c>
      <c r="C1176">
        <v>-2.7941233263877358E-3</v>
      </c>
    </row>
    <row r="1177" spans="1:3" x14ac:dyDescent="0.3">
      <c r="A1177">
        <v>1153</v>
      </c>
      <c r="B1177">
        <v>6.178480433091018E-3</v>
      </c>
      <c r="C1177">
        <v>7.0143653257189499E-3</v>
      </c>
    </row>
    <row r="1178" spans="1:3" x14ac:dyDescent="0.3">
      <c r="A1178">
        <v>1154</v>
      </c>
      <c r="B1178">
        <v>-2.0595540102893165E-2</v>
      </c>
      <c r="C1178">
        <v>-4.9437178781250278E-3</v>
      </c>
    </row>
    <row r="1179" spans="1:3" x14ac:dyDescent="0.3">
      <c r="A1179">
        <v>1155</v>
      </c>
      <c r="B1179">
        <v>3.3932652664567806E-4</v>
      </c>
      <c r="C1179">
        <v>-1.4375906705292962E-2</v>
      </c>
    </row>
    <row r="1180" spans="1:3" x14ac:dyDescent="0.3">
      <c r="A1180">
        <v>1156</v>
      </c>
      <c r="B1180">
        <v>-1.7748292622611936E-3</v>
      </c>
      <c r="C1180">
        <v>-2.2075466062356189E-3</v>
      </c>
    </row>
    <row r="1181" spans="1:3" x14ac:dyDescent="0.3">
      <c r="A1181">
        <v>1157</v>
      </c>
      <c r="B1181">
        <v>-8.2535291648481099E-3</v>
      </c>
      <c r="C1181">
        <v>9.0166937540111444E-3</v>
      </c>
    </row>
    <row r="1182" spans="1:3" x14ac:dyDescent="0.3">
      <c r="A1182">
        <v>1158</v>
      </c>
      <c r="B1182">
        <v>-7.851442734889854E-3</v>
      </c>
      <c r="C1182">
        <v>-1.8646823733658838E-2</v>
      </c>
    </row>
    <row r="1183" spans="1:3" x14ac:dyDescent="0.3">
      <c r="A1183">
        <v>1159</v>
      </c>
      <c r="B1183">
        <v>2.1040379308085583E-2</v>
      </c>
      <c r="C1183">
        <v>4.2430782135159023E-2</v>
      </c>
    </row>
    <row r="1184" spans="1:3" x14ac:dyDescent="0.3">
      <c r="A1184">
        <v>1160</v>
      </c>
      <c r="B1184">
        <v>1.1348778023053277E-2</v>
      </c>
      <c r="C1184">
        <v>6.0681565964537196E-3</v>
      </c>
    </row>
    <row r="1185" spans="1:3" x14ac:dyDescent="0.3">
      <c r="A1185">
        <v>1161</v>
      </c>
      <c r="B1185">
        <v>1.0352556204197156E-2</v>
      </c>
      <c r="C1185">
        <v>-1.1334085605464212E-2</v>
      </c>
    </row>
    <row r="1186" spans="1:3" x14ac:dyDescent="0.3">
      <c r="A1186">
        <v>1162</v>
      </c>
      <c r="B1186">
        <v>2.2287683232327053E-2</v>
      </c>
      <c r="C1186">
        <v>-5.3185362268825566E-3</v>
      </c>
    </row>
    <row r="1187" spans="1:3" x14ac:dyDescent="0.3">
      <c r="A1187">
        <v>1163</v>
      </c>
      <c r="B1187">
        <v>-1.7599457913645457E-2</v>
      </c>
      <c r="C1187">
        <v>-1.1047523135274816E-2</v>
      </c>
    </row>
    <row r="1188" spans="1:3" x14ac:dyDescent="0.3">
      <c r="A1188">
        <v>1164</v>
      </c>
      <c r="B1188">
        <v>2.3019928086293356E-2</v>
      </c>
      <c r="C1188">
        <v>7.7814529785803777E-3</v>
      </c>
    </row>
    <row r="1189" spans="1:3" x14ac:dyDescent="0.3">
      <c r="A1189">
        <v>1165</v>
      </c>
      <c r="B1189">
        <v>-1.201013381737172E-2</v>
      </c>
      <c r="C1189">
        <v>-2.025927618878319E-2</v>
      </c>
    </row>
    <row r="1190" spans="1:3" x14ac:dyDescent="0.3">
      <c r="A1190">
        <v>1166</v>
      </c>
      <c r="B1190">
        <v>6.8976593328118601E-3</v>
      </c>
      <c r="C1190">
        <v>1.525820007496766E-3</v>
      </c>
    </row>
    <row r="1191" spans="1:3" x14ac:dyDescent="0.3">
      <c r="A1191">
        <v>1167</v>
      </c>
      <c r="B1191">
        <v>1.0662325525460276E-2</v>
      </c>
      <c r="C1191">
        <v>4.4591866257548789E-3</v>
      </c>
    </row>
    <row r="1192" spans="1:3" x14ac:dyDescent="0.3">
      <c r="A1192">
        <v>1168</v>
      </c>
      <c r="B1192">
        <v>-5.9514701438188791E-3</v>
      </c>
      <c r="C1192">
        <v>-1.6412051576550155E-3</v>
      </c>
    </row>
    <row r="1193" spans="1:3" x14ac:dyDescent="0.3">
      <c r="A1193">
        <v>1169</v>
      </c>
      <c r="B1193">
        <v>2.0652266017005021E-2</v>
      </c>
      <c r="C1193">
        <v>3.2182296844766763E-3</v>
      </c>
    </row>
    <row r="1194" spans="1:3" x14ac:dyDescent="0.3">
      <c r="A1194">
        <v>1170</v>
      </c>
      <c r="B1194">
        <v>2.0482158594915634E-2</v>
      </c>
      <c r="C1194">
        <v>1.699767820174437E-2</v>
      </c>
    </row>
    <row r="1195" spans="1:3" x14ac:dyDescent="0.3">
      <c r="A1195">
        <v>1171</v>
      </c>
      <c r="B1195">
        <v>3.9662435209653017E-3</v>
      </c>
      <c r="C1195">
        <v>6.2906583195254714E-3</v>
      </c>
    </row>
    <row r="1196" spans="1:3" x14ac:dyDescent="0.3">
      <c r="A1196">
        <v>1172</v>
      </c>
      <c r="B1196">
        <v>-2.9993916271896598E-2</v>
      </c>
      <c r="C1196">
        <v>-1.1887053603195225E-2</v>
      </c>
    </row>
    <row r="1197" spans="1:3" x14ac:dyDescent="0.3">
      <c r="A1197">
        <v>1173</v>
      </c>
      <c r="B1197">
        <v>1.3541288985357202E-2</v>
      </c>
      <c r="C1197">
        <v>2.1303528056875413E-3</v>
      </c>
    </row>
    <row r="1198" spans="1:3" x14ac:dyDescent="0.3">
      <c r="A1198">
        <v>1174</v>
      </c>
      <c r="B1198">
        <v>-1.4544873450337864E-2</v>
      </c>
      <c r="C1198">
        <v>4.4917806937458199E-2</v>
      </c>
    </row>
    <row r="1199" spans="1:3" x14ac:dyDescent="0.3">
      <c r="A1199">
        <v>1175</v>
      </c>
      <c r="B1199">
        <v>-1.4050828419513958E-2</v>
      </c>
      <c r="C1199">
        <v>-1.7684862599564623E-2</v>
      </c>
    </row>
    <row r="1200" spans="1:3" x14ac:dyDescent="0.3">
      <c r="A1200">
        <v>1176</v>
      </c>
      <c r="B1200">
        <v>-1.0528531687684542E-2</v>
      </c>
      <c r="C1200">
        <v>-5.4069935435636512E-3</v>
      </c>
    </row>
    <row r="1201" spans="1:3" x14ac:dyDescent="0.3">
      <c r="A1201">
        <v>1177</v>
      </c>
      <c r="B1201">
        <v>-5.7052210296290474E-3</v>
      </c>
      <c r="C1201">
        <v>-2.388951768348864E-2</v>
      </c>
    </row>
    <row r="1202" spans="1:3" x14ac:dyDescent="0.3">
      <c r="A1202">
        <v>1178</v>
      </c>
      <c r="B1202">
        <v>6.8041946590712025E-3</v>
      </c>
      <c r="C1202">
        <v>-5.2019158625607768E-3</v>
      </c>
    </row>
    <row r="1203" spans="1:3" x14ac:dyDescent="0.3">
      <c r="A1203">
        <v>1179</v>
      </c>
      <c r="B1203">
        <v>1.6368926145259498E-2</v>
      </c>
      <c r="C1203">
        <v>1.3611820164449985E-2</v>
      </c>
    </row>
    <row r="1204" spans="1:3" x14ac:dyDescent="0.3">
      <c r="A1204">
        <v>1180</v>
      </c>
      <c r="B1204">
        <v>8.4555418643578336E-4</v>
      </c>
      <c r="C1204">
        <v>-1.3965351508187509E-2</v>
      </c>
    </row>
    <row r="1205" spans="1:3" x14ac:dyDescent="0.3">
      <c r="A1205">
        <v>1181</v>
      </c>
      <c r="B1205">
        <v>-2.2191226825197193E-2</v>
      </c>
      <c r="C1205">
        <v>-1.0456475581805017E-2</v>
      </c>
    </row>
    <row r="1206" spans="1:3" x14ac:dyDescent="0.3">
      <c r="A1206">
        <v>1182</v>
      </c>
      <c r="B1206">
        <v>2.5782087095703791E-2</v>
      </c>
      <c r="C1206">
        <v>1.4083208253345022E-2</v>
      </c>
    </row>
    <row r="1207" spans="1:3" x14ac:dyDescent="0.3">
      <c r="A1207">
        <v>1183</v>
      </c>
      <c r="B1207">
        <v>-3.5124361677900798E-2</v>
      </c>
      <c r="C1207">
        <v>-3.2113943780966644E-2</v>
      </c>
    </row>
    <row r="1208" spans="1:3" x14ac:dyDescent="0.3">
      <c r="A1208">
        <v>1184</v>
      </c>
      <c r="B1208">
        <v>-1.0173310660339982E-2</v>
      </c>
      <c r="C1208">
        <v>1.0767941988916271E-2</v>
      </c>
    </row>
    <row r="1209" spans="1:3" x14ac:dyDescent="0.3">
      <c r="A1209">
        <v>1185</v>
      </c>
      <c r="B1209">
        <v>-4.4494598330968332E-2</v>
      </c>
      <c r="C1209">
        <v>-3.5530409483973818E-2</v>
      </c>
    </row>
    <row r="1210" spans="1:3" x14ac:dyDescent="0.3">
      <c r="A1210">
        <v>1186</v>
      </c>
      <c r="B1210">
        <v>1.9705393741996983E-2</v>
      </c>
      <c r="C1210">
        <v>-4.0444660597434345E-2</v>
      </c>
    </row>
    <row r="1211" spans="1:3" x14ac:dyDescent="0.3">
      <c r="A1211">
        <v>1187</v>
      </c>
      <c r="B1211">
        <v>9.7358351445751851E-3</v>
      </c>
      <c r="C1211">
        <v>3.0133653952989642E-2</v>
      </c>
    </row>
    <row r="1212" spans="1:3" x14ac:dyDescent="0.3">
      <c r="A1212">
        <v>1188</v>
      </c>
      <c r="B1212">
        <v>-2.6231381309285225E-3</v>
      </c>
      <c r="C1212">
        <v>3.6521443215674194E-2</v>
      </c>
    </row>
    <row r="1213" spans="1:3" x14ac:dyDescent="0.3">
      <c r="A1213">
        <v>1189</v>
      </c>
      <c r="B1213">
        <v>8.7282111932062891E-3</v>
      </c>
      <c r="C1213">
        <v>-1.0371056601453285E-2</v>
      </c>
    </row>
    <row r="1214" spans="1:3" x14ac:dyDescent="0.3">
      <c r="A1214">
        <v>1190</v>
      </c>
      <c r="B1214">
        <v>2.2950100954943283E-3</v>
      </c>
      <c r="C1214">
        <v>-1.4225859864181963E-2</v>
      </c>
    </row>
    <row r="1215" spans="1:3" x14ac:dyDescent="0.3">
      <c r="A1215">
        <v>1191</v>
      </c>
      <c r="B1215">
        <v>1.3131516070138903E-2</v>
      </c>
      <c r="C1215">
        <v>4.4202785878505631E-4</v>
      </c>
    </row>
    <row r="1216" spans="1:3" x14ac:dyDescent="0.3">
      <c r="A1216">
        <v>1192</v>
      </c>
      <c r="B1216">
        <v>4.7404801203658059E-3</v>
      </c>
      <c r="C1216">
        <v>-1.2899749049869721E-2</v>
      </c>
    </row>
    <row r="1217" spans="1:3" x14ac:dyDescent="0.3">
      <c r="A1217">
        <v>1193</v>
      </c>
      <c r="B1217">
        <v>1.2938270732695829E-2</v>
      </c>
      <c r="C1217">
        <v>-9.6568382822870974E-4</v>
      </c>
    </row>
    <row r="1218" spans="1:3" x14ac:dyDescent="0.3">
      <c r="A1218">
        <v>1194</v>
      </c>
      <c r="B1218">
        <v>4.5431570584556474E-3</v>
      </c>
      <c r="C1218">
        <v>4.6941475690285395E-2</v>
      </c>
    </row>
    <row r="1219" spans="1:3" x14ac:dyDescent="0.3">
      <c r="A1219">
        <v>1195</v>
      </c>
      <c r="B1219">
        <v>4.183988655333125E-3</v>
      </c>
      <c r="C1219">
        <v>1.8002734809345524E-2</v>
      </c>
    </row>
    <row r="1220" spans="1:3" x14ac:dyDescent="0.3">
      <c r="A1220">
        <v>1196</v>
      </c>
      <c r="B1220">
        <v>-5.4324312157689085E-3</v>
      </c>
      <c r="C1220">
        <v>6.6764333483439369E-3</v>
      </c>
    </row>
    <row r="1221" spans="1:3" x14ac:dyDescent="0.3">
      <c r="A1221">
        <v>1197</v>
      </c>
      <c r="B1221">
        <v>3.0965017984875666E-3</v>
      </c>
      <c r="C1221">
        <v>5.2360848872932851E-3</v>
      </c>
    </row>
    <row r="1222" spans="1:3" x14ac:dyDescent="0.3">
      <c r="A1222">
        <v>1198</v>
      </c>
      <c r="B1222">
        <v>3.6133609524360059E-3</v>
      </c>
      <c r="C1222">
        <v>-6.2049605949740846E-3</v>
      </c>
    </row>
    <row r="1223" spans="1:3" x14ac:dyDescent="0.3">
      <c r="A1223">
        <v>1199</v>
      </c>
      <c r="B1223">
        <v>-5.0844520843059494E-5</v>
      </c>
      <c r="C1223">
        <v>-8.4201262201408016E-4</v>
      </c>
    </row>
    <row r="1224" spans="1:3" x14ac:dyDescent="0.3">
      <c r="A1224">
        <v>1200</v>
      </c>
      <c r="B1224">
        <v>-2.4351457248113083E-3</v>
      </c>
      <c r="C1224">
        <v>2.0154364261840044E-2</v>
      </c>
    </row>
    <row r="1225" spans="1:3" x14ac:dyDescent="0.3">
      <c r="A1225">
        <v>1201</v>
      </c>
      <c r="B1225">
        <v>1.7964264508971095E-2</v>
      </c>
      <c r="C1225">
        <v>1.5272051329917102E-2</v>
      </c>
    </row>
    <row r="1226" spans="1:3" x14ac:dyDescent="0.3">
      <c r="A1226">
        <v>1202</v>
      </c>
      <c r="B1226">
        <v>-9.9649432546137263E-3</v>
      </c>
      <c r="C1226">
        <v>-1.9821903165499141E-2</v>
      </c>
    </row>
    <row r="1227" spans="1:3" x14ac:dyDescent="0.3">
      <c r="A1227">
        <v>1203</v>
      </c>
      <c r="B1227">
        <v>3.6545083008781027E-3</v>
      </c>
      <c r="C1227">
        <v>1.0948079499491612E-2</v>
      </c>
    </row>
    <row r="1228" spans="1:3" x14ac:dyDescent="0.3">
      <c r="A1228">
        <v>1204</v>
      </c>
      <c r="B1228">
        <v>9.7261623535958299E-4</v>
      </c>
      <c r="C1228">
        <v>-2.3732731842295941E-2</v>
      </c>
    </row>
    <row r="1229" spans="1:3" x14ac:dyDescent="0.3">
      <c r="A1229">
        <v>1205</v>
      </c>
      <c r="B1229">
        <v>8.3405971516420062E-3</v>
      </c>
      <c r="C1229">
        <v>2.6522474163434149E-2</v>
      </c>
    </row>
    <row r="1230" spans="1:3" x14ac:dyDescent="0.3">
      <c r="A1230">
        <v>1206</v>
      </c>
      <c r="B1230">
        <v>8.3431557081355759E-3</v>
      </c>
      <c r="C1230">
        <v>-4.684619122769719E-3</v>
      </c>
    </row>
    <row r="1231" spans="1:3" x14ac:dyDescent="0.3">
      <c r="A1231">
        <v>1207</v>
      </c>
      <c r="B1231">
        <v>4.7603594172550062E-3</v>
      </c>
      <c r="C1231">
        <v>1.9447118831509786E-3</v>
      </c>
    </row>
    <row r="1232" spans="1:3" x14ac:dyDescent="0.3">
      <c r="A1232">
        <v>1208</v>
      </c>
      <c r="B1232">
        <v>9.2984136535587056E-3</v>
      </c>
      <c r="C1232">
        <v>1.5873432604549383E-2</v>
      </c>
    </row>
    <row r="1233" spans="1:3" x14ac:dyDescent="0.3">
      <c r="A1233">
        <v>1209</v>
      </c>
      <c r="B1233">
        <v>9.9207259563163716E-3</v>
      </c>
      <c r="C1233">
        <v>9.4785156396624826E-2</v>
      </c>
    </row>
    <row r="1234" spans="1:3" x14ac:dyDescent="0.3">
      <c r="A1234">
        <v>1210</v>
      </c>
      <c r="B1234">
        <v>-4.6006759746381994E-3</v>
      </c>
      <c r="C1234">
        <v>1.6614963235164201E-2</v>
      </c>
    </row>
    <row r="1235" spans="1:3" x14ac:dyDescent="0.3">
      <c r="A1235">
        <v>1211</v>
      </c>
      <c r="B1235">
        <v>1.5970404850445714E-2</v>
      </c>
      <c r="C1235">
        <v>3.224300058544953E-3</v>
      </c>
    </row>
    <row r="1236" spans="1:3" x14ac:dyDescent="0.3">
      <c r="A1236">
        <v>1212</v>
      </c>
      <c r="B1236">
        <v>-8.0631381044201228E-3</v>
      </c>
      <c r="C1236">
        <v>-8.3214105066909266E-3</v>
      </c>
    </row>
    <row r="1237" spans="1:3" x14ac:dyDescent="0.3">
      <c r="A1237">
        <v>1213</v>
      </c>
      <c r="B1237">
        <v>9.5706444462012978E-3</v>
      </c>
      <c r="C1237">
        <v>1.4088135960329835E-2</v>
      </c>
    </row>
    <row r="1238" spans="1:3" x14ac:dyDescent="0.3">
      <c r="A1238">
        <v>1214</v>
      </c>
      <c r="B1238">
        <v>-7.7032917497546188E-3</v>
      </c>
      <c r="C1238">
        <v>5.2656186195606785E-3</v>
      </c>
    </row>
    <row r="1239" spans="1:3" x14ac:dyDescent="0.3">
      <c r="A1239">
        <v>1215</v>
      </c>
      <c r="B1239">
        <v>-1.5496846152466083E-2</v>
      </c>
      <c r="C1239">
        <v>-3.0082680074268252E-2</v>
      </c>
    </row>
    <row r="1240" spans="1:3" x14ac:dyDescent="0.3">
      <c r="A1240">
        <v>1216</v>
      </c>
      <c r="B1240">
        <v>7.4751701962674074E-3</v>
      </c>
      <c r="C1240">
        <v>-4.6116639920039523E-3</v>
      </c>
    </row>
    <row r="1241" spans="1:3" x14ac:dyDescent="0.3">
      <c r="A1241">
        <v>1217</v>
      </c>
      <c r="B1241">
        <v>2.3026709217346718E-3</v>
      </c>
      <c r="C1241">
        <v>-1.6108758151103939E-2</v>
      </c>
    </row>
    <row r="1242" spans="1:3" x14ac:dyDescent="0.3">
      <c r="A1242">
        <v>1218</v>
      </c>
      <c r="B1242">
        <v>1.0857113659389296E-2</v>
      </c>
      <c r="C1242">
        <v>1.0180904281661461E-2</v>
      </c>
    </row>
    <row r="1243" spans="1:3" x14ac:dyDescent="0.3">
      <c r="A1243">
        <v>1219</v>
      </c>
      <c r="B1243">
        <v>3.7898003007021202E-3</v>
      </c>
      <c r="C1243">
        <v>-5.8147390196619329E-3</v>
      </c>
    </row>
    <row r="1244" spans="1:3" x14ac:dyDescent="0.3">
      <c r="A1244">
        <v>1220</v>
      </c>
      <c r="B1244">
        <v>-4.1630822880710681E-3</v>
      </c>
      <c r="C1244">
        <v>-8.1527071856132109E-3</v>
      </c>
    </row>
    <row r="1245" spans="1:3" x14ac:dyDescent="0.3">
      <c r="A1245">
        <v>1221</v>
      </c>
      <c r="B1245">
        <v>1.1715542893759513E-2</v>
      </c>
      <c r="C1245">
        <v>-4.8263007103995573E-3</v>
      </c>
    </row>
    <row r="1246" spans="1:3" x14ac:dyDescent="0.3">
      <c r="A1246">
        <v>1222</v>
      </c>
      <c r="B1246">
        <v>1.7213894648613691E-2</v>
      </c>
      <c r="C1246">
        <v>-6.2085510546108086E-4</v>
      </c>
    </row>
    <row r="1247" spans="1:3" x14ac:dyDescent="0.3">
      <c r="A1247">
        <v>1223</v>
      </c>
      <c r="B1247">
        <v>-1.1736641378905338E-2</v>
      </c>
      <c r="C1247">
        <v>7.1248867671507791E-3</v>
      </c>
    </row>
    <row r="1248" spans="1:3" x14ac:dyDescent="0.3">
      <c r="A1248">
        <v>1224</v>
      </c>
      <c r="B1248">
        <v>1.3475504524489965E-2</v>
      </c>
      <c r="C1248">
        <v>-1.1756553084868102E-2</v>
      </c>
    </row>
    <row r="1249" spans="1:3" x14ac:dyDescent="0.3">
      <c r="A1249">
        <v>1225</v>
      </c>
      <c r="B1249">
        <v>-7.0081001186785181E-3</v>
      </c>
      <c r="C1249">
        <v>1.1324025884755274E-2</v>
      </c>
    </row>
    <row r="1250" spans="1:3" x14ac:dyDescent="0.3">
      <c r="A1250">
        <v>1226</v>
      </c>
      <c r="B1250">
        <v>1.0120405077713099E-2</v>
      </c>
      <c r="C1250">
        <v>1.3176492349691274E-2</v>
      </c>
    </row>
    <row r="1251" spans="1:3" x14ac:dyDescent="0.3">
      <c r="A1251">
        <v>1227</v>
      </c>
      <c r="B1251">
        <v>-1.35879942176826E-2</v>
      </c>
      <c r="C1251">
        <v>1.0505990915536237E-2</v>
      </c>
    </row>
    <row r="1252" spans="1:3" x14ac:dyDescent="0.3">
      <c r="A1252">
        <v>1228</v>
      </c>
      <c r="B1252">
        <v>2.0361334785228315E-2</v>
      </c>
      <c r="C1252">
        <v>6.4243795004858759E-3</v>
      </c>
    </row>
    <row r="1253" spans="1:3" x14ac:dyDescent="0.3">
      <c r="A1253">
        <v>1229</v>
      </c>
      <c r="B1253">
        <v>5.9419889849716308E-3</v>
      </c>
      <c r="C1253">
        <v>-5.9419889849716308E-3</v>
      </c>
    </row>
    <row r="1254" spans="1:3" x14ac:dyDescent="0.3">
      <c r="A1254">
        <v>1230</v>
      </c>
      <c r="B1254">
        <v>6.5533605441352935E-3</v>
      </c>
      <c r="C1254">
        <v>-8.4710142384387052E-3</v>
      </c>
    </row>
    <row r="1255" spans="1:3" x14ac:dyDescent="0.3">
      <c r="A1255">
        <v>1231</v>
      </c>
      <c r="B1255">
        <v>1.9761342843202398E-2</v>
      </c>
      <c r="C1255">
        <v>-1.1458340113448026E-2</v>
      </c>
    </row>
    <row r="1256" spans="1:3" x14ac:dyDescent="0.3">
      <c r="A1256">
        <v>1232</v>
      </c>
      <c r="B1256">
        <v>1.8840574251675062E-2</v>
      </c>
      <c r="C1256">
        <v>4.1987555132772039E-3</v>
      </c>
    </row>
    <row r="1257" spans="1:3" x14ac:dyDescent="0.3">
      <c r="A1257">
        <v>1233</v>
      </c>
      <c r="B1257">
        <v>-3.0636665678796499E-2</v>
      </c>
      <c r="C1257">
        <v>-4.2332742137413115E-5</v>
      </c>
    </row>
    <row r="1258" spans="1:3" x14ac:dyDescent="0.3">
      <c r="A1258">
        <v>1234</v>
      </c>
      <c r="B1258">
        <v>1.4102689595925526E-2</v>
      </c>
      <c r="C1258">
        <v>-8.4554673878266956E-4</v>
      </c>
    </row>
    <row r="1259" spans="1:3" x14ac:dyDescent="0.3">
      <c r="A1259">
        <v>1235</v>
      </c>
      <c r="B1259">
        <v>-3.270696771604624E-2</v>
      </c>
      <c r="C1259">
        <v>1.5080381884677682E-2</v>
      </c>
    </row>
    <row r="1260" spans="1:3" x14ac:dyDescent="0.3">
      <c r="A1260">
        <v>1236</v>
      </c>
      <c r="B1260">
        <v>5.6446614437955693E-3</v>
      </c>
      <c r="C1260">
        <v>1.5683167933569313E-2</v>
      </c>
    </row>
    <row r="1261" spans="1:3" x14ac:dyDescent="0.3">
      <c r="A1261">
        <v>1237</v>
      </c>
      <c r="B1261">
        <v>8.4262067426134936E-3</v>
      </c>
      <c r="C1261">
        <v>1.7694513342102283E-2</v>
      </c>
    </row>
    <row r="1262" spans="1:3" x14ac:dyDescent="0.3">
      <c r="A1262">
        <v>1238</v>
      </c>
      <c r="B1262">
        <v>-7.0155049041949235E-3</v>
      </c>
      <c r="C1262">
        <v>1.2831698550605274E-3</v>
      </c>
    </row>
    <row r="1263" spans="1:3" x14ac:dyDescent="0.3">
      <c r="A1263">
        <v>1239</v>
      </c>
      <c r="B1263">
        <v>9.2327452312752835E-4</v>
      </c>
      <c r="C1263">
        <v>-4.5510972912006433E-4</v>
      </c>
    </row>
    <row r="1264" spans="1:3" x14ac:dyDescent="0.3">
      <c r="A1264">
        <v>1240</v>
      </c>
      <c r="B1264">
        <v>-4.4100007440140178E-3</v>
      </c>
      <c r="C1264">
        <v>3.0074761998344669E-3</v>
      </c>
    </row>
    <row r="1265" spans="1:3" x14ac:dyDescent="0.3">
      <c r="A1265">
        <v>1241</v>
      </c>
      <c r="B1265">
        <v>2.4278422926462224E-2</v>
      </c>
      <c r="C1265">
        <v>2.2362741341258423E-3</v>
      </c>
    </row>
    <row r="1266" spans="1:3" x14ac:dyDescent="0.3">
      <c r="A1266">
        <v>1242</v>
      </c>
      <c r="B1266">
        <v>1.0736705754529324E-2</v>
      </c>
      <c r="C1266">
        <v>1.6524597987319818E-3</v>
      </c>
    </row>
    <row r="1267" spans="1:3" x14ac:dyDescent="0.3">
      <c r="A1267">
        <v>1243</v>
      </c>
      <c r="B1267">
        <v>1.6774595560227562E-2</v>
      </c>
      <c r="C1267">
        <v>-8.1993168636699532E-3</v>
      </c>
    </row>
    <row r="1268" spans="1:3" x14ac:dyDescent="0.3">
      <c r="A1268">
        <v>1244</v>
      </c>
      <c r="B1268">
        <v>-7.4779455369584885E-2</v>
      </c>
      <c r="C1268">
        <v>2.673280813926418E-2</v>
      </c>
    </row>
    <row r="1269" spans="1:3" x14ac:dyDescent="0.3">
      <c r="A1269">
        <v>1245</v>
      </c>
      <c r="B1269">
        <v>-6.587792884314732E-3</v>
      </c>
      <c r="C1269">
        <v>3.2305496233597096E-2</v>
      </c>
    </row>
    <row r="1270" spans="1:3" x14ac:dyDescent="0.3">
      <c r="A1270">
        <v>1246</v>
      </c>
      <c r="B1270">
        <v>-9.7488642914402446E-3</v>
      </c>
      <c r="C1270">
        <v>4.1338202889663125E-2</v>
      </c>
    </row>
    <row r="1271" spans="1:3" x14ac:dyDescent="0.3">
      <c r="A1271">
        <v>1247</v>
      </c>
      <c r="B1271">
        <v>1.5478602794632914E-2</v>
      </c>
      <c r="C1271">
        <v>-9.5203108383269865E-3</v>
      </c>
    </row>
    <row r="1272" spans="1:3" x14ac:dyDescent="0.3">
      <c r="A1272">
        <v>1248</v>
      </c>
      <c r="B1272">
        <v>3.3495847151945687E-2</v>
      </c>
      <c r="C1272">
        <v>-5.0265505861343679E-3</v>
      </c>
    </row>
    <row r="1273" spans="1:3" x14ac:dyDescent="0.3">
      <c r="A1273">
        <v>1249</v>
      </c>
      <c r="B1273">
        <v>-4.1155178680364396E-3</v>
      </c>
      <c r="C1273">
        <v>-4.4909876375958052E-3</v>
      </c>
    </row>
    <row r="1274" spans="1:3" x14ac:dyDescent="0.3">
      <c r="A1274">
        <v>1250</v>
      </c>
      <c r="B1274">
        <v>1.7522370292427022E-2</v>
      </c>
      <c r="C1274">
        <v>-1.2050239979370089E-2</v>
      </c>
    </row>
    <row r="1275" spans="1:3" x14ac:dyDescent="0.3">
      <c r="A1275">
        <v>1251</v>
      </c>
      <c r="B1275">
        <v>1.0607771466845677E-2</v>
      </c>
      <c r="C1275">
        <v>-6.0053679894741686E-3</v>
      </c>
    </row>
    <row r="1276" spans="1:3" x14ac:dyDescent="0.3">
      <c r="A1276">
        <v>1252</v>
      </c>
      <c r="B1276">
        <v>4.9374793439073625E-3</v>
      </c>
      <c r="C1276">
        <v>7.4880966333122426E-3</v>
      </c>
    </row>
    <row r="1277" spans="1:3" x14ac:dyDescent="0.3">
      <c r="A1277">
        <v>1253</v>
      </c>
      <c r="B1277">
        <v>6.2865996080007274E-3</v>
      </c>
      <c r="C1277">
        <v>-7.3209931947604461E-3</v>
      </c>
    </row>
    <row r="1278" spans="1:3" x14ac:dyDescent="0.3">
      <c r="A1278">
        <v>1254</v>
      </c>
      <c r="B1278">
        <v>-2.5124798117587823E-3</v>
      </c>
      <c r="C1278">
        <v>2.9005279297253375E-3</v>
      </c>
    </row>
    <row r="1279" spans="1:3" x14ac:dyDescent="0.3">
      <c r="A1279">
        <v>1255</v>
      </c>
      <c r="B1279">
        <v>1.9020675149662672E-2</v>
      </c>
      <c r="C1279">
        <v>-1.4603369705983318E-2</v>
      </c>
    </row>
    <row r="1280" spans="1:3" ht="15" thickBot="1" x14ac:dyDescent="0.35">
      <c r="A1280" s="5">
        <v>1256</v>
      </c>
      <c r="B1280" s="5">
        <v>1.5793386209437359E-2</v>
      </c>
      <c r="C1280" s="5">
        <v>-2.2632095886856756E-2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FC93A-CC62-467A-9684-D01A7C92FCA9}">
  <dimension ref="B1:J1264"/>
  <sheetViews>
    <sheetView workbookViewId="0">
      <selection activeCell="B4" sqref="B4"/>
    </sheetView>
  </sheetViews>
  <sheetFormatPr baseColWidth="10" defaultRowHeight="14.4" x14ac:dyDescent="0.3"/>
  <sheetData>
    <row r="1" spans="2:10" x14ac:dyDescent="0.3">
      <c r="B1" t="s">
        <v>5</v>
      </c>
      <c r="F1" t="s">
        <v>8</v>
      </c>
      <c r="G1" s="12">
        <f>+AVERAGE(G8:G1263)</f>
        <v>6.0538971683503514E-4</v>
      </c>
      <c r="H1" s="12">
        <f>+AVERAGE(H8:H1263)</f>
        <v>5.5971746459843876E-4</v>
      </c>
      <c r="I1" s="14">
        <f>+(1+G1)^252-1</f>
        <v>0.16475649579530827</v>
      </c>
      <c r="J1" s="14">
        <f>+(1+H1)^252-1</f>
        <v>0.15143540471701455</v>
      </c>
    </row>
    <row r="2" spans="2:10" x14ac:dyDescent="0.3">
      <c r="B2" t="s">
        <v>6</v>
      </c>
      <c r="C2">
        <v>1</v>
      </c>
      <c r="F2" t="s">
        <v>9</v>
      </c>
      <c r="G2">
        <f>+_xlfn.STDEV.S(G8:G1263)</f>
        <v>1.1201573328546228E-2</v>
      </c>
      <c r="H2">
        <f>+_xlfn.STDEV.S(H8:H1263)</f>
        <v>9.9286845522439295E-3</v>
      </c>
      <c r="I2" s="11">
        <f>+G2*252^0.5</f>
        <v>0.17781946391992401</v>
      </c>
      <c r="J2" s="11">
        <f>+H2*252^0.5</f>
        <v>0.15761298102747676</v>
      </c>
    </row>
    <row r="3" spans="2:10" x14ac:dyDescent="0.3">
      <c r="B3" t="s">
        <v>52</v>
      </c>
      <c r="C3">
        <f>+COUNT(B8:B1264)</f>
        <v>1257</v>
      </c>
      <c r="F3" t="s">
        <v>38</v>
      </c>
      <c r="H3">
        <f>+_xlfn.COVARIANCE.S(G8:G1263,H8:H1263)</f>
        <v>7.7735278732984173E-6</v>
      </c>
    </row>
    <row r="4" spans="2:10" x14ac:dyDescent="0.3">
      <c r="F4" t="s">
        <v>39</v>
      </c>
      <c r="H4" s="19">
        <f>+H3/G2^2</f>
        <v>6.1952681352744711E-2</v>
      </c>
    </row>
    <row r="5" spans="2:10" x14ac:dyDescent="0.3">
      <c r="F5" t="s">
        <v>41</v>
      </c>
      <c r="H5" s="9">
        <f>+H3/G2/H2</f>
        <v>6.9895211135093269E-2</v>
      </c>
    </row>
    <row r="6" spans="2:10" x14ac:dyDescent="0.3">
      <c r="H6" s="9"/>
    </row>
    <row r="7" spans="2:10" x14ac:dyDescent="0.3">
      <c r="B7" s="8"/>
      <c r="C7" s="8" t="s">
        <v>7</v>
      </c>
      <c r="D7" s="8" t="s">
        <v>42</v>
      </c>
      <c r="E7" s="17"/>
      <c r="G7" s="8" t="s">
        <v>45</v>
      </c>
      <c r="H7" s="8" t="s">
        <v>50</v>
      </c>
    </row>
    <row r="8" spans="2:10" x14ac:dyDescent="0.3">
      <c r="B8" s="2">
        <v>45799</v>
      </c>
      <c r="C8">
        <f>+VLOOKUP(B8,'S&amp;P500'!$B$4:$C$1261,2)</f>
        <v>5842.01</v>
      </c>
      <c r="D8" s="15">
        <f>+VLOOKUP(B8,Gold!$B$5:$C$1261,2)</f>
        <v>3292.3</v>
      </c>
      <c r="E8" s="15"/>
      <c r="F8" s="4"/>
      <c r="G8" s="13">
        <f>+C8/C9-1</f>
        <v>-4.4485431876539749E-4</v>
      </c>
      <c r="H8" s="13">
        <f>+D8/D9-1</f>
        <v>-5.1370380442994357E-3</v>
      </c>
    </row>
    <row r="9" spans="2:10" x14ac:dyDescent="0.3">
      <c r="B9" s="2">
        <v>45798</v>
      </c>
      <c r="C9">
        <f>+VLOOKUP(B9,'S&amp;P500'!$B$5:$C$1261,2)</f>
        <v>5844.61</v>
      </c>
      <c r="D9" s="15">
        <f>+VLOOKUP(B9,Gold!$B$5:$C$1261,2)</f>
        <v>3309.3</v>
      </c>
      <c r="E9" s="15"/>
      <c r="G9" s="13">
        <f t="shared" ref="G9:H67" si="0">+C9/C10-1</f>
        <v>-1.6135114115741978E-2</v>
      </c>
      <c r="H9" s="13">
        <f t="shared" si="0"/>
        <v>8.8406548181567679E-3</v>
      </c>
    </row>
    <row r="10" spans="2:10" x14ac:dyDescent="0.3">
      <c r="B10" s="2">
        <v>45797</v>
      </c>
      <c r="C10">
        <f>+VLOOKUP(B10,'S&amp;P500'!$B$5:$C$1261,2)</f>
        <v>5940.46</v>
      </c>
      <c r="D10" s="15">
        <f>+VLOOKUP(B10,Gold!$B$5:$C$1261,2)</f>
        <v>3280.3</v>
      </c>
      <c r="E10" s="15"/>
      <c r="G10" s="13">
        <f t="shared" si="0"/>
        <v>-3.8802065866255786E-3</v>
      </c>
      <c r="H10" s="13">
        <f t="shared" si="0"/>
        <v>1.5918733934157103E-2</v>
      </c>
    </row>
    <row r="11" spans="2:10" x14ac:dyDescent="0.3">
      <c r="B11" s="2">
        <v>45796</v>
      </c>
      <c r="C11">
        <f>+VLOOKUP(B11,'S&amp;P500'!$B$5:$C$1261,2)</f>
        <v>5963.6</v>
      </c>
      <c r="D11" s="15">
        <f>+VLOOKUP(B11,Gold!$B$5:$C$1261,2)</f>
        <v>3228.9</v>
      </c>
      <c r="E11" s="15"/>
      <c r="G11" s="13">
        <f t="shared" si="0"/>
        <v>8.76077054501323E-4</v>
      </c>
      <c r="H11" s="13">
        <f t="shared" si="0"/>
        <v>1.4739157762413635E-2</v>
      </c>
    </row>
    <row r="12" spans="2:10" x14ac:dyDescent="0.3">
      <c r="B12" s="2">
        <v>45793</v>
      </c>
      <c r="C12">
        <f>+VLOOKUP(B12,'S&amp;P500'!$B$5:$C$1261,2)</f>
        <v>5958.38</v>
      </c>
      <c r="D12" s="15">
        <f>+VLOOKUP(B12,Gold!$B$5:$C$1261,2)</f>
        <v>3182</v>
      </c>
      <c r="E12" s="15"/>
      <c r="G12" s="13">
        <f t="shared" si="0"/>
        <v>7.0053220166539365E-3</v>
      </c>
      <c r="H12" s="13">
        <f t="shared" si="0"/>
        <v>-1.2016021361815676E-2</v>
      </c>
    </row>
    <row r="13" spans="2:10" x14ac:dyDescent="0.3">
      <c r="B13" s="2">
        <v>45792</v>
      </c>
      <c r="C13">
        <f>+VLOOKUP(B13,'S&amp;P500'!$B$5:$C$1261,2)</f>
        <v>5916.93</v>
      </c>
      <c r="D13" s="15">
        <f>+VLOOKUP(B13,Gold!$B$5:$C$1261,2)</f>
        <v>3220.7</v>
      </c>
      <c r="E13" s="15"/>
      <c r="G13" s="13">
        <f t="shared" si="0"/>
        <v>4.1323155561741043E-3</v>
      </c>
      <c r="H13" s="13">
        <f t="shared" si="0"/>
        <v>1.2353052115420704E-2</v>
      </c>
    </row>
    <row r="14" spans="2:10" x14ac:dyDescent="0.3">
      <c r="B14" s="2">
        <v>45791</v>
      </c>
      <c r="C14">
        <f>+VLOOKUP(B14,'S&amp;P500'!$B$5:$C$1261,2)</f>
        <v>5892.58</v>
      </c>
      <c r="D14" s="15">
        <f>+VLOOKUP(B14,Gold!$B$5:$C$1261,2)</f>
        <v>3181.4</v>
      </c>
      <c r="E14" s="15"/>
      <c r="G14" s="13">
        <f t="shared" si="0"/>
        <v>1.024369112638146E-3</v>
      </c>
      <c r="H14" s="13">
        <f t="shared" si="0"/>
        <v>-1.8177329259636443E-2</v>
      </c>
    </row>
    <row r="15" spans="2:10" x14ac:dyDescent="0.3">
      <c r="B15" s="2">
        <v>45790</v>
      </c>
      <c r="C15">
        <f>+VLOOKUP(B15,'S&amp;P500'!$B$5:$C$1261,2)</f>
        <v>5886.55</v>
      </c>
      <c r="D15" s="15">
        <f>+VLOOKUP(B15,Gold!$B$5:$C$1261,2)</f>
        <v>3240.3</v>
      </c>
      <c r="E15" s="15"/>
      <c r="G15" s="13">
        <f t="shared" si="0"/>
        <v>7.2482243048224149E-3</v>
      </c>
      <c r="H15" s="13">
        <f t="shared" si="0"/>
        <v>6.304347826086909E-3</v>
      </c>
    </row>
    <row r="16" spans="2:10" x14ac:dyDescent="0.3">
      <c r="B16" s="2">
        <v>45789</v>
      </c>
      <c r="C16">
        <f>+VLOOKUP(B16,'S&amp;P500'!$B$5:$C$1261,2)</f>
        <v>5844.19</v>
      </c>
      <c r="D16" s="15">
        <f>+VLOOKUP(B16,Gold!$B$5:$C$1261,2)</f>
        <v>3220</v>
      </c>
      <c r="E16" s="15"/>
      <c r="G16" s="13">
        <f t="shared" si="0"/>
        <v>3.2558821606703869E-2</v>
      </c>
      <c r="H16" s="13">
        <f t="shared" si="0"/>
        <v>-3.4598548899682169E-2</v>
      </c>
    </row>
    <row r="17" spans="2:8" x14ac:dyDescent="0.3">
      <c r="B17" s="2">
        <v>45786</v>
      </c>
      <c r="C17">
        <f>+VLOOKUP(B17,'S&amp;P500'!$B$5:$C$1261,2)</f>
        <v>5659.91</v>
      </c>
      <c r="D17" s="15">
        <f>+VLOOKUP(B17,Gold!$B$5:$C$1261,2)</f>
        <v>3335.4</v>
      </c>
      <c r="E17" s="15"/>
      <c r="G17" s="13">
        <f t="shared" si="0"/>
        <v>-7.1151883671083382E-4</v>
      </c>
      <c r="H17" s="13">
        <f t="shared" si="0"/>
        <v>1.1769702117333081E-2</v>
      </c>
    </row>
    <row r="18" spans="2:8" x14ac:dyDescent="0.3">
      <c r="B18" s="2">
        <v>45785</v>
      </c>
      <c r="C18">
        <f>+VLOOKUP(B18,'S&amp;P500'!$B$5:$C$1261,2)</f>
        <v>5663.94</v>
      </c>
      <c r="D18" s="15">
        <f>+VLOOKUP(B18,Gold!$B$5:$C$1261,2)</f>
        <v>3296.6</v>
      </c>
      <c r="E18" s="15"/>
      <c r="G18" s="13">
        <f t="shared" si="0"/>
        <v>5.7997471267632328E-3</v>
      </c>
      <c r="H18" s="13">
        <f t="shared" si="0"/>
        <v>-2.5078369905956133E-2</v>
      </c>
    </row>
    <row r="19" spans="2:8" x14ac:dyDescent="0.3">
      <c r="B19" s="2">
        <v>45784</v>
      </c>
      <c r="C19">
        <f>+VLOOKUP(B19,'S&amp;P500'!$B$5:$C$1261,2)</f>
        <v>5631.28</v>
      </c>
      <c r="D19" s="15">
        <f>+VLOOKUP(B19,Gold!$B$5:$C$1261,2)</f>
        <v>3381.4</v>
      </c>
      <c r="E19" s="15"/>
      <c r="G19" s="13">
        <f t="shared" si="0"/>
        <v>4.3464225393308187E-3</v>
      </c>
      <c r="H19" s="13">
        <f t="shared" si="0"/>
        <v>-8.7940435012018314E-3</v>
      </c>
    </row>
    <row r="20" spans="2:8" x14ac:dyDescent="0.3">
      <c r="B20" s="2">
        <v>45783</v>
      </c>
      <c r="C20">
        <f>+VLOOKUP(B20,'S&amp;P500'!$B$5:$C$1261,2)</f>
        <v>5606.91</v>
      </c>
      <c r="D20" s="15">
        <f>+VLOOKUP(B20,Gold!$B$5:$C$1261,2)</f>
        <v>3411.4</v>
      </c>
      <c r="E20" s="15"/>
      <c r="G20" s="13">
        <f t="shared" si="0"/>
        <v>-7.6932878850626274E-3</v>
      </c>
      <c r="H20" s="13">
        <f t="shared" si="0"/>
        <v>3.0229819104279354E-2</v>
      </c>
    </row>
    <row r="21" spans="2:8" x14ac:dyDescent="0.3">
      <c r="B21" s="2">
        <v>45782</v>
      </c>
      <c r="C21">
        <f>+VLOOKUP(B21,'S&amp;P500'!$B$5:$C$1261,2)</f>
        <v>5650.38</v>
      </c>
      <c r="D21" s="15">
        <f>+VLOOKUP(B21,Gold!$B$5:$C$1261,2)</f>
        <v>3311.3</v>
      </c>
      <c r="E21" s="15"/>
      <c r="G21" s="13">
        <f t="shared" si="0"/>
        <v>-6.3815906321273985E-3</v>
      </c>
      <c r="H21" s="13">
        <f t="shared" si="0"/>
        <v>2.4567591819053769E-2</v>
      </c>
    </row>
    <row r="22" spans="2:8" x14ac:dyDescent="0.3">
      <c r="B22" s="2">
        <v>45779</v>
      </c>
      <c r="C22">
        <f>+VLOOKUP(B22,'S&amp;P500'!$B$5:$C$1261,2)</f>
        <v>5686.67</v>
      </c>
      <c r="D22" s="15">
        <f>+VLOOKUP(B22,Gold!$B$5:$C$1261,2)</f>
        <v>3231.9</v>
      </c>
      <c r="E22" s="15"/>
      <c r="G22" s="13">
        <f t="shared" si="0"/>
        <v>1.4726612825518126E-2</v>
      </c>
      <c r="H22" s="13">
        <f t="shared" si="0"/>
        <v>6.8224299065420269E-3</v>
      </c>
    </row>
    <row r="23" spans="2:8" x14ac:dyDescent="0.3">
      <c r="B23" s="2">
        <v>45778</v>
      </c>
      <c r="C23">
        <f>+VLOOKUP(B23,'S&amp;P500'!$B$5:$C$1261,2)</f>
        <v>5604.14</v>
      </c>
      <c r="D23" s="15">
        <f>+VLOOKUP(B23,Gold!$B$5:$C$1261,2)</f>
        <v>3210</v>
      </c>
      <c r="E23" s="15"/>
      <c r="G23" s="13">
        <f t="shared" si="0"/>
        <v>6.2990881764606321E-3</v>
      </c>
      <c r="H23" s="13">
        <f t="shared" si="0"/>
        <v>-2.874432677760963E-2</v>
      </c>
    </row>
    <row r="24" spans="2:8" x14ac:dyDescent="0.3">
      <c r="B24" s="2">
        <v>45777</v>
      </c>
      <c r="C24">
        <f>+VLOOKUP(B24,'S&amp;P500'!$B$5:$C$1261,2)</f>
        <v>5569.06</v>
      </c>
      <c r="D24" s="15">
        <f>+VLOOKUP(B24,Gold!$B$5:$C$1261,2)</f>
        <v>3305</v>
      </c>
      <c r="E24" s="15"/>
      <c r="G24" s="13">
        <f t="shared" si="0"/>
        <v>1.4799948928487794E-3</v>
      </c>
      <c r="H24" s="13">
        <f t="shared" si="0"/>
        <v>-4.1581294443775452E-3</v>
      </c>
    </row>
    <row r="25" spans="2:8" x14ac:dyDescent="0.3">
      <c r="B25" s="2">
        <v>45776</v>
      </c>
      <c r="C25">
        <f>+VLOOKUP(B25,'S&amp;P500'!$B$5:$C$1261,2)</f>
        <v>5560.83</v>
      </c>
      <c r="D25" s="15">
        <f>+VLOOKUP(B25,Gold!$B$5:$C$1261,2)</f>
        <v>3318.8</v>
      </c>
      <c r="E25" s="15"/>
      <c r="G25" s="13">
        <f t="shared" si="0"/>
        <v>5.8023965634184105E-3</v>
      </c>
      <c r="H25" s="13">
        <f t="shared" si="0"/>
        <v>-4.1110277569391673E-3</v>
      </c>
    </row>
    <row r="26" spans="2:8" x14ac:dyDescent="0.3">
      <c r="B26" s="2">
        <v>45775</v>
      </c>
      <c r="C26">
        <f>+VLOOKUP(B26,'S&amp;P500'!$B$5:$C$1261,2)</f>
        <v>5528.75</v>
      </c>
      <c r="D26" s="15">
        <f>+VLOOKUP(B26,Gold!$B$5:$C$1261,2)</f>
        <v>3332.5</v>
      </c>
      <c r="E26" s="15"/>
      <c r="G26" s="13">
        <f t="shared" si="0"/>
        <v>6.4069962951629478E-4</v>
      </c>
      <c r="H26" s="13">
        <f t="shared" si="0"/>
        <v>1.5263222032658952E-2</v>
      </c>
    </row>
    <row r="27" spans="2:8" x14ac:dyDescent="0.3">
      <c r="B27" s="2">
        <v>45772</v>
      </c>
      <c r="C27">
        <f>+VLOOKUP(B27,'S&amp;P500'!$B$5:$C$1261,2)</f>
        <v>5525.21</v>
      </c>
      <c r="D27" s="15">
        <f>+VLOOKUP(B27,Gold!$B$5:$C$1261,2)</f>
        <v>3282.4</v>
      </c>
      <c r="E27" s="15"/>
      <c r="G27" s="13">
        <f t="shared" si="0"/>
        <v>7.3731441792452834E-3</v>
      </c>
      <c r="H27" s="13">
        <f t="shared" si="0"/>
        <v>-1.4885954381752664E-2</v>
      </c>
    </row>
    <row r="28" spans="2:8" x14ac:dyDescent="0.3">
      <c r="B28" s="2">
        <v>45771</v>
      </c>
      <c r="C28">
        <f>+VLOOKUP(B28,'S&amp;P500'!$B$5:$C$1261,2)</f>
        <v>5484.77</v>
      </c>
      <c r="D28" s="15">
        <f>+VLOOKUP(B28,Gold!$B$5:$C$1261,2)</f>
        <v>3332</v>
      </c>
      <c r="E28" s="15"/>
      <c r="G28" s="13">
        <f t="shared" si="0"/>
        <v>2.025908412793509E-2</v>
      </c>
      <c r="H28" s="13">
        <f t="shared" si="0"/>
        <v>1.7000885144828004E-2</v>
      </c>
    </row>
    <row r="29" spans="2:8" x14ac:dyDescent="0.3">
      <c r="B29" s="2">
        <v>45770</v>
      </c>
      <c r="C29">
        <f>+VLOOKUP(B29,'S&amp;P500'!$B$5:$C$1261,2)</f>
        <v>5375.86</v>
      </c>
      <c r="D29" s="15">
        <f>+VLOOKUP(B29,Gold!$B$5:$C$1261,2)</f>
        <v>3276.3</v>
      </c>
      <c r="E29" s="15"/>
      <c r="G29" s="13">
        <f t="shared" si="0"/>
        <v>1.6661119264111734E-2</v>
      </c>
      <c r="H29" s="13">
        <f t="shared" si="0"/>
        <v>-3.660903316866615E-2</v>
      </c>
    </row>
    <row r="30" spans="2:8" x14ac:dyDescent="0.3">
      <c r="B30" s="2">
        <v>45769</v>
      </c>
      <c r="C30">
        <f>+VLOOKUP(B30,'S&amp;P500'!$B$5:$C$1261,2)</f>
        <v>5287.76</v>
      </c>
      <c r="D30" s="15">
        <f>+VLOOKUP(B30,Gold!$B$5:$C$1261,2)</f>
        <v>3400.8</v>
      </c>
      <c r="E30" s="15"/>
      <c r="G30" s="13">
        <f t="shared" si="0"/>
        <v>2.511728897677501E-2</v>
      </c>
      <c r="H30" s="13">
        <f t="shared" si="0"/>
        <v>-1.5853443720273974E-3</v>
      </c>
    </row>
    <row r="31" spans="2:8" x14ac:dyDescent="0.3">
      <c r="B31" s="2">
        <v>45768</v>
      </c>
      <c r="C31">
        <f>+VLOOKUP(B31,'S&amp;P500'!$B$5:$C$1261,2)</f>
        <v>5158.2</v>
      </c>
      <c r="D31" s="15">
        <f>+VLOOKUP(B31,Gold!$B$5:$C$1261,2)</f>
        <v>3406.2</v>
      </c>
      <c r="E31" s="15"/>
      <c r="G31" s="13">
        <f t="shared" si="0"/>
        <v>-2.3567493895167213E-2</v>
      </c>
      <c r="H31" s="13">
        <f t="shared" si="0"/>
        <v>2.9467766796626993E-2</v>
      </c>
    </row>
    <row r="32" spans="2:8" x14ac:dyDescent="0.3">
      <c r="B32" s="2">
        <v>45764</v>
      </c>
      <c r="C32">
        <f>+VLOOKUP(B32,'S&amp;P500'!$B$5:$C$1261,2)</f>
        <v>5282.7</v>
      </c>
      <c r="D32" s="15">
        <f>+VLOOKUP(B32,Gold!$B$5:$C$1261,2)</f>
        <v>3308.7</v>
      </c>
      <c r="E32" s="15"/>
      <c r="G32" s="13">
        <f t="shared" si="0"/>
        <v>1.3268381447011368E-3</v>
      </c>
      <c r="H32" s="13">
        <f t="shared" si="0"/>
        <v>-5.3808693560993825E-3</v>
      </c>
    </row>
    <row r="33" spans="2:8" x14ac:dyDescent="0.3">
      <c r="B33" s="2">
        <v>45763</v>
      </c>
      <c r="C33">
        <f>+VLOOKUP(B33,'S&amp;P500'!$B$5:$C$1261,2)</f>
        <v>5275.7</v>
      </c>
      <c r="D33" s="15">
        <f>+VLOOKUP(B33,Gold!$B$5:$C$1261,2)</f>
        <v>3326.6</v>
      </c>
      <c r="E33" s="15"/>
      <c r="G33" s="13">
        <f t="shared" si="0"/>
        <v>-2.2408428964001637E-2</v>
      </c>
      <c r="H33" s="13">
        <f t="shared" si="0"/>
        <v>3.3522850840401519E-2</v>
      </c>
    </row>
    <row r="34" spans="2:8" x14ac:dyDescent="0.3">
      <c r="B34" s="2">
        <v>45762</v>
      </c>
      <c r="C34">
        <f>+VLOOKUP(B34,'S&amp;P500'!$B$5:$C$1261,2)</f>
        <v>5396.63</v>
      </c>
      <c r="D34" s="15">
        <f>+VLOOKUP(B34,Gold!$B$5:$C$1261,2)</f>
        <v>3218.7</v>
      </c>
      <c r="E34" s="15"/>
      <c r="G34" s="13">
        <f t="shared" si="0"/>
        <v>-1.7277195396940837E-3</v>
      </c>
      <c r="H34" s="13">
        <f t="shared" si="0"/>
        <v>4.3372441337992118E-3</v>
      </c>
    </row>
    <row r="35" spans="2:8" x14ac:dyDescent="0.3">
      <c r="B35" s="2">
        <v>45761</v>
      </c>
      <c r="C35">
        <f>+VLOOKUP(B35,'S&amp;P500'!$B$5:$C$1261,2)</f>
        <v>5405.97</v>
      </c>
      <c r="D35" s="15">
        <f>+VLOOKUP(B35,Gold!$B$5:$C$1261,2)</f>
        <v>3204.8</v>
      </c>
      <c r="E35" s="15"/>
      <c r="G35" s="13">
        <f t="shared" si="0"/>
        <v>7.9446466394201831E-3</v>
      </c>
      <c r="H35" s="13">
        <f t="shared" si="0"/>
        <v>-5.4000372416360687E-3</v>
      </c>
    </row>
    <row r="36" spans="2:8" x14ac:dyDescent="0.3">
      <c r="B36" s="2">
        <v>45758</v>
      </c>
      <c r="C36">
        <f>+VLOOKUP(B36,'S&amp;P500'!$B$5:$C$1261,2)</f>
        <v>5363.36</v>
      </c>
      <c r="D36" s="15">
        <f>+VLOOKUP(B36,Gold!$B$5:$C$1261,2)</f>
        <v>3222.2</v>
      </c>
      <c r="E36" s="15"/>
      <c r="G36" s="13">
        <f t="shared" si="0"/>
        <v>1.8092083408471682E-2</v>
      </c>
      <c r="H36" s="13">
        <f t="shared" si="0"/>
        <v>2.1234787018255652E-2</v>
      </c>
    </row>
    <row r="37" spans="2:8" x14ac:dyDescent="0.3">
      <c r="B37" s="2">
        <v>45757</v>
      </c>
      <c r="C37">
        <f>+VLOOKUP(B37,'S&amp;P500'!$B$5:$C$1261,2)</f>
        <v>5268.05</v>
      </c>
      <c r="D37" s="15">
        <f>+VLOOKUP(B37,Gold!$B$5:$C$1261,2)</f>
        <v>3155.2</v>
      </c>
      <c r="E37" s="15"/>
      <c r="G37" s="13">
        <f t="shared" si="0"/>
        <v>-3.4607561069471604E-2</v>
      </c>
      <c r="H37" s="13">
        <f t="shared" si="0"/>
        <v>3.2291837068542328E-2</v>
      </c>
    </row>
    <row r="38" spans="2:8" x14ac:dyDescent="0.3">
      <c r="B38" s="2">
        <v>45756</v>
      </c>
      <c r="C38">
        <f>+VLOOKUP(B38,'S&amp;P500'!$B$5:$C$1261,2)</f>
        <v>5456.9</v>
      </c>
      <c r="D38" s="15">
        <f>+VLOOKUP(B38,Gold!$B$5:$C$1261,2)</f>
        <v>3056.5</v>
      </c>
      <c r="E38" s="15"/>
      <c r="G38" s="13">
        <f t="shared" si="0"/>
        <v>9.5153900340573472E-2</v>
      </c>
      <c r="H38" s="13">
        <f t="shared" si="0"/>
        <v>2.9679288505592316E-2</v>
      </c>
    </row>
    <row r="39" spans="2:8" x14ac:dyDescent="0.3">
      <c r="B39" s="2">
        <v>45755</v>
      </c>
      <c r="C39">
        <f>+VLOOKUP(B39,'S&amp;P500'!$B$5:$C$1261,2)</f>
        <v>4982.7700000000004</v>
      </c>
      <c r="D39" s="15">
        <f>+VLOOKUP(B39,Gold!$B$5:$C$1261,2)</f>
        <v>2968.4</v>
      </c>
      <c r="E39" s="15"/>
      <c r="G39" s="13">
        <f t="shared" si="0"/>
        <v>-1.5700528421156545E-2</v>
      </c>
      <c r="H39" s="13">
        <f t="shared" si="0"/>
        <v>5.7940568563006334E-3</v>
      </c>
    </row>
    <row r="40" spans="2:8" x14ac:dyDescent="0.3">
      <c r="B40" s="2">
        <v>45754</v>
      </c>
      <c r="C40">
        <f>+VLOOKUP(B40,'S&amp;P500'!$B$5:$C$1261,2)</f>
        <v>5062.25</v>
      </c>
      <c r="D40" s="15">
        <f>+VLOOKUP(B40,Gold!$B$5:$C$1261,2)</f>
        <v>2951.3</v>
      </c>
      <c r="E40" s="15"/>
      <c r="G40" s="13">
        <f t="shared" si="0"/>
        <v>-2.3314571311449095E-3</v>
      </c>
      <c r="H40" s="13">
        <f t="shared" si="0"/>
        <v>-2.0152722443559035E-2</v>
      </c>
    </row>
    <row r="41" spans="2:8" x14ac:dyDescent="0.3">
      <c r="B41" s="2">
        <v>45751</v>
      </c>
      <c r="C41">
        <f>+VLOOKUP(B41,'S&amp;P500'!$B$5:$C$1261,2)</f>
        <v>5074.08</v>
      </c>
      <c r="D41" s="15">
        <f>+VLOOKUP(B41,Gold!$B$5:$C$1261,2)</f>
        <v>3012</v>
      </c>
      <c r="E41" s="15"/>
      <c r="G41" s="13">
        <f t="shared" si="0"/>
        <v>-5.9749616419470408E-2</v>
      </c>
      <c r="H41" s="13">
        <f t="shared" si="0"/>
        <v>-2.7445915402001919E-2</v>
      </c>
    </row>
    <row r="42" spans="2:8" x14ac:dyDescent="0.3">
      <c r="B42" s="2">
        <v>45750</v>
      </c>
      <c r="C42">
        <f>+VLOOKUP(B42,'S&amp;P500'!$B$5:$C$1261,2)</f>
        <v>5396.52</v>
      </c>
      <c r="D42" s="15">
        <f>+VLOOKUP(B42,Gold!$B$5:$C$1261,2)</f>
        <v>3097</v>
      </c>
      <c r="E42" s="15"/>
      <c r="G42" s="13">
        <f t="shared" si="0"/>
        <v>-4.839560075260485E-2</v>
      </c>
      <c r="H42" s="13">
        <f t="shared" si="0"/>
        <v>-1.3662855504952387E-2</v>
      </c>
    </row>
    <row r="43" spans="2:8" x14ac:dyDescent="0.3">
      <c r="B43" s="2">
        <v>45749</v>
      </c>
      <c r="C43">
        <f>+VLOOKUP(B43,'S&amp;P500'!$B$5:$C$1261,2)</f>
        <v>5670.97</v>
      </c>
      <c r="D43" s="15">
        <f>+VLOOKUP(B43,Gold!$B$5:$C$1261,2)</f>
        <v>3139.9</v>
      </c>
      <c r="E43" s="15"/>
      <c r="G43" s="13">
        <f t="shared" si="0"/>
        <v>6.7281251608803938E-3</v>
      </c>
      <c r="H43" s="13">
        <f t="shared" si="0"/>
        <v>6.7331430953221361E-3</v>
      </c>
    </row>
    <row r="44" spans="2:8" x14ac:dyDescent="0.3">
      <c r="B44" s="2">
        <v>45748</v>
      </c>
      <c r="C44">
        <f>+VLOOKUP(B44,'S&amp;P500'!$B$5:$C$1261,2)</f>
        <v>5633.07</v>
      </c>
      <c r="D44" s="15">
        <f>+VLOOKUP(B44,Gold!$B$5:$C$1261,2)</f>
        <v>3118.9</v>
      </c>
      <c r="E44" s="15"/>
      <c r="G44" s="13">
        <f t="shared" si="0"/>
        <v>3.7812842467277452E-3</v>
      </c>
      <c r="H44" s="13">
        <f t="shared" si="0"/>
        <v>-1.2488792109645042E-3</v>
      </c>
    </row>
    <row r="45" spans="2:8" x14ac:dyDescent="0.3">
      <c r="B45" s="2">
        <v>45747</v>
      </c>
      <c r="C45">
        <f>+VLOOKUP(B45,'S&amp;P500'!$B$5:$C$1261,2)</f>
        <v>5611.85</v>
      </c>
      <c r="D45" s="15">
        <f>+VLOOKUP(B45,Gold!$B$5:$C$1261,2)</f>
        <v>3122.8</v>
      </c>
      <c r="E45" s="15"/>
      <c r="G45" s="13">
        <f t="shared" si="0"/>
        <v>5.5384935154294546E-3</v>
      </c>
      <c r="H45" s="13">
        <f t="shared" si="0"/>
        <v>1.1760894216750417E-2</v>
      </c>
    </row>
    <row r="46" spans="2:8" x14ac:dyDescent="0.3">
      <c r="B46" s="2">
        <v>45744</v>
      </c>
      <c r="C46">
        <f>+VLOOKUP(B46,'S&amp;P500'!$B$5:$C$1261,2)</f>
        <v>5580.94</v>
      </c>
      <c r="D46" s="15">
        <f>+VLOOKUP(B46,Gold!$B$5:$C$1261,2)</f>
        <v>3086.5</v>
      </c>
      <c r="E46" s="15"/>
      <c r="G46" s="13">
        <f t="shared" si="0"/>
        <v>-1.9737200328104554E-2</v>
      </c>
      <c r="H46" s="13">
        <f t="shared" si="0"/>
        <v>8.5942095287889764E-3</v>
      </c>
    </row>
    <row r="47" spans="2:8" x14ac:dyDescent="0.3">
      <c r="B47" s="2">
        <v>45743</v>
      </c>
      <c r="C47">
        <f>+VLOOKUP(B47,'S&amp;P500'!$B$5:$C$1261,2)</f>
        <v>5693.31</v>
      </c>
      <c r="D47" s="15">
        <f>+VLOOKUP(B47,Gold!$B$5:$C$1261,2)</f>
        <v>3060.2</v>
      </c>
      <c r="E47" s="15"/>
      <c r="G47" s="13">
        <f t="shared" si="0"/>
        <v>-3.3069570393192693E-3</v>
      </c>
      <c r="H47" s="13">
        <f t="shared" si="0"/>
        <v>1.3009368069118343E-2</v>
      </c>
    </row>
    <row r="48" spans="2:8" x14ac:dyDescent="0.3">
      <c r="B48" s="2">
        <v>45742</v>
      </c>
      <c r="C48">
        <f>+VLOOKUP(B48,'S&amp;P500'!$B$5:$C$1261,2)</f>
        <v>5712.2</v>
      </c>
      <c r="D48" s="15">
        <f>+VLOOKUP(B48,Gold!$B$5:$C$1261,2)</f>
        <v>3020.9</v>
      </c>
      <c r="E48" s="15"/>
      <c r="G48" s="13">
        <f t="shared" si="0"/>
        <v>-1.115698545004451E-2</v>
      </c>
      <c r="H48" s="13">
        <f t="shared" si="0"/>
        <v>-9.2601779277035057E-4</v>
      </c>
    </row>
    <row r="49" spans="2:8" x14ac:dyDescent="0.3">
      <c r="B49" s="2">
        <v>45741</v>
      </c>
      <c r="C49">
        <f>+VLOOKUP(B49,'S&amp;P500'!$B$5:$C$1261,2)</f>
        <v>5776.65</v>
      </c>
      <c r="D49" s="15">
        <f>+VLOOKUP(B49,Gold!$B$5:$C$1261,2)</f>
        <v>3023.7</v>
      </c>
      <c r="E49" s="15"/>
      <c r="G49" s="13">
        <f t="shared" si="0"/>
        <v>1.5743198608773046E-3</v>
      </c>
      <c r="H49" s="13">
        <f t="shared" si="0"/>
        <v>3.5179715243436327E-3</v>
      </c>
    </row>
    <row r="50" spans="2:8" x14ac:dyDescent="0.3">
      <c r="B50" s="2">
        <v>45740</v>
      </c>
      <c r="C50">
        <f>+VLOOKUP(B50,'S&amp;P500'!$B$5:$C$1261,2)</f>
        <v>5767.57</v>
      </c>
      <c r="D50" s="15">
        <f>+VLOOKUP(B50,Gold!$B$5:$C$1261,2)</f>
        <v>3013.1</v>
      </c>
      <c r="E50" s="15"/>
      <c r="G50" s="13">
        <f t="shared" si="0"/>
        <v>1.7646041682840563E-2</v>
      </c>
      <c r="H50" s="13">
        <f t="shared" si="0"/>
        <v>-1.6897488569345143E-3</v>
      </c>
    </row>
    <row r="51" spans="2:8" x14ac:dyDescent="0.3">
      <c r="B51" s="2">
        <v>45737</v>
      </c>
      <c r="C51">
        <f>+VLOOKUP(B51,'S&amp;P500'!$B$5:$C$1261,2)</f>
        <v>5667.56</v>
      </c>
      <c r="D51" s="15">
        <f>+VLOOKUP(B51,Gold!$B$5:$C$1261,2)</f>
        <v>3018.2</v>
      </c>
      <c r="E51" s="15"/>
      <c r="G51" s="13">
        <f t="shared" si="0"/>
        <v>8.2466726353502828E-4</v>
      </c>
      <c r="H51" s="13">
        <f t="shared" si="0"/>
        <v>-7.1710526315790224E-3</v>
      </c>
    </row>
    <row r="52" spans="2:8" x14ac:dyDescent="0.3">
      <c r="B52" s="2">
        <v>45736</v>
      </c>
      <c r="C52">
        <f>+VLOOKUP(B52,'S&amp;P500'!$B$5:$C$1261,2)</f>
        <v>5662.89</v>
      </c>
      <c r="D52" s="15">
        <f>+VLOOKUP(B52,Gold!$B$5:$C$1261,2)</f>
        <v>3040</v>
      </c>
      <c r="E52" s="15"/>
      <c r="G52" s="13">
        <f t="shared" si="0"/>
        <v>-2.1849103746239829E-3</v>
      </c>
      <c r="H52" s="13">
        <f t="shared" si="0"/>
        <v>1.3505056161269291E-3</v>
      </c>
    </row>
    <row r="53" spans="2:8" x14ac:dyDescent="0.3">
      <c r="B53" s="2">
        <v>45735</v>
      </c>
      <c r="C53">
        <f>+VLOOKUP(B53,'S&amp;P500'!$B$5:$C$1261,2)</f>
        <v>5675.29</v>
      </c>
      <c r="D53" s="15">
        <f>+VLOOKUP(B53,Gold!$B$5:$C$1261,2)</f>
        <v>3035.9</v>
      </c>
      <c r="E53" s="15"/>
      <c r="G53" s="13">
        <f t="shared" si="0"/>
        <v>1.0798516740105457E-2</v>
      </c>
      <c r="H53" s="13">
        <f t="shared" si="0"/>
        <v>2.63582748509128E-4</v>
      </c>
    </row>
    <row r="54" spans="2:8" x14ac:dyDescent="0.3">
      <c r="B54" s="2">
        <v>45734</v>
      </c>
      <c r="C54">
        <f>+VLOOKUP(B54,'S&amp;P500'!$B$5:$C$1261,2)</f>
        <v>5614.66</v>
      </c>
      <c r="D54" s="15">
        <f>+VLOOKUP(B54,Gold!$B$5:$C$1261,2)</f>
        <v>3035.1</v>
      </c>
      <c r="E54" s="15"/>
      <c r="G54" s="13">
        <f t="shared" si="0"/>
        <v>-1.0653519220738983E-2</v>
      </c>
      <c r="H54" s="13">
        <f t="shared" si="0"/>
        <v>1.1700000000000044E-2</v>
      </c>
    </row>
    <row r="55" spans="2:8" x14ac:dyDescent="0.3">
      <c r="B55" s="2">
        <v>45733</v>
      </c>
      <c r="C55">
        <f>+VLOOKUP(B55,'S&amp;P500'!$B$5:$C$1261,2)</f>
        <v>5675.12</v>
      </c>
      <c r="D55" s="15">
        <f>+VLOOKUP(B55,Gold!$B$5:$C$1261,2)</f>
        <v>3000</v>
      </c>
      <c r="E55" s="15"/>
      <c r="G55" s="13">
        <f t="shared" si="0"/>
        <v>6.4160994796895743E-3</v>
      </c>
      <c r="H55" s="13">
        <f t="shared" si="0"/>
        <v>1.8367006177992806E-3</v>
      </c>
    </row>
    <row r="56" spans="2:8" x14ac:dyDescent="0.3">
      <c r="B56" s="2">
        <v>45730</v>
      </c>
      <c r="C56">
        <f>+VLOOKUP(B56,'S&amp;P500'!$B$5:$C$1261,2)</f>
        <v>5638.94</v>
      </c>
      <c r="D56" s="15">
        <f>+VLOOKUP(B56,Gold!$B$5:$C$1261,2)</f>
        <v>2994.5</v>
      </c>
      <c r="E56" s="15"/>
      <c r="G56" s="13">
        <f t="shared" si="0"/>
        <v>2.1265883307494793E-2</v>
      </c>
      <c r="H56" s="13">
        <f t="shared" si="0"/>
        <v>3.4178869416612301E-3</v>
      </c>
    </row>
    <row r="57" spans="2:8" x14ac:dyDescent="0.3">
      <c r="B57" s="2">
        <v>45729</v>
      </c>
      <c r="C57">
        <f>+VLOOKUP(B57,'S&amp;P500'!$B$5:$C$1261,2)</f>
        <v>5521.52</v>
      </c>
      <c r="D57" s="15">
        <f>+VLOOKUP(B57,Gold!$B$5:$C$1261,2)</f>
        <v>2984.3</v>
      </c>
      <c r="E57" s="15"/>
      <c r="G57" s="13">
        <f t="shared" si="0"/>
        <v>-1.3891022092047178E-2</v>
      </c>
      <c r="H57" s="13">
        <f t="shared" si="0"/>
        <v>1.5378857473376195E-2</v>
      </c>
    </row>
    <row r="58" spans="2:8" x14ac:dyDescent="0.3">
      <c r="B58" s="2">
        <v>45728</v>
      </c>
      <c r="C58">
        <f>+VLOOKUP(B58,'S&amp;P500'!$B$5:$C$1261,2)</f>
        <v>5599.3</v>
      </c>
      <c r="D58" s="15">
        <f>+VLOOKUP(B58,Gold!$B$5:$C$1261,2)</f>
        <v>2939.1</v>
      </c>
      <c r="E58" s="15"/>
      <c r="G58" s="13">
        <f t="shared" si="0"/>
        <v>4.8868732804865367E-3</v>
      </c>
      <c r="H58" s="13">
        <f t="shared" si="0"/>
        <v>8.9944728620960923E-3</v>
      </c>
    </row>
    <row r="59" spans="2:8" x14ac:dyDescent="0.3">
      <c r="B59" s="2">
        <v>45727</v>
      </c>
      <c r="C59">
        <f>+VLOOKUP(B59,'S&amp;P500'!$B$5:$C$1261,2)</f>
        <v>5572.07</v>
      </c>
      <c r="D59" s="15">
        <f>+VLOOKUP(B59,Gold!$B$5:$C$1261,2)</f>
        <v>2912.9</v>
      </c>
      <c r="E59" s="15"/>
      <c r="G59" s="13">
        <f t="shared" si="0"/>
        <v>-7.5678236584880709E-3</v>
      </c>
      <c r="H59" s="13">
        <f t="shared" si="0"/>
        <v>7.5752334832237533E-3</v>
      </c>
    </row>
    <row r="60" spans="2:8" x14ac:dyDescent="0.3">
      <c r="B60" s="2">
        <v>45726</v>
      </c>
      <c r="C60">
        <f>+VLOOKUP(B60,'S&amp;P500'!$B$5:$C$1261,2)</f>
        <v>5614.56</v>
      </c>
      <c r="D60" s="15">
        <f>+VLOOKUP(B60,Gold!$B$5:$C$1261,2)</f>
        <v>2891</v>
      </c>
      <c r="E60" s="15"/>
      <c r="G60" s="13">
        <f t="shared" si="0"/>
        <v>-2.6973068524487775E-2</v>
      </c>
      <c r="H60" s="13">
        <f t="shared" si="0"/>
        <v>-4.7164939580679466E-3</v>
      </c>
    </row>
    <row r="61" spans="2:8" x14ac:dyDescent="0.3">
      <c r="B61" s="2">
        <v>45723</v>
      </c>
      <c r="C61">
        <f>+VLOOKUP(B61,'S&amp;P500'!$B$5:$C$1261,2)</f>
        <v>5770.2</v>
      </c>
      <c r="D61" s="15">
        <f>+VLOOKUP(B61,Gold!$B$5:$C$1261,2)</f>
        <v>2904.7</v>
      </c>
      <c r="E61" s="15"/>
      <c r="G61" s="13">
        <f t="shared" si="0"/>
        <v>5.5205871897281433E-3</v>
      </c>
      <c r="H61" s="13">
        <f t="shared" si="0"/>
        <v>-4.0800932592744976E-3</v>
      </c>
    </row>
    <row r="62" spans="2:8" x14ac:dyDescent="0.3">
      <c r="B62" s="2">
        <v>45722</v>
      </c>
      <c r="C62">
        <f>+VLOOKUP(B62,'S&amp;P500'!$B$5:$C$1261,2)</f>
        <v>5738.52</v>
      </c>
      <c r="D62" s="15">
        <f>+VLOOKUP(B62,Gold!$B$5:$C$1261,2)</f>
        <v>2916.6</v>
      </c>
      <c r="E62" s="15"/>
      <c r="G62" s="13">
        <f t="shared" si="0"/>
        <v>-1.7819030128555013E-2</v>
      </c>
      <c r="H62" s="13">
        <f t="shared" si="0"/>
        <v>4.4592323260039812E-4</v>
      </c>
    </row>
    <row r="63" spans="2:8" x14ac:dyDescent="0.3">
      <c r="B63" s="2">
        <v>45721</v>
      </c>
      <c r="C63">
        <f>+VLOOKUP(B63,'S&amp;P500'!$B$5:$C$1261,2)</f>
        <v>5842.63</v>
      </c>
      <c r="D63" s="15">
        <f>+VLOOKUP(B63,Gold!$B$5:$C$1261,2)</f>
        <v>2915.3</v>
      </c>
      <c r="E63" s="15"/>
      <c r="G63" s="13">
        <f t="shared" si="0"/>
        <v>1.1159281084776262E-2</v>
      </c>
      <c r="H63" s="13">
        <f t="shared" si="0"/>
        <v>1.9590321693705448E-3</v>
      </c>
    </row>
    <row r="64" spans="2:8" x14ac:dyDescent="0.3">
      <c r="B64" s="2">
        <v>45720</v>
      </c>
      <c r="C64">
        <f>+VLOOKUP(B64,'S&amp;P500'!$B$5:$C$1261,2)</f>
        <v>5778.15</v>
      </c>
      <c r="D64" s="15">
        <f>+VLOOKUP(B64,Gold!$B$5:$C$1261,2)</f>
        <v>2909.6</v>
      </c>
      <c r="E64" s="15"/>
      <c r="G64" s="13">
        <f t="shared" si="0"/>
        <v>-1.2234773630190987E-2</v>
      </c>
      <c r="H64" s="13">
        <f t="shared" si="0"/>
        <v>6.7123382464882031E-3</v>
      </c>
    </row>
    <row r="65" spans="2:8" x14ac:dyDescent="0.3">
      <c r="B65" s="2">
        <v>45719</v>
      </c>
      <c r="C65">
        <f>+VLOOKUP(B65,'S&amp;P500'!$B$5:$C$1261,2)</f>
        <v>5849.72</v>
      </c>
      <c r="D65" s="15">
        <f>+VLOOKUP(B65,Gold!$B$5:$C$1261,2)</f>
        <v>2890.2</v>
      </c>
      <c r="E65" s="15"/>
      <c r="G65" s="13">
        <f t="shared" si="0"/>
        <v>-1.7596775547904953E-2</v>
      </c>
      <c r="H65" s="13">
        <f t="shared" si="0"/>
        <v>1.8824027072757987E-2</v>
      </c>
    </row>
    <row r="66" spans="2:8" x14ac:dyDescent="0.3">
      <c r="B66" s="2">
        <v>45716</v>
      </c>
      <c r="C66">
        <f>+VLOOKUP(B66,'S&amp;P500'!$B$5:$C$1261,2)</f>
        <v>5954.5</v>
      </c>
      <c r="D66" s="15">
        <f>+VLOOKUP(B66,Gold!$B$5:$C$1261,2)</f>
        <v>2836.8</v>
      </c>
      <c r="E66" s="15"/>
      <c r="G66" s="13">
        <f t="shared" si="0"/>
        <v>1.5854114170776867E-2</v>
      </c>
      <c r="H66" s="13">
        <f t="shared" si="0"/>
        <v>-1.6093229744727933E-2</v>
      </c>
    </row>
    <row r="67" spans="2:8" x14ac:dyDescent="0.3">
      <c r="B67" s="2">
        <v>45715</v>
      </c>
      <c r="C67">
        <f>+VLOOKUP(B67,'S&amp;P500'!$B$5:$C$1261,2)</f>
        <v>5861.57</v>
      </c>
      <c r="D67" s="15">
        <f>+VLOOKUP(B67,Gold!$B$5:$C$1261,2)</f>
        <v>2883.2</v>
      </c>
      <c r="E67" s="15"/>
      <c r="G67" s="13">
        <f t="shared" si="0"/>
        <v>-1.586451446090209E-2</v>
      </c>
      <c r="H67" s="13">
        <f t="shared" si="0"/>
        <v>-1.1519473395502078E-2</v>
      </c>
    </row>
    <row r="68" spans="2:8" x14ac:dyDescent="0.3">
      <c r="B68" s="2">
        <v>45714</v>
      </c>
      <c r="C68">
        <f>+VLOOKUP(B68,'S&amp;P500'!$B$5:$C$1261,2)</f>
        <v>5956.06</v>
      </c>
      <c r="D68" s="15">
        <f>+VLOOKUP(B68,Gold!$B$5:$C$1261,2)</f>
        <v>2916.8</v>
      </c>
      <c r="E68" s="15"/>
      <c r="G68" s="13">
        <f t="shared" ref="G68:H131" si="1">+C68/C69-1</f>
        <v>1.3601444103938931E-4</v>
      </c>
      <c r="H68" s="13">
        <f t="shared" si="1"/>
        <v>4.2348080564642565E-3</v>
      </c>
    </row>
    <row r="69" spans="2:8" x14ac:dyDescent="0.3">
      <c r="B69" s="2">
        <v>45713</v>
      </c>
      <c r="C69">
        <f>+VLOOKUP(B69,'S&amp;P500'!$B$5:$C$1261,2)</f>
        <v>5955.25</v>
      </c>
      <c r="D69" s="15">
        <f>+VLOOKUP(B69,Gold!$B$5:$C$1261,2)</f>
        <v>2904.5</v>
      </c>
      <c r="E69" s="15"/>
      <c r="G69" s="13">
        <f t="shared" si="1"/>
        <v>-4.6797309154723576E-3</v>
      </c>
      <c r="H69" s="13">
        <f t="shared" si="1"/>
        <v>-1.4722344719970137E-2</v>
      </c>
    </row>
    <row r="70" spans="2:8" x14ac:dyDescent="0.3">
      <c r="B70" s="2">
        <v>45712</v>
      </c>
      <c r="C70">
        <f>+VLOOKUP(B70,'S&amp;P500'!$B$5:$C$1261,2)</f>
        <v>5983.25</v>
      </c>
      <c r="D70" s="15">
        <f>+VLOOKUP(B70,Gold!$B$5:$C$1261,2)</f>
        <v>2947.9</v>
      </c>
      <c r="E70" s="15"/>
      <c r="G70" s="13">
        <f t="shared" si="1"/>
        <v>-4.9691258961639395E-3</v>
      </c>
      <c r="H70" s="13">
        <f t="shared" si="1"/>
        <v>3.5062636165577032E-3</v>
      </c>
    </row>
    <row r="71" spans="2:8" x14ac:dyDescent="0.3">
      <c r="B71" s="2">
        <v>45709</v>
      </c>
      <c r="C71">
        <f>+VLOOKUP(B71,'S&amp;P500'!$B$5:$C$1261,2)</f>
        <v>6013.13</v>
      </c>
      <c r="D71" s="15">
        <f>+VLOOKUP(B71,Gold!$B$5:$C$1261,2)</f>
        <v>2937.6</v>
      </c>
      <c r="E71" s="15"/>
      <c r="G71" s="13">
        <f t="shared" si="1"/>
        <v>-1.70641044083224E-2</v>
      </c>
      <c r="H71" s="13">
        <f t="shared" si="1"/>
        <v>-8.1632653061225469E-4</v>
      </c>
    </row>
    <row r="72" spans="2:8" x14ac:dyDescent="0.3">
      <c r="B72" s="2">
        <v>45708</v>
      </c>
      <c r="C72">
        <f>+VLOOKUP(B72,'S&amp;P500'!$B$5:$C$1261,2)</f>
        <v>6117.52</v>
      </c>
      <c r="D72" s="15">
        <f>+VLOOKUP(B72,Gold!$B$5:$C$1261,2)</f>
        <v>2940</v>
      </c>
      <c r="E72" s="15"/>
      <c r="G72" s="13">
        <f t="shared" si="1"/>
        <v>-4.3342040803039383E-3</v>
      </c>
      <c r="H72" s="13">
        <f t="shared" si="1"/>
        <v>7.0562444337878283E-3</v>
      </c>
    </row>
    <row r="73" spans="2:8" x14ac:dyDescent="0.3">
      <c r="B73" s="2">
        <v>45707</v>
      </c>
      <c r="C73">
        <f>+VLOOKUP(B73,'S&amp;P500'!$B$5:$C$1261,2)</f>
        <v>6144.15</v>
      </c>
      <c r="D73" s="15">
        <f>+VLOOKUP(B73,Gold!$B$5:$C$1261,2)</f>
        <v>2919.4</v>
      </c>
      <c r="E73" s="15"/>
      <c r="G73" s="13">
        <f t="shared" si="1"/>
        <v>2.3769980977488281E-3</v>
      </c>
      <c r="H73" s="13">
        <f t="shared" si="1"/>
        <v>-4.1615500068221678E-3</v>
      </c>
    </row>
    <row r="74" spans="2:8" x14ac:dyDescent="0.3">
      <c r="B74" s="2">
        <v>45706</v>
      </c>
      <c r="C74">
        <f>+VLOOKUP(B74,'S&amp;P500'!$B$5:$C$1261,2)</f>
        <v>6129.58</v>
      </c>
      <c r="D74" s="15">
        <f>+VLOOKUP(B74,Gold!$B$5:$C$1261,2)</f>
        <v>2931.6</v>
      </c>
      <c r="E74" s="15"/>
      <c r="G74" s="13">
        <f t="shared" si="1"/>
        <v>2.4449557863681637E-3</v>
      </c>
      <c r="H74" s="13">
        <f t="shared" si="1"/>
        <v>1.6645859342488523E-2</v>
      </c>
    </row>
    <row r="75" spans="2:8" x14ac:dyDescent="0.3">
      <c r="B75" s="2">
        <v>45702</v>
      </c>
      <c r="C75">
        <f>+VLOOKUP(B75,'S&amp;P500'!$B$5:$C$1261,2)</f>
        <v>6114.63</v>
      </c>
      <c r="D75" s="15">
        <f>+VLOOKUP(B75,Gold!$B$5:$C$1261,2)</f>
        <v>2883.6</v>
      </c>
      <c r="E75" s="15"/>
      <c r="G75" s="13">
        <f t="shared" si="1"/>
        <v>-7.195338728738232E-5</v>
      </c>
      <c r="H75" s="13">
        <f t="shared" si="1"/>
        <v>-1.4457090126115069E-2</v>
      </c>
    </row>
    <row r="76" spans="2:8" x14ac:dyDescent="0.3">
      <c r="B76" s="2">
        <v>45701</v>
      </c>
      <c r="C76">
        <f>+VLOOKUP(B76,'S&amp;P500'!$B$5:$C$1261,2)</f>
        <v>6115.07</v>
      </c>
      <c r="D76" s="15">
        <f>+VLOOKUP(B76,Gold!$B$5:$C$1261,2)</f>
        <v>2925.9</v>
      </c>
      <c r="E76" s="15"/>
      <c r="G76" s="13">
        <f t="shared" si="1"/>
        <v>1.0426357037460532E-2</v>
      </c>
      <c r="H76" s="13">
        <f t="shared" si="1"/>
        <v>5.8095565486422363E-3</v>
      </c>
    </row>
    <row r="77" spans="2:8" x14ac:dyDescent="0.3">
      <c r="B77" s="2">
        <v>45700</v>
      </c>
      <c r="C77">
        <f>+VLOOKUP(B77,'S&amp;P500'!$B$5:$C$1261,2)</f>
        <v>6051.97</v>
      </c>
      <c r="D77" s="15">
        <f>+VLOOKUP(B77,Gold!$B$5:$C$1261,2)</f>
        <v>2909</v>
      </c>
      <c r="E77" s="15"/>
      <c r="G77" s="13">
        <f t="shared" si="1"/>
        <v>-2.7239021174919609E-3</v>
      </c>
      <c r="H77" s="13">
        <f t="shared" si="1"/>
        <v>-1.2017167381974669E-3</v>
      </c>
    </row>
    <row r="78" spans="2:8" x14ac:dyDescent="0.3">
      <c r="B78" s="2">
        <v>45699</v>
      </c>
      <c r="C78">
        <f>+VLOOKUP(B78,'S&amp;P500'!$B$5:$C$1261,2)</f>
        <v>6068.5</v>
      </c>
      <c r="D78" s="15">
        <f>+VLOOKUP(B78,Gold!$B$5:$C$1261,2)</f>
        <v>2912.5</v>
      </c>
      <c r="E78" s="15"/>
      <c r="G78" s="13">
        <f t="shared" si="1"/>
        <v>3.3957312690802155E-4</v>
      </c>
      <c r="H78" s="13">
        <f t="shared" si="1"/>
        <v>-6.1764403115682764E-4</v>
      </c>
    </row>
    <row r="79" spans="2:8" x14ac:dyDescent="0.3">
      <c r="B79" s="2">
        <v>45698</v>
      </c>
      <c r="C79">
        <f>+VLOOKUP(B79,'S&amp;P500'!$B$5:$C$1261,2)</f>
        <v>6066.44</v>
      </c>
      <c r="D79" s="15">
        <f>+VLOOKUP(B79,Gold!$B$5:$C$1261,2)</f>
        <v>2914.3</v>
      </c>
      <c r="E79" s="15"/>
      <c r="G79" s="13">
        <f t="shared" si="1"/>
        <v>6.712589964470439E-3</v>
      </c>
      <c r="H79" s="13">
        <f t="shared" si="1"/>
        <v>1.6391727409060808E-2</v>
      </c>
    </row>
    <row r="80" spans="2:8" x14ac:dyDescent="0.3">
      <c r="B80" s="2">
        <v>45695</v>
      </c>
      <c r="C80">
        <f>+VLOOKUP(B80,'S&amp;P500'!$B$5:$C$1261,2)</f>
        <v>6025.99</v>
      </c>
      <c r="D80" s="15">
        <f>+VLOOKUP(B80,Gold!$B$5:$C$1261,2)</f>
        <v>2867.3</v>
      </c>
      <c r="E80" s="15"/>
      <c r="G80" s="13">
        <f t="shared" si="1"/>
        <v>-9.464837258386094E-3</v>
      </c>
      <c r="H80" s="13">
        <f t="shared" si="1"/>
        <v>3.9565826330532072E-3</v>
      </c>
    </row>
    <row r="81" spans="2:8" x14ac:dyDescent="0.3">
      <c r="B81" s="2">
        <v>45694</v>
      </c>
      <c r="C81">
        <f>+VLOOKUP(B81,'S&amp;P500'!$B$5:$C$1261,2)</f>
        <v>6083.57</v>
      </c>
      <c r="D81" s="15">
        <f>+VLOOKUP(B81,Gold!$B$5:$C$1261,2)</f>
        <v>2856</v>
      </c>
      <c r="E81" s="15"/>
      <c r="G81" s="13">
        <f t="shared" si="1"/>
        <v>3.64432448840879E-3</v>
      </c>
      <c r="H81" s="13">
        <f t="shared" si="1"/>
        <v>-5.4325114918511996E-3</v>
      </c>
    </row>
    <row r="82" spans="2:8" x14ac:dyDescent="0.3">
      <c r="B82" s="2">
        <v>45693</v>
      </c>
      <c r="C82">
        <f>+VLOOKUP(B82,'S&amp;P500'!$B$5:$C$1261,2)</f>
        <v>6061.48</v>
      </c>
      <c r="D82" s="15">
        <f>+VLOOKUP(B82,Gold!$B$5:$C$1261,2)</f>
        <v>2871.6</v>
      </c>
      <c r="E82" s="15"/>
      <c r="G82" s="13">
        <f t="shared" si="1"/>
        <v>3.9086566808217427E-3</v>
      </c>
      <c r="H82" s="13">
        <f t="shared" si="1"/>
        <v>6.4136263274101601E-3</v>
      </c>
    </row>
    <row r="83" spans="2:8" x14ac:dyDescent="0.3">
      <c r="B83" s="2">
        <v>45692</v>
      </c>
      <c r="C83">
        <f>+VLOOKUP(B83,'S&amp;P500'!$B$5:$C$1261,2)</f>
        <v>6037.88</v>
      </c>
      <c r="D83" s="15">
        <f>+VLOOKUP(B83,Gold!$B$5:$C$1261,2)</f>
        <v>2853.3</v>
      </c>
      <c r="E83" s="15"/>
      <c r="G83" s="13">
        <f t="shared" si="1"/>
        <v>7.2248718423506553E-3</v>
      </c>
      <c r="H83" s="13">
        <f t="shared" si="1"/>
        <v>6.8456896855924043E-3</v>
      </c>
    </row>
    <row r="84" spans="2:8" x14ac:dyDescent="0.3">
      <c r="B84" s="2">
        <v>45691</v>
      </c>
      <c r="C84">
        <f>+VLOOKUP(B84,'S&amp;P500'!$B$5:$C$1261,2)</f>
        <v>5994.57</v>
      </c>
      <c r="D84" s="15">
        <f>+VLOOKUP(B84,Gold!$B$5:$C$1261,2)</f>
        <v>2833.9</v>
      </c>
      <c r="E84" s="15"/>
      <c r="G84" s="13">
        <f t="shared" si="1"/>
        <v>-7.6086038807853251E-3</v>
      </c>
      <c r="H84" s="13">
        <f t="shared" si="1"/>
        <v>7.6088888888889983E-3</v>
      </c>
    </row>
    <row r="85" spans="2:8" x14ac:dyDescent="0.3">
      <c r="B85" s="2">
        <v>45688</v>
      </c>
      <c r="C85">
        <f>+VLOOKUP(B85,'S&amp;P500'!$B$5:$C$1261,2)</f>
        <v>6040.53</v>
      </c>
      <c r="D85" s="15">
        <f>+VLOOKUP(B85,Gold!$B$5:$C$1261,2)</f>
        <v>2812.5</v>
      </c>
      <c r="E85" s="15"/>
      <c r="G85" s="13">
        <f t="shared" si="1"/>
        <v>-5.0468031697350479E-3</v>
      </c>
      <c r="H85" s="13">
        <f t="shared" si="1"/>
        <v>-3.7194473963868546E-3</v>
      </c>
    </row>
    <row r="86" spans="2:8" x14ac:dyDescent="0.3">
      <c r="B86" s="2">
        <v>45687</v>
      </c>
      <c r="C86">
        <f>+VLOOKUP(B86,'S&amp;P500'!$B$5:$C$1261,2)</f>
        <v>6071.17</v>
      </c>
      <c r="D86" s="15">
        <f>+VLOOKUP(B86,Gold!$B$5:$C$1261,2)</f>
        <v>2823</v>
      </c>
      <c r="E86" s="15"/>
      <c r="G86" s="13">
        <f t="shared" si="1"/>
        <v>5.2754370946348494E-3</v>
      </c>
      <c r="H86" s="13">
        <f t="shared" si="1"/>
        <v>1.9464808060380756E-2</v>
      </c>
    </row>
    <row r="87" spans="2:8" x14ac:dyDescent="0.3">
      <c r="B87" s="2">
        <v>45686</v>
      </c>
      <c r="C87">
        <f>+VLOOKUP(B87,'S&amp;P500'!$B$5:$C$1261,2)</f>
        <v>6039.31</v>
      </c>
      <c r="D87" s="15">
        <f>+VLOOKUP(B87,Gold!$B$5:$C$1261,2)</f>
        <v>2769.1</v>
      </c>
      <c r="E87" s="15"/>
      <c r="G87" s="13">
        <f t="shared" si="1"/>
        <v>-4.6788733787100911E-3</v>
      </c>
      <c r="H87" s="13">
        <f t="shared" si="1"/>
        <v>8.3128523926556674E-4</v>
      </c>
    </row>
    <row r="88" spans="2:8" x14ac:dyDescent="0.3">
      <c r="B88" s="2">
        <v>45685</v>
      </c>
      <c r="C88">
        <f>+VLOOKUP(B88,'S&amp;P500'!$B$5:$C$1261,2)</f>
        <v>6067.7</v>
      </c>
      <c r="D88" s="15">
        <f>+VLOOKUP(B88,Gold!$B$5:$C$1261,2)</f>
        <v>2766.8</v>
      </c>
      <c r="E88" s="15"/>
      <c r="G88" s="13">
        <f t="shared" si="1"/>
        <v>9.2178009008230255E-3</v>
      </c>
      <c r="H88" s="13">
        <f t="shared" si="1"/>
        <v>1.0703196347032096E-2</v>
      </c>
    </row>
    <row r="89" spans="2:8" x14ac:dyDescent="0.3">
      <c r="B89" s="2">
        <v>45684</v>
      </c>
      <c r="C89">
        <f>+VLOOKUP(B89,'S&amp;P500'!$B$5:$C$1261,2)</f>
        <v>6012.28</v>
      </c>
      <c r="D89" s="15">
        <f>+VLOOKUP(B89,Gold!$B$5:$C$1261,2)</f>
        <v>2737.5</v>
      </c>
      <c r="E89" s="15"/>
      <c r="G89" s="13">
        <f t="shared" si="1"/>
        <v>-1.45806426234667E-2</v>
      </c>
      <c r="H89" s="13">
        <f t="shared" si="1"/>
        <v>-1.4330464839952484E-2</v>
      </c>
    </row>
    <row r="90" spans="2:8" x14ac:dyDescent="0.3">
      <c r="B90" s="2">
        <v>45681</v>
      </c>
      <c r="C90">
        <f>+VLOOKUP(B90,'S&amp;P500'!$B$5:$C$1261,2)</f>
        <v>6101.24</v>
      </c>
      <c r="D90" s="15">
        <f>+VLOOKUP(B90,Gold!$B$5:$C$1261,2)</f>
        <v>2777.3</v>
      </c>
      <c r="E90" s="15"/>
      <c r="G90" s="13">
        <f t="shared" si="1"/>
        <v>-2.8551769899211044E-3</v>
      </c>
      <c r="H90" s="13">
        <f t="shared" si="1"/>
        <v>5.1391552965873721E-3</v>
      </c>
    </row>
    <row r="91" spans="2:8" x14ac:dyDescent="0.3">
      <c r="B91" s="2">
        <v>45680</v>
      </c>
      <c r="C91">
        <f>+VLOOKUP(B91,'S&amp;P500'!$B$5:$C$1261,2)</f>
        <v>6118.71</v>
      </c>
      <c r="D91" s="15">
        <f>+VLOOKUP(B91,Gold!$B$5:$C$1261,2)</f>
        <v>2763.1</v>
      </c>
      <c r="E91" s="15"/>
      <c r="G91" s="13">
        <f t="shared" si="1"/>
        <v>5.31351199483443E-3</v>
      </c>
      <c r="H91" s="13">
        <f t="shared" si="1"/>
        <v>-1.625957508310405E-3</v>
      </c>
    </row>
    <row r="92" spans="2:8" x14ac:dyDescent="0.3">
      <c r="B92" s="2">
        <v>45679</v>
      </c>
      <c r="C92">
        <f>+VLOOKUP(B92,'S&amp;P500'!$B$5:$C$1261,2)</f>
        <v>6086.37</v>
      </c>
      <c r="D92" s="15">
        <f>+VLOOKUP(B92,Gold!$B$5:$C$1261,2)</f>
        <v>2767.6</v>
      </c>
      <c r="E92" s="15"/>
      <c r="G92" s="13">
        <f t="shared" si="1"/>
        <v>6.1379611323075789E-3</v>
      </c>
      <c r="H92" s="13">
        <f t="shared" si="1"/>
        <v>4.5735027223230418E-3</v>
      </c>
    </row>
    <row r="93" spans="2:8" x14ac:dyDescent="0.3">
      <c r="B93" s="2">
        <v>45678</v>
      </c>
      <c r="C93">
        <f>+VLOOKUP(B93,'S&amp;P500'!$B$5:$C$1261,2)</f>
        <v>6049.24</v>
      </c>
      <c r="D93" s="15">
        <f>+VLOOKUP(B93,Gold!$B$5:$C$1261,2)</f>
        <v>2755</v>
      </c>
      <c r="E93" s="15"/>
      <c r="G93" s="13">
        <f t="shared" si="1"/>
        <v>8.7682143059637507E-3</v>
      </c>
      <c r="H93" s="13">
        <f t="shared" si="1"/>
        <v>3.8989906351345471E-3</v>
      </c>
    </row>
    <row r="94" spans="2:8" x14ac:dyDescent="0.3">
      <c r="B94" s="2">
        <v>45674</v>
      </c>
      <c r="C94">
        <f>+VLOOKUP(B94,'S&amp;P500'!$B$5:$C$1261,2)</f>
        <v>5996.66</v>
      </c>
      <c r="D94" s="15">
        <f>+VLOOKUP(B94,Gold!$B$5:$C$1261,2)</f>
        <v>2744.3</v>
      </c>
      <c r="E94" s="15"/>
      <c r="G94" s="13">
        <f t="shared" si="1"/>
        <v>9.9910060734267336E-3</v>
      </c>
      <c r="H94" s="13">
        <f t="shared" si="1"/>
        <v>-7.6463734343135137E-4</v>
      </c>
    </row>
    <row r="95" spans="2:8" x14ac:dyDescent="0.3">
      <c r="B95" s="2">
        <v>45673</v>
      </c>
      <c r="C95">
        <f>+VLOOKUP(B95,'S&amp;P500'!$B$5:$C$1261,2)</f>
        <v>5937.34</v>
      </c>
      <c r="D95" s="15">
        <f>+VLOOKUP(B95,Gold!$B$5:$C$1261,2)</f>
        <v>2746.4</v>
      </c>
      <c r="E95" s="15"/>
      <c r="G95" s="13">
        <f t="shared" si="1"/>
        <v>-2.112636997870454E-3</v>
      </c>
      <c r="H95" s="13">
        <f t="shared" si="1"/>
        <v>1.2497695852534685E-2</v>
      </c>
    </row>
    <row r="96" spans="2:8" x14ac:dyDescent="0.3">
      <c r="B96" s="2">
        <v>45672</v>
      </c>
      <c r="C96">
        <f>+VLOOKUP(B96,'S&amp;P500'!$B$5:$C$1261,2)</f>
        <v>5949.91</v>
      </c>
      <c r="D96" s="15">
        <f>+VLOOKUP(B96,Gold!$B$5:$C$1261,2)</f>
        <v>2712.5</v>
      </c>
      <c r="E96" s="15"/>
      <c r="G96" s="13">
        <f t="shared" si="1"/>
        <v>1.8312792769356268E-2</v>
      </c>
      <c r="H96" s="13">
        <f t="shared" si="1"/>
        <v>1.3071895424836555E-2</v>
      </c>
    </row>
    <row r="97" spans="2:8" x14ac:dyDescent="0.3">
      <c r="B97" s="2">
        <v>45671</v>
      </c>
      <c r="C97">
        <f>+VLOOKUP(B97,'S&amp;P500'!$B$5:$C$1261,2)</f>
        <v>5842.91</v>
      </c>
      <c r="D97" s="15">
        <f>+VLOOKUP(B97,Gold!$B$5:$C$1261,2)</f>
        <v>2677.5</v>
      </c>
      <c r="E97" s="15"/>
      <c r="G97" s="13">
        <f t="shared" si="1"/>
        <v>1.146289893115604E-3</v>
      </c>
      <c r="H97" s="13">
        <f t="shared" si="1"/>
        <v>1.4961660744343686E-3</v>
      </c>
    </row>
    <row r="98" spans="2:8" x14ac:dyDescent="0.3">
      <c r="B98" s="2">
        <v>45670</v>
      </c>
      <c r="C98">
        <f>+VLOOKUP(B98,'S&amp;P500'!$B$5:$C$1261,2)</f>
        <v>5836.22</v>
      </c>
      <c r="D98" s="15">
        <f>+VLOOKUP(B98,Gold!$B$5:$C$1261,2)</f>
        <v>2673.5</v>
      </c>
      <c r="E98" s="15"/>
      <c r="G98" s="13">
        <f t="shared" si="1"/>
        <v>1.5754139322881056E-3</v>
      </c>
      <c r="H98" s="13">
        <f t="shared" si="1"/>
        <v>-1.2922281705741168E-2</v>
      </c>
    </row>
    <row r="99" spans="2:8" x14ac:dyDescent="0.3">
      <c r="B99" s="2">
        <v>45667</v>
      </c>
      <c r="C99">
        <f>+VLOOKUP(B99,'S&amp;P500'!$B$5:$C$1261,2)</f>
        <v>5827.04</v>
      </c>
      <c r="D99" s="15">
        <f>+VLOOKUP(B99,Gold!$B$5:$C$1261,2)</f>
        <v>2708.5</v>
      </c>
      <c r="E99" s="15"/>
      <c r="G99" s="13">
        <f t="shared" si="1"/>
        <v>-1.5411650403413191E-2</v>
      </c>
      <c r="H99" s="13">
        <f t="shared" si="1"/>
        <v>1.6513417151435617E-2</v>
      </c>
    </row>
    <row r="100" spans="2:8" x14ac:dyDescent="0.3">
      <c r="B100" s="2">
        <v>45665</v>
      </c>
      <c r="C100">
        <f>+VLOOKUP(B100,'S&amp;P500'!$B$5:$C$1261,2)</f>
        <v>5918.25</v>
      </c>
      <c r="D100" s="15">
        <f>+VLOOKUP(B100,Gold!$B$5:$C$1261,2)</f>
        <v>2664.5</v>
      </c>
      <c r="E100" s="15"/>
      <c r="G100" s="13">
        <f t="shared" si="1"/>
        <v>1.5603237756451893E-3</v>
      </c>
      <c r="H100" s="13">
        <f t="shared" si="1"/>
        <v>2.9359731998344074E-3</v>
      </c>
    </row>
    <row r="101" spans="2:8" x14ac:dyDescent="0.3">
      <c r="B101" s="2">
        <v>45664</v>
      </c>
      <c r="C101">
        <f>+VLOOKUP(B101,'S&amp;P500'!$B$5:$C$1261,2)</f>
        <v>5909.03</v>
      </c>
      <c r="D101" s="15">
        <f>+VLOOKUP(B101,Gold!$B$5:$C$1261,2)</f>
        <v>2656.7</v>
      </c>
      <c r="E101" s="15"/>
      <c r="G101" s="13">
        <f t="shared" si="1"/>
        <v>-1.1103896321238205E-2</v>
      </c>
      <c r="H101" s="13">
        <f t="shared" si="1"/>
        <v>6.9360218314129529E-3</v>
      </c>
    </row>
    <row r="102" spans="2:8" x14ac:dyDescent="0.3">
      <c r="B102" s="2">
        <v>45663</v>
      </c>
      <c r="C102">
        <f>+VLOOKUP(B102,'S&amp;P500'!$B$5:$C$1261,2)</f>
        <v>5975.38</v>
      </c>
      <c r="D102" s="15">
        <f>+VLOOKUP(B102,Gold!$B$5:$C$1261,2)</f>
        <v>2638.4</v>
      </c>
      <c r="E102" s="15"/>
      <c r="G102" s="13">
        <f t="shared" si="1"/>
        <v>5.5381011599553442E-3</v>
      </c>
      <c r="H102" s="13">
        <f t="shared" si="1"/>
        <v>-2.4952741020793923E-3</v>
      </c>
    </row>
    <row r="103" spans="2:8" x14ac:dyDescent="0.3">
      <c r="B103" s="2">
        <v>45660</v>
      </c>
      <c r="C103">
        <f>+VLOOKUP(B103,'S&amp;P500'!$B$5:$C$1261,2)</f>
        <v>5942.47</v>
      </c>
      <c r="D103" s="15">
        <f>+VLOOKUP(B103,Gold!$B$5:$C$1261,2)</f>
        <v>2645</v>
      </c>
      <c r="E103" s="15"/>
      <c r="G103" s="13">
        <f t="shared" si="1"/>
        <v>1.2595956411720177E-2</v>
      </c>
      <c r="H103" s="13">
        <f t="shared" si="1"/>
        <v>-5.2277257512505226E-3</v>
      </c>
    </row>
    <row r="104" spans="2:8" x14ac:dyDescent="0.3">
      <c r="B104" s="2">
        <v>45659</v>
      </c>
      <c r="C104">
        <f>+VLOOKUP(B104,'S&amp;P500'!$B$5:$C$1261,2)</f>
        <v>5868.55</v>
      </c>
      <c r="D104" s="15">
        <f>+VLOOKUP(B104,Gold!$B$5:$C$1261,2)</f>
        <v>2658.9</v>
      </c>
      <c r="E104" s="15"/>
      <c r="G104" s="13">
        <f t="shared" si="1"/>
        <v>-2.2238733140302891E-3</v>
      </c>
      <c r="H104" s="13">
        <f t="shared" si="1"/>
        <v>1.1296211775445153E-2</v>
      </c>
    </row>
    <row r="105" spans="2:8" x14ac:dyDescent="0.3">
      <c r="B105" s="2">
        <v>45657</v>
      </c>
      <c r="C105">
        <f>+VLOOKUP(B105,'S&amp;P500'!$B$5:$C$1261,2)</f>
        <v>5881.63</v>
      </c>
      <c r="D105" s="15">
        <f>+VLOOKUP(B105,Gold!$B$5:$C$1261,2)</f>
        <v>2629.2</v>
      </c>
      <c r="E105" s="15"/>
      <c r="G105" s="13">
        <f t="shared" si="1"/>
        <v>-4.2847904329482711E-3</v>
      </c>
      <c r="H105" s="13">
        <f t="shared" si="1"/>
        <v>8.8638195004029363E-3</v>
      </c>
    </row>
    <row r="106" spans="2:8" x14ac:dyDescent="0.3">
      <c r="B106" s="2">
        <v>45656</v>
      </c>
      <c r="C106">
        <f>+VLOOKUP(B106,'S&amp;P500'!$B$5:$C$1261,2)</f>
        <v>5906.94</v>
      </c>
      <c r="D106" s="15">
        <f>+VLOOKUP(B106,Gold!$B$5:$C$1261,2)</f>
        <v>2606.1</v>
      </c>
      <c r="E106" s="15"/>
      <c r="G106" s="13">
        <f t="shared" si="1"/>
        <v>-1.0702011777237508E-2</v>
      </c>
      <c r="H106" s="13">
        <f t="shared" si="1"/>
        <v>-4.2411737734983079E-3</v>
      </c>
    </row>
    <row r="107" spans="2:8" x14ac:dyDescent="0.3">
      <c r="B107" s="2">
        <v>45653</v>
      </c>
      <c r="C107">
        <f>+VLOOKUP(B107,'S&amp;P500'!$B$5:$C$1261,2)</f>
        <v>5970.84</v>
      </c>
      <c r="D107" s="15">
        <f>+VLOOKUP(B107,Gold!$B$5:$C$1261,2)</f>
        <v>2617.1999999999998</v>
      </c>
      <c r="E107" s="15"/>
      <c r="G107" s="13">
        <f t="shared" si="1"/>
        <v>-1.1055735815118317E-2</v>
      </c>
      <c r="H107" s="13">
        <f t="shared" si="1"/>
        <v>-8.1855388813097951E-3</v>
      </c>
    </row>
    <row r="108" spans="2:8" x14ac:dyDescent="0.3">
      <c r="B108" s="2">
        <v>45652</v>
      </c>
      <c r="C108">
        <f>+VLOOKUP(B108,'S&amp;P500'!$B$5:$C$1261,2)</f>
        <v>6037.59</v>
      </c>
      <c r="D108" s="15">
        <f>+VLOOKUP(B108,Gold!$B$5:$C$1261,2)</f>
        <v>2638.8</v>
      </c>
      <c r="E108" s="15"/>
      <c r="G108" s="13">
        <f t="shared" si="1"/>
        <v>-4.0562645280495246E-4</v>
      </c>
      <c r="H108" s="13">
        <f t="shared" si="1"/>
        <v>7.1755725190840725E-3</v>
      </c>
    </row>
    <row r="109" spans="2:8" x14ac:dyDescent="0.3">
      <c r="B109" s="2">
        <v>45650</v>
      </c>
      <c r="C109">
        <f>+VLOOKUP(B109,'S&amp;P500'!$B$5:$C$1261,2)</f>
        <v>6040.04</v>
      </c>
      <c r="D109" s="15">
        <f>+VLOOKUP(B109,Gold!$B$5:$C$1261,2)</f>
        <v>2620</v>
      </c>
      <c r="E109" s="15"/>
      <c r="G109" s="13">
        <f t="shared" si="1"/>
        <v>1.1042722967758989E-2</v>
      </c>
      <c r="H109" s="13">
        <f t="shared" si="1"/>
        <v>2.9475940741874318E-3</v>
      </c>
    </row>
    <row r="110" spans="2:8" x14ac:dyDescent="0.3">
      <c r="B110" s="2">
        <v>45649</v>
      </c>
      <c r="C110">
        <f>+VLOOKUP(B110,'S&amp;P500'!$B$5:$C$1261,2)</f>
        <v>5974.07</v>
      </c>
      <c r="D110" s="15">
        <f>+VLOOKUP(B110,Gold!$B$5:$C$1261,2)</f>
        <v>2612.3000000000002</v>
      </c>
      <c r="E110" s="15"/>
      <c r="G110" s="13">
        <f t="shared" si="1"/>
        <v>7.2873196927927264E-3</v>
      </c>
      <c r="H110" s="13">
        <f t="shared" si="1"/>
        <v>-6.2388252748505346E-3</v>
      </c>
    </row>
    <row r="111" spans="2:8" x14ac:dyDescent="0.3">
      <c r="B111" s="2">
        <v>45646</v>
      </c>
      <c r="C111">
        <f>+VLOOKUP(B111,'S&amp;P500'!$B$5:$C$1261,2)</f>
        <v>5930.85</v>
      </c>
      <c r="D111" s="15">
        <f>+VLOOKUP(B111,Gold!$B$5:$C$1261,2)</f>
        <v>2628.7</v>
      </c>
      <c r="E111" s="15"/>
      <c r="G111" s="13">
        <f t="shared" si="1"/>
        <v>1.0869120584686254E-2</v>
      </c>
      <c r="H111" s="13">
        <f t="shared" si="1"/>
        <v>1.408070364940972E-2</v>
      </c>
    </row>
    <row r="112" spans="2:8" x14ac:dyDescent="0.3">
      <c r="B112" s="2">
        <v>45645</v>
      </c>
      <c r="C112">
        <f>+VLOOKUP(B112,'S&amp;P500'!$B$5:$C$1261,2)</f>
        <v>5867.08</v>
      </c>
      <c r="D112" s="15">
        <f>+VLOOKUP(B112,Gold!$B$5:$C$1261,2)</f>
        <v>2592.1999999999998</v>
      </c>
      <c r="E112" s="15"/>
      <c r="G112" s="13">
        <f t="shared" si="1"/>
        <v>-8.6509904362275236E-4</v>
      </c>
      <c r="H112" s="13">
        <f t="shared" si="1"/>
        <v>-1.680257917693917E-2</v>
      </c>
    </row>
    <row r="113" spans="2:8" x14ac:dyDescent="0.3">
      <c r="B113" s="2">
        <v>45644</v>
      </c>
      <c r="C113">
        <f>+VLOOKUP(B113,'S&amp;P500'!$B$5:$C$1261,2)</f>
        <v>5872.16</v>
      </c>
      <c r="D113" s="15">
        <f>+VLOOKUP(B113,Gold!$B$5:$C$1261,2)</f>
        <v>2636.5</v>
      </c>
      <c r="E113" s="15"/>
      <c r="G113" s="13">
        <f t="shared" si="1"/>
        <v>-2.9492894104891865E-2</v>
      </c>
      <c r="H113" s="13">
        <f t="shared" si="1"/>
        <v>-2.9874451671456637E-3</v>
      </c>
    </row>
    <row r="114" spans="2:8" x14ac:dyDescent="0.3">
      <c r="B114" s="2">
        <v>45643</v>
      </c>
      <c r="C114">
        <f>+VLOOKUP(B114,'S&amp;P500'!$B$5:$C$1261,2)</f>
        <v>6050.61</v>
      </c>
      <c r="D114" s="15">
        <f>+VLOOKUP(B114,Gold!$B$5:$C$1261,2)</f>
        <v>2644.4</v>
      </c>
      <c r="E114" s="15"/>
      <c r="G114" s="13">
        <f t="shared" si="1"/>
        <v>-3.8639596449174807E-3</v>
      </c>
      <c r="H114" s="13">
        <f t="shared" si="1"/>
        <v>-2.6401146564078992E-3</v>
      </c>
    </row>
    <row r="115" spans="2:8" x14ac:dyDescent="0.3">
      <c r="B115" s="2">
        <v>45642</v>
      </c>
      <c r="C115">
        <f>+VLOOKUP(B115,'S&amp;P500'!$B$5:$C$1261,2)</f>
        <v>6074.08</v>
      </c>
      <c r="D115" s="15">
        <f>+VLOOKUP(B115,Gold!$B$5:$C$1261,2)</f>
        <v>2651.4</v>
      </c>
      <c r="E115" s="15"/>
      <c r="G115" s="13">
        <f t="shared" si="1"/>
        <v>3.7993154952247199E-3</v>
      </c>
      <c r="H115" s="13">
        <f t="shared" si="1"/>
        <v>-1.7319277108432951E-3</v>
      </c>
    </row>
    <row r="116" spans="2:8" x14ac:dyDescent="0.3">
      <c r="B116" s="2">
        <v>45639</v>
      </c>
      <c r="C116">
        <f>+VLOOKUP(B116,'S&amp;P500'!$B$5:$C$1261,2)</f>
        <v>6051.09</v>
      </c>
      <c r="D116" s="15">
        <f>+VLOOKUP(B116,Gold!$B$5:$C$1261,2)</f>
        <v>2656</v>
      </c>
      <c r="E116" s="15"/>
      <c r="G116" s="13">
        <f t="shared" si="1"/>
        <v>-2.6440818012729572E-5</v>
      </c>
      <c r="H116" s="13">
        <f t="shared" si="1"/>
        <v>-1.1720930232558158E-2</v>
      </c>
    </row>
    <row r="117" spans="2:8" x14ac:dyDescent="0.3">
      <c r="B117" s="2">
        <v>45638</v>
      </c>
      <c r="C117">
        <f>+VLOOKUP(B117,'S&amp;P500'!$B$5:$C$1261,2)</f>
        <v>6051.25</v>
      </c>
      <c r="D117" s="15">
        <f>+VLOOKUP(B117,Gold!$B$5:$C$1261,2)</f>
        <v>2687.5</v>
      </c>
      <c r="E117" s="15"/>
      <c r="G117" s="13">
        <f t="shared" si="1"/>
        <v>-5.4140321061636465E-3</v>
      </c>
      <c r="H117" s="13">
        <f t="shared" si="1"/>
        <v>-1.6936132855366215E-2</v>
      </c>
    </row>
    <row r="118" spans="2:8" x14ac:dyDescent="0.3">
      <c r="B118" s="2">
        <v>45637</v>
      </c>
      <c r="C118">
        <f>+VLOOKUP(B118,'S&amp;P500'!$B$5:$C$1261,2)</f>
        <v>6084.19</v>
      </c>
      <c r="D118" s="15">
        <f>+VLOOKUP(B118,Gold!$B$5:$C$1261,2)</f>
        <v>2733.8</v>
      </c>
      <c r="E118" s="15"/>
      <c r="G118" s="13">
        <f t="shared" si="1"/>
        <v>8.1658218598121834E-3</v>
      </c>
      <c r="H118" s="13">
        <f t="shared" si="1"/>
        <v>1.3419335705812774E-2</v>
      </c>
    </row>
    <row r="119" spans="2:8" x14ac:dyDescent="0.3">
      <c r="B119" s="2">
        <v>45636</v>
      </c>
      <c r="C119">
        <f>+VLOOKUP(B119,'S&amp;P500'!$B$5:$C$1261,2)</f>
        <v>6034.91</v>
      </c>
      <c r="D119" s="15">
        <f>+VLOOKUP(B119,Gold!$B$5:$C$1261,2)</f>
        <v>2697.6</v>
      </c>
      <c r="E119" s="15"/>
      <c r="G119" s="13">
        <f t="shared" si="1"/>
        <v>-2.9638930421207466E-3</v>
      </c>
      <c r="H119" s="13">
        <f t="shared" si="1"/>
        <v>1.2270629291905921E-2</v>
      </c>
    </row>
    <row r="120" spans="2:8" x14ac:dyDescent="0.3">
      <c r="B120" s="2">
        <v>45635</v>
      </c>
      <c r="C120">
        <f>+VLOOKUP(B120,'S&amp;P500'!$B$5:$C$1261,2)</f>
        <v>6052.85</v>
      </c>
      <c r="D120" s="15">
        <f>+VLOOKUP(B120,Gold!$B$5:$C$1261,2)</f>
        <v>2664.9</v>
      </c>
      <c r="E120" s="15"/>
      <c r="G120" s="13">
        <f t="shared" si="1"/>
        <v>-6.1442267748391677E-3</v>
      </c>
      <c r="H120" s="13">
        <f t="shared" si="1"/>
        <v>9.9674069582353919E-3</v>
      </c>
    </row>
    <row r="121" spans="2:8" x14ac:dyDescent="0.3">
      <c r="B121" s="2">
        <v>45632</v>
      </c>
      <c r="C121">
        <f>+VLOOKUP(B121,'S&amp;P500'!$B$5:$C$1261,2)</f>
        <v>6090.27</v>
      </c>
      <c r="D121" s="15">
        <f>+VLOOKUP(B121,Gold!$B$5:$C$1261,2)</f>
        <v>2638.6</v>
      </c>
      <c r="E121" s="15"/>
      <c r="G121" s="13">
        <f t="shared" si="1"/>
        <v>2.4954280663231909E-3</v>
      </c>
      <c r="H121" s="13">
        <f t="shared" si="1"/>
        <v>4.5686438742100766E-3</v>
      </c>
    </row>
    <row r="122" spans="2:8" x14ac:dyDescent="0.3">
      <c r="B122" s="2">
        <v>45631</v>
      </c>
      <c r="C122">
        <f>+VLOOKUP(B122,'S&amp;P500'!$B$5:$C$1261,2)</f>
        <v>6075.11</v>
      </c>
      <c r="D122" s="15">
        <f>+VLOOKUP(B122,Gold!$B$5:$C$1261,2)</f>
        <v>2626.6</v>
      </c>
      <c r="E122" s="15"/>
      <c r="G122" s="13">
        <f t="shared" si="1"/>
        <v>-1.8697147288503357E-3</v>
      </c>
      <c r="H122" s="13">
        <f t="shared" si="1"/>
        <v>-1.0249453613686121E-2</v>
      </c>
    </row>
    <row r="123" spans="2:8" x14ac:dyDescent="0.3">
      <c r="B123" s="2">
        <v>45630</v>
      </c>
      <c r="C123">
        <f>+VLOOKUP(B123,'S&amp;P500'!$B$5:$C$1261,2)</f>
        <v>6086.49</v>
      </c>
      <c r="D123" s="15">
        <f>+VLOOKUP(B123,Gold!$B$5:$C$1261,2)</f>
        <v>2653.8</v>
      </c>
      <c r="E123" s="15"/>
      <c r="G123" s="13">
        <f t="shared" si="1"/>
        <v>6.0513596963907013E-3</v>
      </c>
      <c r="H123" s="13">
        <f t="shared" si="1"/>
        <v>3.4408439520552392E-3</v>
      </c>
    </row>
    <row r="124" spans="2:8" x14ac:dyDescent="0.3">
      <c r="B124" s="2">
        <v>45629</v>
      </c>
      <c r="C124">
        <f>+VLOOKUP(B124,'S&amp;P500'!$B$5:$C$1261,2)</f>
        <v>6049.88</v>
      </c>
      <c r="D124" s="15">
        <f>+VLOOKUP(B124,Gold!$B$5:$C$1261,2)</f>
        <v>2644.7</v>
      </c>
      <c r="E124" s="15"/>
      <c r="G124" s="13">
        <f t="shared" si="1"/>
        <v>4.5145233705135013E-4</v>
      </c>
      <c r="H124" s="13">
        <f t="shared" si="1"/>
        <v>3.7193062355307394E-3</v>
      </c>
    </row>
    <row r="125" spans="2:8" x14ac:dyDescent="0.3">
      <c r="B125" s="2">
        <v>45628</v>
      </c>
      <c r="C125">
        <f>+VLOOKUP(B125,'S&amp;P500'!$B$5:$C$1261,2)</f>
        <v>6047.15</v>
      </c>
      <c r="D125" s="15">
        <f>+VLOOKUP(B125,Gold!$B$5:$C$1261,2)</f>
        <v>2634.9</v>
      </c>
      <c r="E125" s="15"/>
      <c r="G125" s="13">
        <f t="shared" si="1"/>
        <v>2.4484531809998433E-3</v>
      </c>
      <c r="H125" s="13">
        <f t="shared" si="1"/>
        <v>-8.3176514866389883E-3</v>
      </c>
    </row>
    <row r="126" spans="2:8" x14ac:dyDescent="0.3">
      <c r="B126" s="2">
        <v>45625</v>
      </c>
      <c r="C126">
        <f>+VLOOKUP(B126,'S&amp;P500'!$B$5:$C$1261,2)</f>
        <v>6032.38</v>
      </c>
      <c r="D126" s="15">
        <f>+VLOOKUP(B126,Gold!$B$5:$C$1261,2)</f>
        <v>2657</v>
      </c>
      <c r="E126" s="15"/>
      <c r="G126" s="13">
        <f t="shared" si="1"/>
        <v>5.6078443139726541E-3</v>
      </c>
      <c r="H126" s="13">
        <f t="shared" si="1"/>
        <v>6.4775180878062777E-3</v>
      </c>
    </row>
    <row r="127" spans="2:8" x14ac:dyDescent="0.3">
      <c r="B127" s="2">
        <v>45623</v>
      </c>
      <c r="C127">
        <f>+VLOOKUP(B127,'S&amp;P500'!$B$5:$C$1261,2)</f>
        <v>5998.74</v>
      </c>
      <c r="D127" s="15">
        <f>+VLOOKUP(B127,Gold!$B$5:$C$1261,2)</f>
        <v>2639.9</v>
      </c>
      <c r="E127" s="15"/>
      <c r="G127" s="13">
        <f t="shared" si="1"/>
        <v>-3.8012963267421984E-3</v>
      </c>
      <c r="H127" s="13">
        <f t="shared" si="1"/>
        <v>7.4800595351676158E-3</v>
      </c>
    </row>
    <row r="128" spans="2:8" x14ac:dyDescent="0.3">
      <c r="B128" s="2">
        <v>45622</v>
      </c>
      <c r="C128">
        <f>+VLOOKUP(B128,'S&amp;P500'!$B$5:$C$1261,2)</f>
        <v>6021.63</v>
      </c>
      <c r="D128" s="15">
        <f>+VLOOKUP(B128,Gold!$B$5:$C$1261,2)</f>
        <v>2620.3000000000002</v>
      </c>
      <c r="E128" s="15"/>
      <c r="G128" s="13">
        <f t="shared" si="1"/>
        <v>5.722044904524104E-3</v>
      </c>
      <c r="H128" s="13">
        <f t="shared" si="1"/>
        <v>1.3375114643838781E-3</v>
      </c>
    </row>
    <row r="129" spans="2:8" x14ac:dyDescent="0.3">
      <c r="B129" s="2">
        <v>45621</v>
      </c>
      <c r="C129">
        <f>+VLOOKUP(B129,'S&amp;P500'!$B$5:$C$1261,2)</f>
        <v>5987.37</v>
      </c>
      <c r="D129" s="15">
        <f>+VLOOKUP(B129,Gold!$B$5:$C$1261,2)</f>
        <v>2616.8000000000002</v>
      </c>
      <c r="E129" s="15"/>
      <c r="G129" s="13">
        <f t="shared" si="1"/>
        <v>3.0204344198856425E-3</v>
      </c>
      <c r="H129" s="13">
        <f t="shared" si="1"/>
        <v>-3.4355511273478689E-2</v>
      </c>
    </row>
    <row r="130" spans="2:8" x14ac:dyDescent="0.3">
      <c r="B130" s="2">
        <v>45618</v>
      </c>
      <c r="C130">
        <f>+VLOOKUP(B130,'S&amp;P500'!$B$5:$C$1261,2)</f>
        <v>5969.34</v>
      </c>
      <c r="D130" s="15">
        <f>+VLOOKUP(B130,Gold!$B$5:$C$1261,2)</f>
        <v>2709.9</v>
      </c>
      <c r="E130" s="15"/>
      <c r="G130" s="13">
        <f t="shared" si="1"/>
        <v>3.4679787718681077E-3</v>
      </c>
      <c r="H130" s="13">
        <f t="shared" si="1"/>
        <v>1.4146177164028328E-2</v>
      </c>
    </row>
    <row r="131" spans="2:8" x14ac:dyDescent="0.3">
      <c r="B131" s="2">
        <v>45617</v>
      </c>
      <c r="C131">
        <f>+VLOOKUP(B131,'S&amp;P500'!$B$5:$C$1261,2)</f>
        <v>5948.71</v>
      </c>
      <c r="D131" s="15">
        <f>+VLOOKUP(B131,Gold!$B$5:$C$1261,2)</f>
        <v>2672.1</v>
      </c>
      <c r="E131" s="15"/>
      <c r="G131" s="13">
        <f t="shared" si="1"/>
        <v>5.3404449131417842E-3</v>
      </c>
      <c r="H131" s="13">
        <f t="shared" si="1"/>
        <v>9.0249981119250311E-3</v>
      </c>
    </row>
    <row r="132" spans="2:8" x14ac:dyDescent="0.3">
      <c r="B132" s="2">
        <v>45616</v>
      </c>
      <c r="C132">
        <f>+VLOOKUP(B132,'S&amp;P500'!$B$5:$C$1261,2)</f>
        <v>5917.11</v>
      </c>
      <c r="D132" s="15">
        <f>+VLOOKUP(B132,Gold!$B$5:$C$1261,2)</f>
        <v>2648.2</v>
      </c>
      <c r="E132" s="15"/>
      <c r="G132" s="13">
        <f t="shared" ref="G132:H195" si="2">+C132/C133-1</f>
        <v>2.1970667468895755E-5</v>
      </c>
      <c r="H132" s="13">
        <f t="shared" si="2"/>
        <v>8.0316699021734106E-3</v>
      </c>
    </row>
    <row r="133" spans="2:8" x14ac:dyDescent="0.3">
      <c r="B133" s="2">
        <v>45615</v>
      </c>
      <c r="C133">
        <f>+VLOOKUP(B133,'S&amp;P500'!$B$5:$C$1261,2)</f>
        <v>5916.98</v>
      </c>
      <c r="D133" s="15">
        <f>+VLOOKUP(B133,Gold!$B$5:$C$1261,2)</f>
        <v>2627.1</v>
      </c>
      <c r="E133" s="15"/>
      <c r="G133" s="13">
        <f t="shared" si="2"/>
        <v>3.9636081050355987E-3</v>
      </c>
      <c r="H133" s="13">
        <f t="shared" si="2"/>
        <v>6.3203861181337917E-3</v>
      </c>
    </row>
    <row r="134" spans="2:8" x14ac:dyDescent="0.3">
      <c r="B134" s="2">
        <v>45614</v>
      </c>
      <c r="C134">
        <f>+VLOOKUP(B134,'S&amp;P500'!$B$5:$C$1261,2)</f>
        <v>5893.62</v>
      </c>
      <c r="D134" s="15">
        <f>+VLOOKUP(B134,Gold!$B$5:$C$1261,2)</f>
        <v>2610.6</v>
      </c>
      <c r="E134" s="15"/>
      <c r="G134" s="13">
        <f t="shared" si="2"/>
        <v>3.9178144727474162E-3</v>
      </c>
      <c r="H134" s="13">
        <f t="shared" si="2"/>
        <v>1.750009743929537E-2</v>
      </c>
    </row>
    <row r="135" spans="2:8" x14ac:dyDescent="0.3">
      <c r="B135" s="2">
        <v>45611</v>
      </c>
      <c r="C135">
        <f>+VLOOKUP(B135,'S&amp;P500'!$B$5:$C$1261,2)</f>
        <v>5870.62</v>
      </c>
      <c r="D135" s="15">
        <f>+VLOOKUP(B135,Gold!$B$5:$C$1261,2)</f>
        <v>2565.6999999999998</v>
      </c>
      <c r="E135" s="15"/>
      <c r="G135" s="13">
        <f t="shared" si="2"/>
        <v>-1.3203522508181798E-2</v>
      </c>
      <c r="H135" s="13">
        <f t="shared" si="2"/>
        <v>-9.7344443579161499E-4</v>
      </c>
    </row>
    <row r="136" spans="2:8" x14ac:dyDescent="0.3">
      <c r="B136" s="2">
        <v>45610</v>
      </c>
      <c r="C136">
        <f>+VLOOKUP(B136,'S&amp;P500'!$B$5:$C$1261,2)</f>
        <v>5949.17</v>
      </c>
      <c r="D136" s="15">
        <f>+VLOOKUP(B136,Gold!$B$5:$C$1261,2)</f>
        <v>2568.1999999999998</v>
      </c>
      <c r="E136" s="15"/>
      <c r="G136" s="13">
        <f t="shared" si="2"/>
        <v>-6.0497412027306074E-3</v>
      </c>
      <c r="H136" s="13">
        <f t="shared" si="2"/>
        <v>-4.8822070675761386E-3</v>
      </c>
    </row>
    <row r="137" spans="2:8" x14ac:dyDescent="0.3">
      <c r="B137" s="2">
        <v>45609</v>
      </c>
      <c r="C137">
        <f>+VLOOKUP(B137,'S&amp;P500'!$B$5:$C$1261,2)</f>
        <v>5985.38</v>
      </c>
      <c r="D137" s="15">
        <f>+VLOOKUP(B137,Gold!$B$5:$C$1261,2)</f>
        <v>2580.8000000000002</v>
      </c>
      <c r="E137" s="15"/>
      <c r="G137" s="13">
        <f t="shared" si="2"/>
        <v>2.3228648443596178E-4</v>
      </c>
      <c r="H137" s="13">
        <f t="shared" si="2"/>
        <v>-7.3846153846153229E-3</v>
      </c>
    </row>
    <row r="138" spans="2:8" x14ac:dyDescent="0.3">
      <c r="B138" s="2">
        <v>45608</v>
      </c>
      <c r="C138">
        <f>+VLOOKUP(B138,'S&amp;P500'!$B$5:$C$1261,2)</f>
        <v>5983.99</v>
      </c>
      <c r="D138" s="15">
        <f>+VLOOKUP(B138,Gold!$B$5:$C$1261,2)</f>
        <v>2600</v>
      </c>
      <c r="E138" s="15"/>
      <c r="G138" s="13">
        <f t="shared" si="2"/>
        <v>-2.8926824797754769E-3</v>
      </c>
      <c r="H138" s="13">
        <f t="shared" si="2"/>
        <v>-4.2892156862744946E-3</v>
      </c>
    </row>
    <row r="139" spans="2:8" x14ac:dyDescent="0.3">
      <c r="B139" s="2">
        <v>45607</v>
      </c>
      <c r="C139">
        <f>+VLOOKUP(B139,'S&amp;P500'!$B$5:$C$1261,2)</f>
        <v>6001.35</v>
      </c>
      <c r="D139" s="15">
        <f>+VLOOKUP(B139,Gold!$B$5:$C$1261,2)</f>
        <v>2611.1999999999998</v>
      </c>
      <c r="E139" s="15"/>
      <c r="G139" s="13">
        <f t="shared" si="2"/>
        <v>9.6905366322297404E-4</v>
      </c>
      <c r="H139" s="13">
        <f t="shared" si="2"/>
        <v>-2.8390697674418708E-2</v>
      </c>
    </row>
    <row r="140" spans="2:8" x14ac:dyDescent="0.3">
      <c r="B140" s="2">
        <v>45604</v>
      </c>
      <c r="C140">
        <f>+VLOOKUP(B140,'S&amp;P500'!$B$5:$C$1261,2)</f>
        <v>5995.54</v>
      </c>
      <c r="D140" s="15">
        <f>+VLOOKUP(B140,Gold!$B$5:$C$1261,2)</f>
        <v>2687.5</v>
      </c>
      <c r="E140" s="15"/>
      <c r="G140" s="13">
        <f t="shared" si="2"/>
        <v>3.7568431802581514E-3</v>
      </c>
      <c r="H140" s="13">
        <f t="shared" si="2"/>
        <v>-4.0394307737918744E-3</v>
      </c>
    </row>
    <row r="141" spans="2:8" x14ac:dyDescent="0.3">
      <c r="B141" s="2">
        <v>45603</v>
      </c>
      <c r="C141">
        <f>+VLOOKUP(B141,'S&amp;P500'!$B$5:$C$1261,2)</f>
        <v>5973.1</v>
      </c>
      <c r="D141" s="15">
        <f>+VLOOKUP(B141,Gold!$B$5:$C$1261,2)</f>
        <v>2698.4</v>
      </c>
      <c r="E141" s="15"/>
      <c r="G141" s="13">
        <f t="shared" si="2"/>
        <v>7.4312198939459062E-3</v>
      </c>
      <c r="H141" s="13">
        <f t="shared" si="2"/>
        <v>1.1545958914380039E-2</v>
      </c>
    </row>
    <row r="142" spans="2:8" x14ac:dyDescent="0.3">
      <c r="B142" s="2">
        <v>45602</v>
      </c>
      <c r="C142">
        <f>+VLOOKUP(B142,'S&amp;P500'!$B$5:$C$1261,2)</f>
        <v>5929.04</v>
      </c>
      <c r="D142" s="15">
        <f>+VLOOKUP(B142,Gold!$B$5:$C$1261,2)</f>
        <v>2667.6</v>
      </c>
      <c r="E142" s="15"/>
      <c r="G142" s="13">
        <f t="shared" si="2"/>
        <v>2.5295879476236127E-2</v>
      </c>
      <c r="H142" s="13">
        <f t="shared" si="2"/>
        <v>-2.6529941977155858E-2</v>
      </c>
    </row>
    <row r="143" spans="2:8" x14ac:dyDescent="0.3">
      <c r="B143" s="2">
        <v>45601</v>
      </c>
      <c r="C143">
        <f>+VLOOKUP(B143,'S&amp;P500'!$B$5:$C$1261,2)</f>
        <v>5782.76</v>
      </c>
      <c r="D143" s="15">
        <f>+VLOOKUP(B143,Gold!$B$5:$C$1261,2)</f>
        <v>2740.3</v>
      </c>
      <c r="E143" s="15"/>
      <c r="G143" s="13">
        <f t="shared" si="2"/>
        <v>1.2265675189796932E-2</v>
      </c>
      <c r="H143" s="13">
        <f t="shared" si="2"/>
        <v>1.5350316143416531E-3</v>
      </c>
    </row>
    <row r="144" spans="2:8" x14ac:dyDescent="0.3">
      <c r="B144" s="2">
        <v>45600</v>
      </c>
      <c r="C144">
        <f>+VLOOKUP(B144,'S&amp;P500'!$B$5:$C$1261,2)</f>
        <v>5712.69</v>
      </c>
      <c r="D144" s="15">
        <f>+VLOOKUP(B144,Gold!$B$5:$C$1261,2)</f>
        <v>2736.1</v>
      </c>
      <c r="E144" s="15"/>
      <c r="G144" s="13">
        <f t="shared" si="2"/>
        <v>-2.8121072475911779E-3</v>
      </c>
      <c r="H144" s="13">
        <f t="shared" si="2"/>
        <v>-9.1287519170379916E-4</v>
      </c>
    </row>
    <row r="145" spans="2:8" x14ac:dyDescent="0.3">
      <c r="B145" s="2">
        <v>45597</v>
      </c>
      <c r="C145">
        <f>+VLOOKUP(B145,'S&amp;P500'!$B$5:$C$1261,2)</f>
        <v>5728.8</v>
      </c>
      <c r="D145" s="15">
        <f>+VLOOKUP(B145,Gold!$B$5:$C$1261,2)</f>
        <v>2738.6</v>
      </c>
      <c r="E145" s="15"/>
      <c r="G145" s="13">
        <f t="shared" si="2"/>
        <v>4.0925781489629109E-3</v>
      </c>
      <c r="H145" s="13">
        <f t="shared" si="2"/>
        <v>1.0955702443116166E-4</v>
      </c>
    </row>
    <row r="146" spans="2:8" x14ac:dyDescent="0.3">
      <c r="B146" s="2">
        <v>45596</v>
      </c>
      <c r="C146">
        <f>+VLOOKUP(B146,'S&amp;P500'!$B$5:$C$1261,2)</f>
        <v>5705.45</v>
      </c>
      <c r="D146" s="15">
        <f>+VLOOKUP(B146,Gold!$B$5:$C$1261,2)</f>
        <v>2738.3</v>
      </c>
      <c r="E146" s="15"/>
      <c r="G146" s="13">
        <f t="shared" si="2"/>
        <v>-1.8614747655095742E-2</v>
      </c>
      <c r="H146" s="13">
        <f t="shared" si="2"/>
        <v>-1.8002510310202502E-2</v>
      </c>
    </row>
    <row r="147" spans="2:8" x14ac:dyDescent="0.3">
      <c r="B147" s="2">
        <v>45595</v>
      </c>
      <c r="C147">
        <f>+VLOOKUP(B147,'S&amp;P500'!$B$5:$C$1261,2)</f>
        <v>5813.67</v>
      </c>
      <c r="D147" s="15">
        <f>+VLOOKUP(B147,Gold!$B$5:$C$1261,2)</f>
        <v>2788.5</v>
      </c>
      <c r="E147" s="15"/>
      <c r="G147" s="13">
        <f t="shared" si="2"/>
        <v>-3.3002338451409985E-3</v>
      </c>
      <c r="H147" s="13">
        <f t="shared" si="2"/>
        <v>7.2605114867794196E-3</v>
      </c>
    </row>
    <row r="148" spans="2:8" x14ac:dyDescent="0.3">
      <c r="B148" s="2">
        <v>45594</v>
      </c>
      <c r="C148">
        <f>+VLOOKUP(B148,'S&amp;P500'!$B$5:$C$1261,2)</f>
        <v>5832.92</v>
      </c>
      <c r="D148" s="15">
        <f>+VLOOKUP(B148,Gold!$B$5:$C$1261,2)</f>
        <v>2768.4</v>
      </c>
      <c r="E148" s="15"/>
      <c r="G148" s="13">
        <f t="shared" si="2"/>
        <v>1.6141440228589765E-3</v>
      </c>
      <c r="H148" s="13">
        <f t="shared" si="2"/>
        <v>9.2967297385977421E-3</v>
      </c>
    </row>
    <row r="149" spans="2:8" x14ac:dyDescent="0.3">
      <c r="B149" s="2">
        <v>45593</v>
      </c>
      <c r="C149">
        <f>+VLOOKUP(B149,'S&amp;P500'!$B$5:$C$1261,2)</f>
        <v>5823.52</v>
      </c>
      <c r="D149" s="15">
        <f>+VLOOKUP(B149,Gold!$B$5:$C$1261,2)</f>
        <v>2742.9</v>
      </c>
      <c r="E149" s="15"/>
      <c r="G149" s="13">
        <f t="shared" si="2"/>
        <v>2.6514603692762151E-3</v>
      </c>
      <c r="H149" s="13">
        <f t="shared" si="2"/>
        <v>7.2968732897948918E-4</v>
      </c>
    </row>
    <row r="150" spans="2:8" x14ac:dyDescent="0.3">
      <c r="B150" s="2">
        <v>45590</v>
      </c>
      <c r="C150">
        <f>+VLOOKUP(B150,'S&amp;P500'!$B$5:$C$1261,2)</f>
        <v>5808.12</v>
      </c>
      <c r="D150" s="15">
        <f>+VLOOKUP(B150,Gold!$B$5:$C$1261,2)</f>
        <v>2740.9</v>
      </c>
      <c r="E150" s="15"/>
      <c r="G150" s="13">
        <f t="shared" si="2"/>
        <v>-2.994908655286066E-4</v>
      </c>
      <c r="H150" s="13">
        <f t="shared" si="2"/>
        <v>2.193864492303188E-3</v>
      </c>
    </row>
    <row r="151" spans="2:8" x14ac:dyDescent="0.3">
      <c r="B151" s="2">
        <v>45589</v>
      </c>
      <c r="C151">
        <f>+VLOOKUP(B151,'S&amp;P500'!$B$5:$C$1261,2)</f>
        <v>5809.86</v>
      </c>
      <c r="D151" s="15">
        <f>+VLOOKUP(B151,Gold!$B$5:$C$1261,2)</f>
        <v>2734.9</v>
      </c>
      <c r="E151" s="15"/>
      <c r="G151" s="13">
        <f t="shared" si="2"/>
        <v>2.1457820892740731E-3</v>
      </c>
      <c r="H151" s="13">
        <f t="shared" si="2"/>
        <v>7.5523135867963109E-3</v>
      </c>
    </row>
    <row r="152" spans="2:8" x14ac:dyDescent="0.3">
      <c r="B152" s="2">
        <v>45588</v>
      </c>
      <c r="C152">
        <f>+VLOOKUP(B152,'S&amp;P500'!$B$5:$C$1261,2)</f>
        <v>5797.42</v>
      </c>
      <c r="D152" s="15">
        <f>+VLOOKUP(B152,Gold!$B$5:$C$1261,2)</f>
        <v>2714.4</v>
      </c>
      <c r="E152" s="15"/>
      <c r="G152" s="13">
        <f t="shared" si="2"/>
        <v>-9.1912770030079249E-3</v>
      </c>
      <c r="H152" s="13">
        <f t="shared" si="2"/>
        <v>-1.0859266817287216E-2</v>
      </c>
    </row>
    <row r="153" spans="2:8" x14ac:dyDescent="0.3">
      <c r="B153" s="2">
        <v>45587</v>
      </c>
      <c r="C153">
        <f>+VLOOKUP(B153,'S&amp;P500'!$B$5:$C$1261,2)</f>
        <v>5851.2</v>
      </c>
      <c r="D153" s="15">
        <f>+VLOOKUP(B153,Gold!$B$5:$C$1261,2)</f>
        <v>2744.2</v>
      </c>
      <c r="E153" s="15"/>
      <c r="G153" s="13">
        <f t="shared" si="2"/>
        <v>-4.7489058725858069E-4</v>
      </c>
      <c r="H153" s="13">
        <f t="shared" si="2"/>
        <v>7.7485219051816046E-3</v>
      </c>
    </row>
    <row r="154" spans="2:8" x14ac:dyDescent="0.3">
      <c r="B154" s="2">
        <v>45586</v>
      </c>
      <c r="C154">
        <f>+VLOOKUP(B154,'S&amp;P500'!$B$5:$C$1261,2)</f>
        <v>5853.98</v>
      </c>
      <c r="D154" s="15">
        <f>+VLOOKUP(B154,Gold!$B$5:$C$1261,2)</f>
        <v>2723.1</v>
      </c>
      <c r="E154" s="15"/>
      <c r="G154" s="13">
        <f t="shared" si="2"/>
        <v>-1.8227794573267841E-3</v>
      </c>
      <c r="H154" s="13">
        <f t="shared" si="2"/>
        <v>3.4639053690532773E-3</v>
      </c>
    </row>
    <row r="155" spans="2:8" x14ac:dyDescent="0.3">
      <c r="B155" s="2">
        <v>45583</v>
      </c>
      <c r="C155">
        <f>+VLOOKUP(B155,'S&amp;P500'!$B$5:$C$1261,2)</f>
        <v>5864.67</v>
      </c>
      <c r="D155" s="15">
        <f>+VLOOKUP(B155,Gold!$B$5:$C$1261,2)</f>
        <v>2713.7</v>
      </c>
      <c r="E155" s="15"/>
      <c r="G155" s="13">
        <f t="shared" si="2"/>
        <v>3.9716030382763723E-3</v>
      </c>
      <c r="H155" s="13">
        <f t="shared" si="2"/>
        <v>8.4355258268300481E-3</v>
      </c>
    </row>
    <row r="156" spans="2:8" x14ac:dyDescent="0.3">
      <c r="B156" s="2">
        <v>45582</v>
      </c>
      <c r="C156">
        <f>+VLOOKUP(B156,'S&amp;P500'!$B$5:$C$1261,2)</f>
        <v>5841.47</v>
      </c>
      <c r="D156" s="15">
        <f>+VLOOKUP(B156,Gold!$B$5:$C$1261,2)</f>
        <v>2691</v>
      </c>
      <c r="E156" s="15"/>
      <c r="G156" s="13">
        <f t="shared" si="2"/>
        <v>-1.7116048520571248E-4</v>
      </c>
      <c r="H156" s="13">
        <f t="shared" si="2"/>
        <v>6.3575168287210992E-3</v>
      </c>
    </row>
    <row r="157" spans="2:8" x14ac:dyDescent="0.3">
      <c r="B157" s="2">
        <v>45581</v>
      </c>
      <c r="C157">
        <f>+VLOOKUP(B157,'S&amp;P500'!$B$5:$C$1261,2)</f>
        <v>5842.47</v>
      </c>
      <c r="D157" s="15">
        <f>+VLOOKUP(B157,Gold!$B$5:$C$1261,2)</f>
        <v>2674</v>
      </c>
      <c r="E157" s="15"/>
      <c r="G157" s="13">
        <f t="shared" si="2"/>
        <v>4.6790685197222182E-3</v>
      </c>
      <c r="H157" s="13">
        <f t="shared" si="2"/>
        <v>4.7343503419252642E-3</v>
      </c>
    </row>
    <row r="158" spans="2:8" x14ac:dyDescent="0.3">
      <c r="B158" s="2">
        <v>45580</v>
      </c>
      <c r="C158">
        <f>+VLOOKUP(B158,'S&amp;P500'!$B$5:$C$1261,2)</f>
        <v>5815.26</v>
      </c>
      <c r="D158" s="15">
        <f>+VLOOKUP(B158,Gold!$B$5:$C$1261,2)</f>
        <v>2661.4</v>
      </c>
      <c r="E158" s="15"/>
      <c r="G158" s="13">
        <f t="shared" si="2"/>
        <v>-7.6094097971791674E-3</v>
      </c>
      <c r="H158" s="13">
        <f t="shared" si="2"/>
        <v>5.1363396026888886E-3</v>
      </c>
    </row>
    <row r="159" spans="2:8" x14ac:dyDescent="0.3">
      <c r="B159" s="2">
        <v>45579</v>
      </c>
      <c r="C159">
        <f>+VLOOKUP(B159,'S&amp;P500'!$B$5:$C$1261,2)</f>
        <v>5859.85</v>
      </c>
      <c r="D159" s="15">
        <f>+VLOOKUP(B159,Gold!$B$5:$C$1261,2)</f>
        <v>2647.8</v>
      </c>
      <c r="E159" s="15"/>
      <c r="G159" s="13">
        <f t="shared" si="2"/>
        <v>7.7076128584032677E-3</v>
      </c>
      <c r="H159" s="13">
        <f t="shared" si="2"/>
        <v>-3.6875376279348338E-3</v>
      </c>
    </row>
    <row r="160" spans="2:8" x14ac:dyDescent="0.3">
      <c r="B160" s="2">
        <v>45576</v>
      </c>
      <c r="C160">
        <f>+VLOOKUP(B160,'S&amp;P500'!$B$5:$C$1261,2)</f>
        <v>5815.03</v>
      </c>
      <c r="D160" s="15">
        <f>+VLOOKUP(B160,Gold!$B$5:$C$1261,2)</f>
        <v>2657.6</v>
      </c>
      <c r="E160" s="15"/>
      <c r="G160" s="13">
        <f t="shared" si="2"/>
        <v>6.0518507625366702E-3</v>
      </c>
      <c r="H160" s="13">
        <f t="shared" si="2"/>
        <v>1.4118904067770721E-2</v>
      </c>
    </row>
    <row r="161" spans="2:8" x14ac:dyDescent="0.3">
      <c r="B161" s="2">
        <v>45575</v>
      </c>
      <c r="C161">
        <f>+VLOOKUP(B161,'S&amp;P500'!$B$5:$C$1261,2)</f>
        <v>5780.05</v>
      </c>
      <c r="D161" s="15">
        <f>+VLOOKUP(B161,Gold!$B$5:$C$1261,2)</f>
        <v>2620.6</v>
      </c>
      <c r="E161" s="15"/>
      <c r="G161" s="13">
        <f t="shared" si="2"/>
        <v>-2.0700823889336917E-3</v>
      </c>
      <c r="H161" s="13">
        <f t="shared" si="2"/>
        <v>5.6024558710667804E-3</v>
      </c>
    </row>
    <row r="162" spans="2:8" x14ac:dyDescent="0.3">
      <c r="B162" s="2">
        <v>45574</v>
      </c>
      <c r="C162">
        <f>+VLOOKUP(B162,'S&amp;P500'!$B$5:$C$1261,2)</f>
        <v>5792.04</v>
      </c>
      <c r="D162" s="15">
        <f>+VLOOKUP(B162,Gold!$B$5:$C$1261,2)</f>
        <v>2606</v>
      </c>
      <c r="E162" s="15"/>
      <c r="G162" s="13">
        <f t="shared" si="2"/>
        <v>7.1133846739683815E-3</v>
      </c>
      <c r="H162" s="13">
        <f t="shared" si="2"/>
        <v>-3.4416826003823564E-3</v>
      </c>
    </row>
    <row r="163" spans="2:8" x14ac:dyDescent="0.3">
      <c r="B163" s="2">
        <v>45573</v>
      </c>
      <c r="C163">
        <f>+VLOOKUP(B163,'S&amp;P500'!$B$5:$C$1261,2)</f>
        <v>5751.13</v>
      </c>
      <c r="D163" s="15">
        <f>+VLOOKUP(B163,Gold!$B$5:$C$1261,2)</f>
        <v>2615</v>
      </c>
      <c r="E163" s="15"/>
      <c r="G163" s="13">
        <f t="shared" si="2"/>
        <v>9.68935768284096E-3</v>
      </c>
      <c r="H163" s="13">
        <f t="shared" si="2"/>
        <v>-1.1267392619479843E-2</v>
      </c>
    </row>
    <row r="164" spans="2:8" x14ac:dyDescent="0.3">
      <c r="B164" s="2">
        <v>45572</v>
      </c>
      <c r="C164">
        <f>+VLOOKUP(B164,'S&amp;P500'!$B$5:$C$1261,2)</f>
        <v>5695.94</v>
      </c>
      <c r="D164" s="15">
        <f>+VLOOKUP(B164,Gold!$B$5:$C$1261,2)</f>
        <v>2644.8</v>
      </c>
      <c r="E164" s="15"/>
      <c r="G164" s="13">
        <f t="shared" si="2"/>
        <v>-9.5860422495291919E-3</v>
      </c>
      <c r="H164" s="13">
        <f t="shared" si="2"/>
        <v>-3.7795751757507823E-4</v>
      </c>
    </row>
    <row r="165" spans="2:8" x14ac:dyDescent="0.3">
      <c r="B165" s="2">
        <v>45569</v>
      </c>
      <c r="C165">
        <f>+VLOOKUP(B165,'S&amp;P500'!$B$5:$C$1261,2)</f>
        <v>5751.07</v>
      </c>
      <c r="D165" s="15">
        <f>+VLOOKUP(B165,Gold!$B$5:$C$1261,2)</f>
        <v>2645.8</v>
      </c>
      <c r="E165" s="15"/>
      <c r="G165" s="13">
        <f t="shared" si="2"/>
        <v>8.9702698624898325E-3</v>
      </c>
      <c r="H165" s="13">
        <f t="shared" si="2"/>
        <v>-4.2527567648940057E-3</v>
      </c>
    </row>
    <row r="166" spans="2:8" x14ac:dyDescent="0.3">
      <c r="B166" s="2">
        <v>45568</v>
      </c>
      <c r="C166">
        <f>+VLOOKUP(B166,'S&amp;P500'!$B$5:$C$1261,2)</f>
        <v>5699.94</v>
      </c>
      <c r="D166" s="15">
        <f>+VLOOKUP(B166,Gold!$B$5:$C$1261,2)</f>
        <v>2657.1</v>
      </c>
      <c r="E166" s="15"/>
      <c r="G166" s="13">
        <f t="shared" si="2"/>
        <v>-1.681396399709989E-3</v>
      </c>
      <c r="H166" s="13">
        <f t="shared" si="2"/>
        <v>3.7777190132597394E-3</v>
      </c>
    </row>
    <row r="167" spans="2:8" x14ac:dyDescent="0.3">
      <c r="B167" s="2">
        <v>45567</v>
      </c>
      <c r="C167">
        <f>+VLOOKUP(B167,'S&amp;P500'!$B$5:$C$1261,2)</f>
        <v>5709.54</v>
      </c>
      <c r="D167" s="15">
        <f>+VLOOKUP(B167,Gold!$B$5:$C$1261,2)</f>
        <v>2647.1</v>
      </c>
      <c r="E167" s="15"/>
      <c r="G167" s="13">
        <f t="shared" si="2"/>
        <v>1.3838405955768351E-4</v>
      </c>
      <c r="H167" s="13">
        <f t="shared" si="2"/>
        <v>-7.5732013646759855E-3</v>
      </c>
    </row>
    <row r="168" spans="2:8" x14ac:dyDescent="0.3">
      <c r="B168" s="2">
        <v>45566</v>
      </c>
      <c r="C168">
        <f>+VLOOKUP(B168,'S&amp;P500'!$B$5:$C$1261,2)</f>
        <v>5708.75</v>
      </c>
      <c r="D168" s="15">
        <f>+VLOOKUP(B168,Gold!$B$5:$C$1261,2)</f>
        <v>2667.3</v>
      </c>
      <c r="E168" s="15"/>
      <c r="G168" s="13">
        <f t="shared" si="2"/>
        <v>-9.3241104524439677E-3</v>
      </c>
      <c r="H168" s="13">
        <f t="shared" si="2"/>
        <v>1.1835666325253236E-2</v>
      </c>
    </row>
    <row r="169" spans="2:8" x14ac:dyDescent="0.3">
      <c r="B169" s="2">
        <v>45565</v>
      </c>
      <c r="C169">
        <f>+VLOOKUP(B169,'S&amp;P500'!$B$5:$C$1261,2)</f>
        <v>5762.48</v>
      </c>
      <c r="D169" s="15">
        <f>+VLOOKUP(B169,Gold!$B$5:$C$1261,2)</f>
        <v>2636.1</v>
      </c>
      <c r="E169" s="15"/>
      <c r="G169" s="13">
        <f t="shared" si="2"/>
        <v>4.2365423122701085E-3</v>
      </c>
      <c r="H169" s="13">
        <f t="shared" si="2"/>
        <v>-3.1010097190183883E-3</v>
      </c>
    </row>
    <row r="170" spans="2:8" x14ac:dyDescent="0.3">
      <c r="B170" s="2">
        <v>45562</v>
      </c>
      <c r="C170">
        <f>+VLOOKUP(B170,'S&amp;P500'!$B$5:$C$1261,2)</f>
        <v>5738.17</v>
      </c>
      <c r="D170" s="15">
        <f>+VLOOKUP(B170,Gold!$B$5:$C$1261,2)</f>
        <v>2644.3</v>
      </c>
      <c r="E170" s="15"/>
      <c r="G170" s="13">
        <f t="shared" si="2"/>
        <v>-1.2531829977877607E-3</v>
      </c>
      <c r="H170" s="13">
        <f t="shared" si="2"/>
        <v>-9.5883740964081143E-3</v>
      </c>
    </row>
    <row r="171" spans="2:8" x14ac:dyDescent="0.3">
      <c r="B171" s="2">
        <v>45561</v>
      </c>
      <c r="C171">
        <f>+VLOOKUP(B171,'S&amp;P500'!$B$5:$C$1261,2)</f>
        <v>5745.37</v>
      </c>
      <c r="D171" s="15">
        <f>+VLOOKUP(B171,Gold!$B$5:$C$1261,2)</f>
        <v>2669.9</v>
      </c>
      <c r="E171" s="15"/>
      <c r="G171" s="13">
        <f t="shared" si="2"/>
        <v>4.0386141140038578E-3</v>
      </c>
      <c r="H171" s="13">
        <f t="shared" si="2"/>
        <v>4.0237665463298544E-3</v>
      </c>
    </row>
    <row r="172" spans="2:8" x14ac:dyDescent="0.3">
      <c r="B172" s="2">
        <v>45560</v>
      </c>
      <c r="C172">
        <f>+VLOOKUP(B172,'S&amp;P500'!$B$5:$C$1261,2)</f>
        <v>5722.26</v>
      </c>
      <c r="D172" s="15">
        <f>+VLOOKUP(B172,Gold!$B$5:$C$1261,2)</f>
        <v>2659.2</v>
      </c>
      <c r="E172" s="15"/>
      <c r="G172" s="13">
        <f t="shared" si="2"/>
        <v>-1.8611774432969463E-3</v>
      </c>
      <c r="H172" s="13">
        <f t="shared" si="2"/>
        <v>3.0175015087507973E-3</v>
      </c>
    </row>
    <row r="173" spans="2:8" x14ac:dyDescent="0.3">
      <c r="B173" s="2">
        <v>45559</v>
      </c>
      <c r="C173">
        <f>+VLOOKUP(B173,'S&amp;P500'!$B$5:$C$1261,2)</f>
        <v>5732.93</v>
      </c>
      <c r="D173" s="15">
        <f>+VLOOKUP(B173,Gold!$B$5:$C$1261,2)</f>
        <v>2651.2</v>
      </c>
      <c r="E173" s="15"/>
      <c r="G173" s="13">
        <f t="shared" si="2"/>
        <v>2.5111172898120149E-3</v>
      </c>
      <c r="H173" s="13">
        <f t="shared" si="2"/>
        <v>9.4041500095183306E-3</v>
      </c>
    </row>
    <row r="174" spans="2:8" x14ac:dyDescent="0.3">
      <c r="B174" s="2">
        <v>45558</v>
      </c>
      <c r="C174">
        <f>+VLOOKUP(B174,'S&amp;P500'!$B$5:$C$1261,2)</f>
        <v>5718.57</v>
      </c>
      <c r="D174" s="15">
        <f>+VLOOKUP(B174,Gold!$B$5:$C$1261,2)</f>
        <v>2626.5</v>
      </c>
      <c r="E174" s="15"/>
      <c r="G174" s="13">
        <f t="shared" si="2"/>
        <v>2.8092695373120868E-3</v>
      </c>
      <c r="H174" s="13">
        <f t="shared" si="2"/>
        <v>2.5191801213786391E-3</v>
      </c>
    </row>
    <row r="175" spans="2:8" x14ac:dyDescent="0.3">
      <c r="B175" s="2">
        <v>45555</v>
      </c>
      <c r="C175">
        <f>+VLOOKUP(B175,'S&amp;P500'!$B$5:$C$1261,2)</f>
        <v>5702.55</v>
      </c>
      <c r="D175" s="15">
        <f>+VLOOKUP(B175,Gold!$B$5:$C$1261,2)</f>
        <v>2619.9</v>
      </c>
      <c r="E175" s="15"/>
      <c r="G175" s="13">
        <f t="shared" si="2"/>
        <v>-1.9409693295342478E-3</v>
      </c>
      <c r="H175" s="13">
        <f t="shared" si="2"/>
        <v>1.2326120556414244E-2</v>
      </c>
    </row>
    <row r="176" spans="2:8" x14ac:dyDescent="0.3">
      <c r="B176" s="2">
        <v>45554</v>
      </c>
      <c r="C176">
        <f>+VLOOKUP(B176,'S&amp;P500'!$B$5:$C$1261,2)</f>
        <v>5713.64</v>
      </c>
      <c r="D176" s="15">
        <f>+VLOOKUP(B176,Gold!$B$5:$C$1261,2)</f>
        <v>2588</v>
      </c>
      <c r="E176" s="15"/>
      <c r="G176" s="13">
        <f t="shared" si="2"/>
        <v>1.6976786407179478E-2</v>
      </c>
      <c r="H176" s="13">
        <f t="shared" si="2"/>
        <v>6.7296845217257317E-3</v>
      </c>
    </row>
    <row r="177" spans="2:8" x14ac:dyDescent="0.3">
      <c r="B177" s="2">
        <v>45553</v>
      </c>
      <c r="C177">
        <f>+VLOOKUP(B177,'S&amp;P500'!$B$5:$C$1261,2)</f>
        <v>5618.26</v>
      </c>
      <c r="D177" s="15">
        <f>+VLOOKUP(B177,Gold!$B$5:$C$1261,2)</f>
        <v>2570.6999999999998</v>
      </c>
      <c r="E177" s="15"/>
      <c r="G177" s="13">
        <f t="shared" si="2"/>
        <v>-2.8964004415590328E-3</v>
      </c>
      <c r="H177" s="13">
        <f t="shared" si="2"/>
        <v>2.4958078227974578E-3</v>
      </c>
    </row>
    <row r="178" spans="2:8" x14ac:dyDescent="0.3">
      <c r="B178" s="2">
        <v>45552</v>
      </c>
      <c r="C178">
        <f>+VLOOKUP(B178,'S&amp;P500'!$B$5:$C$1261,2)</f>
        <v>5634.58</v>
      </c>
      <c r="D178" s="15">
        <f>+VLOOKUP(B178,Gold!$B$5:$C$1261,2)</f>
        <v>2564.3000000000002</v>
      </c>
      <c r="E178" s="15"/>
      <c r="G178" s="13">
        <f t="shared" si="2"/>
        <v>2.6450846693371055E-4</v>
      </c>
      <c r="H178" s="13">
        <f t="shared" si="2"/>
        <v>-6.2393427375599941E-3</v>
      </c>
    </row>
    <row r="179" spans="2:8" x14ac:dyDescent="0.3">
      <c r="B179" s="2">
        <v>45551</v>
      </c>
      <c r="C179">
        <f>+VLOOKUP(B179,'S&amp;P500'!$B$5:$C$1261,2)</f>
        <v>5633.09</v>
      </c>
      <c r="D179" s="15">
        <f>+VLOOKUP(B179,Gold!$B$5:$C$1261,2)</f>
        <v>2580.4</v>
      </c>
      <c r="E179" s="15"/>
      <c r="G179" s="13">
        <f t="shared" si="2"/>
        <v>1.2566610143582846E-3</v>
      </c>
      <c r="H179" s="13">
        <f t="shared" si="2"/>
        <v>-3.4866152713752818E-4</v>
      </c>
    </row>
    <row r="180" spans="2:8" x14ac:dyDescent="0.3">
      <c r="B180" s="2">
        <v>45548</v>
      </c>
      <c r="C180">
        <f>+VLOOKUP(B180,'S&amp;P500'!$B$5:$C$1261,2)</f>
        <v>5626.02</v>
      </c>
      <c r="D180" s="15">
        <f>+VLOOKUP(B180,Gold!$B$5:$C$1261,2)</f>
        <v>2581.3000000000002</v>
      </c>
      <c r="E180" s="15"/>
      <c r="G180" s="13">
        <f t="shared" si="2"/>
        <v>5.4076658041088965E-3</v>
      </c>
      <c r="H180" s="13">
        <f t="shared" si="2"/>
        <v>1.1798369394794728E-2</v>
      </c>
    </row>
    <row r="181" spans="2:8" x14ac:dyDescent="0.3">
      <c r="B181" s="2">
        <v>45547</v>
      </c>
      <c r="C181">
        <f>+VLOOKUP(B181,'S&amp;P500'!$B$5:$C$1261,2)</f>
        <v>5595.76</v>
      </c>
      <c r="D181" s="15">
        <f>+VLOOKUP(B181,Gold!$B$5:$C$1261,2)</f>
        <v>2551.1999999999998</v>
      </c>
      <c r="E181" s="15"/>
      <c r="G181" s="13">
        <f t="shared" si="2"/>
        <v>7.4953232999588337E-3</v>
      </c>
      <c r="H181" s="13">
        <f t="shared" si="2"/>
        <v>1.5564667011663591E-2</v>
      </c>
    </row>
    <row r="182" spans="2:8" x14ac:dyDescent="0.3">
      <c r="B182" s="2">
        <v>45546</v>
      </c>
      <c r="C182">
        <f>+VLOOKUP(B182,'S&amp;P500'!$B$5:$C$1261,2)</f>
        <v>5554.13</v>
      </c>
      <c r="D182" s="15">
        <f>+VLOOKUP(B182,Gold!$B$5:$C$1261,2)</f>
        <v>2512.1</v>
      </c>
      <c r="E182" s="15"/>
      <c r="G182" s="13">
        <f t="shared" si="2"/>
        <v>1.0665050805019227E-2</v>
      </c>
      <c r="H182" s="13">
        <f t="shared" si="2"/>
        <v>-7.9608327031133186E-5</v>
      </c>
    </row>
    <row r="183" spans="2:8" x14ac:dyDescent="0.3">
      <c r="B183" s="2">
        <v>45545</v>
      </c>
      <c r="C183">
        <f>+VLOOKUP(B183,'S&amp;P500'!$B$5:$C$1261,2)</f>
        <v>5495.52</v>
      </c>
      <c r="D183" s="15">
        <f>+VLOOKUP(B183,Gold!$B$5:$C$1261,2)</f>
        <v>2512.3000000000002</v>
      </c>
      <c r="E183" s="15"/>
      <c r="G183" s="13">
        <f t="shared" si="2"/>
        <v>4.4726332239699573E-3</v>
      </c>
      <c r="H183" s="13">
        <f t="shared" si="2"/>
        <v>4.1969781757134061E-3</v>
      </c>
    </row>
    <row r="184" spans="2:8" x14ac:dyDescent="0.3">
      <c r="B184" s="2">
        <v>45544</v>
      </c>
      <c r="C184">
        <f>+VLOOKUP(B184,'S&amp;P500'!$B$5:$C$1261,2)</f>
        <v>5471.05</v>
      </c>
      <c r="D184" s="15">
        <f>+VLOOKUP(B184,Gold!$B$5:$C$1261,2)</f>
        <v>2501.8000000000002</v>
      </c>
      <c r="E184" s="15"/>
      <c r="G184" s="13">
        <f t="shared" si="2"/>
        <v>1.1580091782812829E-2</v>
      </c>
      <c r="H184" s="13">
        <f t="shared" si="2"/>
        <v>3.3286545017046087E-3</v>
      </c>
    </row>
    <row r="185" spans="2:8" x14ac:dyDescent="0.3">
      <c r="B185" s="2">
        <v>45541</v>
      </c>
      <c r="C185">
        <f>+VLOOKUP(B185,'S&amp;P500'!$B$5:$C$1261,2)</f>
        <v>5408.42</v>
      </c>
      <c r="D185" s="15">
        <f>+VLOOKUP(B185,Gold!$B$5:$C$1261,2)</f>
        <v>2493.5</v>
      </c>
      <c r="E185" s="15"/>
      <c r="G185" s="13">
        <f t="shared" si="2"/>
        <v>-1.726020776209658E-2</v>
      </c>
      <c r="H185" s="13">
        <f t="shared" si="2"/>
        <v>-7.1274986063550871E-3</v>
      </c>
    </row>
    <row r="186" spans="2:8" x14ac:dyDescent="0.3">
      <c r="B186" s="2">
        <v>45540</v>
      </c>
      <c r="C186">
        <f>+VLOOKUP(B186,'S&amp;P500'!$B$5:$C$1261,2)</f>
        <v>5503.41</v>
      </c>
      <c r="D186" s="15">
        <f>+VLOOKUP(B186,Gold!$B$5:$C$1261,2)</f>
        <v>2511.4</v>
      </c>
      <c r="E186" s="15"/>
      <c r="G186" s="13">
        <f t="shared" si="2"/>
        <v>-3.0180776693048417E-3</v>
      </c>
      <c r="H186" s="13">
        <f t="shared" si="2"/>
        <v>7.2190583139488673E-3</v>
      </c>
    </row>
    <row r="187" spans="2:8" x14ac:dyDescent="0.3">
      <c r="B187" s="2">
        <v>45539</v>
      </c>
      <c r="C187">
        <f>+VLOOKUP(B187,'S&amp;P500'!$B$5:$C$1261,2)</f>
        <v>5520.07</v>
      </c>
      <c r="D187" s="15">
        <f>+VLOOKUP(B187,Gold!$B$5:$C$1261,2)</f>
        <v>2493.4</v>
      </c>
      <c r="E187" s="15"/>
      <c r="G187" s="13">
        <f t="shared" si="2"/>
        <v>-1.6024800458679378E-3</v>
      </c>
      <c r="H187" s="13">
        <f t="shared" si="2"/>
        <v>1.4056789429295335E-3</v>
      </c>
    </row>
    <row r="188" spans="2:8" x14ac:dyDescent="0.3">
      <c r="B188" s="2">
        <v>45538</v>
      </c>
      <c r="C188">
        <f>+VLOOKUP(B188,'S&amp;P500'!$B$5:$C$1261,2)</f>
        <v>5528.93</v>
      </c>
      <c r="D188" s="15">
        <f>+VLOOKUP(B188,Gold!$B$5:$C$1261,2)</f>
        <v>2489.9</v>
      </c>
      <c r="E188" s="15"/>
      <c r="G188" s="13">
        <f t="shared" si="2"/>
        <v>-2.1151122441753323E-2</v>
      </c>
      <c r="H188" s="13">
        <f t="shared" si="2"/>
        <v>-1.5638784184778265E-3</v>
      </c>
    </row>
    <row r="189" spans="2:8" x14ac:dyDescent="0.3">
      <c r="B189" s="2">
        <v>45534</v>
      </c>
      <c r="C189">
        <f>+VLOOKUP(B189,'S&amp;P500'!$B$5:$C$1261,2)</f>
        <v>5648.4</v>
      </c>
      <c r="D189" s="15">
        <f>+VLOOKUP(B189,Gold!$B$5:$C$1261,2)</f>
        <v>2493.8000000000002</v>
      </c>
      <c r="E189" s="15"/>
      <c r="G189" s="13">
        <f t="shared" si="2"/>
        <v>1.0093062182132906E-2</v>
      </c>
      <c r="H189" s="13">
        <f t="shared" si="2"/>
        <v>-1.2630161935304973E-2</v>
      </c>
    </row>
    <row r="190" spans="2:8" x14ac:dyDescent="0.3">
      <c r="B190" s="2">
        <v>45533</v>
      </c>
      <c r="C190">
        <f>+VLOOKUP(B190,'S&amp;P500'!$B$5:$C$1261,2)</f>
        <v>5591.96</v>
      </c>
      <c r="D190" s="15">
        <f>+VLOOKUP(B190,Gold!$B$5:$C$1261,2)</f>
        <v>2525.6999999999998</v>
      </c>
      <c r="E190" s="15"/>
      <c r="G190" s="13">
        <f t="shared" si="2"/>
        <v>-3.9340650694441592E-5</v>
      </c>
      <c r="H190" s="13">
        <f t="shared" si="2"/>
        <v>9.8760495801679671E-3</v>
      </c>
    </row>
    <row r="191" spans="2:8" x14ac:dyDescent="0.3">
      <c r="B191" s="2">
        <v>45532</v>
      </c>
      <c r="C191">
        <f>+VLOOKUP(B191,'S&amp;P500'!$B$5:$C$1261,2)</f>
        <v>5592.18</v>
      </c>
      <c r="D191" s="15">
        <f>+VLOOKUP(B191,Gold!$B$5:$C$1261,2)</f>
        <v>2501</v>
      </c>
      <c r="E191" s="15"/>
      <c r="G191" s="13">
        <f t="shared" si="2"/>
        <v>-5.9760389633474187E-3</v>
      </c>
      <c r="H191" s="13">
        <f t="shared" si="2"/>
        <v>-5.9618441971382996E-3</v>
      </c>
    </row>
    <row r="192" spans="2:8" x14ac:dyDescent="0.3">
      <c r="B192" s="2">
        <v>45531</v>
      </c>
      <c r="C192">
        <f>+VLOOKUP(B192,'S&amp;P500'!$B$5:$C$1261,2)</f>
        <v>5625.8</v>
      </c>
      <c r="D192" s="15">
        <f>+VLOOKUP(B192,Gold!$B$5:$C$1261,2)</f>
        <v>2516</v>
      </c>
      <c r="E192" s="15"/>
      <c r="G192" s="13">
        <f t="shared" si="2"/>
        <v>1.5952029967027936E-3</v>
      </c>
      <c r="H192" s="13">
        <f t="shared" si="2"/>
        <v>-6.7521944631998565E-4</v>
      </c>
    </row>
    <row r="193" spans="2:8" x14ac:dyDescent="0.3">
      <c r="B193" s="2">
        <v>45530</v>
      </c>
      <c r="C193">
        <f>+VLOOKUP(B193,'S&amp;P500'!$B$5:$C$1261,2)</f>
        <v>5616.84</v>
      </c>
      <c r="D193" s="15">
        <f>+VLOOKUP(B193,Gold!$B$5:$C$1261,2)</f>
        <v>2517.6999999999998</v>
      </c>
      <c r="E193" s="15"/>
      <c r="G193" s="13">
        <f t="shared" si="2"/>
        <v>-3.1537231503155905E-3</v>
      </c>
      <c r="H193" s="13">
        <f t="shared" si="2"/>
        <v>3.7075426566735015E-3</v>
      </c>
    </row>
    <row r="194" spans="2:8" x14ac:dyDescent="0.3">
      <c r="B194" s="2">
        <v>45527</v>
      </c>
      <c r="C194">
        <f>+VLOOKUP(B194,'S&amp;P500'!$B$5:$C$1261,2)</f>
        <v>5634.61</v>
      </c>
      <c r="D194" s="15">
        <f>+VLOOKUP(B194,Gold!$B$5:$C$1261,2)</f>
        <v>2508.4</v>
      </c>
      <c r="E194" s="15"/>
      <c r="G194" s="13">
        <f t="shared" si="2"/>
        <v>1.1483420217425433E-2</v>
      </c>
      <c r="H194" s="13">
        <f t="shared" si="2"/>
        <v>1.190043971116217E-2</v>
      </c>
    </row>
    <row r="195" spans="2:8" x14ac:dyDescent="0.3">
      <c r="B195" s="2">
        <v>45526</v>
      </c>
      <c r="C195">
        <f>+VLOOKUP(B195,'S&amp;P500'!$B$5:$C$1261,2)</f>
        <v>5570.64</v>
      </c>
      <c r="D195" s="15">
        <f>+VLOOKUP(B195,Gold!$B$5:$C$1261,2)</f>
        <v>2478.9</v>
      </c>
      <c r="E195" s="15"/>
      <c r="G195" s="13">
        <f t="shared" si="2"/>
        <v>-8.9328126528905871E-3</v>
      </c>
      <c r="H195" s="13">
        <f t="shared" si="2"/>
        <v>-1.1760484771168866E-2</v>
      </c>
    </row>
    <row r="196" spans="2:8" x14ac:dyDescent="0.3">
      <c r="B196" s="2">
        <v>45525</v>
      </c>
      <c r="C196">
        <f>+VLOOKUP(B196,'S&amp;P500'!$B$5:$C$1261,2)</f>
        <v>5620.85</v>
      </c>
      <c r="D196" s="15">
        <f>+VLOOKUP(B196,Gold!$B$5:$C$1261,2)</f>
        <v>2508.4</v>
      </c>
      <c r="E196" s="15"/>
      <c r="G196" s="13">
        <f t="shared" ref="G196:H259" si="3">+C196/C197-1</f>
        <v>4.2396804070665706E-3</v>
      </c>
      <c r="H196" s="13">
        <f t="shared" si="3"/>
        <v>-1.1547803926253986E-3</v>
      </c>
    </row>
    <row r="197" spans="2:8" x14ac:dyDescent="0.3">
      <c r="B197" s="2">
        <v>45524</v>
      </c>
      <c r="C197">
        <f>+VLOOKUP(B197,'S&amp;P500'!$B$5:$C$1261,2)</f>
        <v>5597.12</v>
      </c>
      <c r="D197" s="15">
        <f>+VLOOKUP(B197,Gold!$B$5:$C$1261,2)</f>
        <v>2511.3000000000002</v>
      </c>
      <c r="E197" s="15"/>
      <c r="G197" s="13">
        <f t="shared" si="3"/>
        <v>-1.9845762938528466E-3</v>
      </c>
      <c r="H197" s="13">
        <f t="shared" si="3"/>
        <v>3.7972659685026056E-3</v>
      </c>
    </row>
    <row r="198" spans="2:8" x14ac:dyDescent="0.3">
      <c r="B198" s="2">
        <v>45523</v>
      </c>
      <c r="C198">
        <f>+VLOOKUP(B198,'S&amp;P500'!$B$5:$C$1261,2)</f>
        <v>5608.25</v>
      </c>
      <c r="D198" s="15">
        <f>+VLOOKUP(B198,Gold!$B$5:$C$1261,2)</f>
        <v>2501.8000000000002</v>
      </c>
      <c r="E198" s="15"/>
      <c r="G198" s="13">
        <f t="shared" si="3"/>
        <v>9.7222847369131671E-3</v>
      </c>
      <c r="H198" s="13">
        <f t="shared" si="3"/>
        <v>1.2807172016329194E-3</v>
      </c>
    </row>
    <row r="199" spans="2:8" x14ac:dyDescent="0.3">
      <c r="B199" s="2">
        <v>45520</v>
      </c>
      <c r="C199">
        <f>+VLOOKUP(B199,'S&amp;P500'!$B$5:$C$1261,2)</f>
        <v>5554.25</v>
      </c>
      <c r="D199" s="15">
        <f>+VLOOKUP(B199,Gold!$B$5:$C$1261,2)</f>
        <v>2498.6</v>
      </c>
      <c r="E199" s="15"/>
      <c r="G199" s="13">
        <f t="shared" si="3"/>
        <v>1.9898181923141411E-3</v>
      </c>
      <c r="H199" s="13">
        <f t="shared" si="3"/>
        <v>1.8547959724430241E-2</v>
      </c>
    </row>
    <row r="200" spans="2:8" x14ac:dyDescent="0.3">
      <c r="B200" s="2">
        <v>45519</v>
      </c>
      <c r="C200">
        <f>+VLOOKUP(B200,'S&amp;P500'!$B$5:$C$1261,2)</f>
        <v>5543.22</v>
      </c>
      <c r="D200" s="15">
        <f>+VLOOKUP(B200,Gold!$B$5:$C$1261,2)</f>
        <v>2453.1</v>
      </c>
      <c r="E200" s="15"/>
      <c r="G200" s="13">
        <f t="shared" si="3"/>
        <v>1.6133201104998829E-2</v>
      </c>
      <c r="H200" s="13">
        <f t="shared" si="3"/>
        <v>5.6161351151922112E-3</v>
      </c>
    </row>
    <row r="201" spans="2:8" x14ac:dyDescent="0.3">
      <c r="B201" s="2">
        <v>45518</v>
      </c>
      <c r="C201">
        <f>+VLOOKUP(B201,'S&amp;P500'!$B$5:$C$1261,2)</f>
        <v>5455.21</v>
      </c>
      <c r="D201" s="15">
        <f>+VLOOKUP(B201,Gold!$B$5:$C$1261,2)</f>
        <v>2439.4</v>
      </c>
      <c r="E201" s="15"/>
      <c r="G201" s="13">
        <f t="shared" si="3"/>
        <v>3.8237680860733203E-3</v>
      </c>
      <c r="H201" s="13">
        <f t="shared" si="3"/>
        <v>-1.1067418007864593E-2</v>
      </c>
    </row>
    <row r="202" spans="2:8" x14ac:dyDescent="0.3">
      <c r="B202" s="2">
        <v>45517</v>
      </c>
      <c r="C202">
        <f>+VLOOKUP(B202,'S&amp;P500'!$B$5:$C$1261,2)</f>
        <v>5434.43</v>
      </c>
      <c r="D202" s="15">
        <f>+VLOOKUP(B202,Gold!$B$5:$C$1261,2)</f>
        <v>2466.6999999999998</v>
      </c>
      <c r="E202" s="15"/>
      <c r="G202" s="13">
        <f t="shared" si="3"/>
        <v>1.6847572875482442E-2</v>
      </c>
      <c r="H202" s="13">
        <f t="shared" si="3"/>
        <v>1.7462638076672921E-3</v>
      </c>
    </row>
    <row r="203" spans="2:8" x14ac:dyDescent="0.3">
      <c r="B203" s="2">
        <v>45516</v>
      </c>
      <c r="C203">
        <f>+VLOOKUP(B203,'S&amp;P500'!$B$5:$C$1261,2)</f>
        <v>5344.39</v>
      </c>
      <c r="D203" s="15">
        <f>+VLOOKUP(B203,Gold!$B$5:$C$1261,2)</f>
        <v>2462.4</v>
      </c>
      <c r="E203" s="15"/>
      <c r="G203" s="13">
        <f t="shared" si="3"/>
        <v>4.3037633603804082E-5</v>
      </c>
      <c r="H203" s="13">
        <f t="shared" si="3"/>
        <v>1.2458369310472506E-2</v>
      </c>
    </row>
    <row r="204" spans="2:8" x14ac:dyDescent="0.3">
      <c r="B204" s="2">
        <v>45513</v>
      </c>
      <c r="C204">
        <f>+VLOOKUP(B204,'S&amp;P500'!$B$5:$C$1261,2)</f>
        <v>5344.16</v>
      </c>
      <c r="D204" s="15">
        <f>+VLOOKUP(B204,Gold!$B$5:$C$1261,2)</f>
        <v>2432.1</v>
      </c>
      <c r="E204" s="15"/>
      <c r="G204" s="13">
        <f t="shared" si="3"/>
        <v>4.6716585421793244E-3</v>
      </c>
      <c r="H204" s="13">
        <f t="shared" si="3"/>
        <v>4.0871934604904681E-3</v>
      </c>
    </row>
    <row r="205" spans="2:8" x14ac:dyDescent="0.3">
      <c r="B205" s="2">
        <v>45512</v>
      </c>
      <c r="C205">
        <f>+VLOOKUP(B205,'S&amp;P500'!$B$5:$C$1261,2)</f>
        <v>5319.31</v>
      </c>
      <c r="D205" s="15">
        <f>+VLOOKUP(B205,Gold!$B$5:$C$1261,2)</f>
        <v>2422.1999999999998</v>
      </c>
      <c r="E205" s="15"/>
      <c r="G205" s="13">
        <f t="shared" si="3"/>
        <v>2.3042600250024137E-2</v>
      </c>
      <c r="H205" s="13">
        <f t="shared" si="3"/>
        <v>1.3260824095377544E-2</v>
      </c>
    </row>
    <row r="206" spans="2:8" x14ac:dyDescent="0.3">
      <c r="B206" s="2">
        <v>45511</v>
      </c>
      <c r="C206">
        <f>+VLOOKUP(B206,'S&amp;P500'!$B$5:$C$1261,2)</f>
        <v>5199.5</v>
      </c>
      <c r="D206" s="15">
        <f>+VLOOKUP(B206,Gold!$B$5:$C$1261,2)</f>
        <v>2390.5</v>
      </c>
      <c r="E206" s="15"/>
      <c r="G206" s="13">
        <f t="shared" si="3"/>
        <v>-7.7346885418594358E-3</v>
      </c>
      <c r="H206" s="13">
        <f t="shared" si="3"/>
        <v>5.8599472604758951E-4</v>
      </c>
    </row>
    <row r="207" spans="2:8" x14ac:dyDescent="0.3">
      <c r="B207" s="2">
        <v>45510</v>
      </c>
      <c r="C207">
        <f>+VLOOKUP(B207,'S&amp;P500'!$B$5:$C$1261,2)</f>
        <v>5240.03</v>
      </c>
      <c r="D207" s="15">
        <f>+VLOOKUP(B207,Gold!$B$5:$C$1261,2)</f>
        <v>2389.1</v>
      </c>
      <c r="E207" s="15"/>
      <c r="G207" s="13">
        <f t="shared" si="3"/>
        <v>1.0354142524675369E-2</v>
      </c>
      <c r="H207" s="13">
        <f t="shared" si="3"/>
        <v>-5.2462838822500135E-3</v>
      </c>
    </row>
    <row r="208" spans="2:8" x14ac:dyDescent="0.3">
      <c r="B208" s="2">
        <v>45509</v>
      </c>
      <c r="C208">
        <f>+VLOOKUP(B208,'S&amp;P500'!$B$5:$C$1261,2)</f>
        <v>5186.33</v>
      </c>
      <c r="D208" s="15">
        <f>+VLOOKUP(B208,Gold!$B$5:$C$1261,2)</f>
        <v>2401.6999999999998</v>
      </c>
      <c r="E208" s="15"/>
      <c r="G208" s="13">
        <f t="shared" si="3"/>
        <v>-2.9968802370122227E-2</v>
      </c>
      <c r="H208" s="13">
        <f t="shared" si="3"/>
        <v>-9.8940512017149373E-3</v>
      </c>
    </row>
    <row r="209" spans="2:8" x14ac:dyDescent="0.3">
      <c r="B209" s="2">
        <v>45506</v>
      </c>
      <c r="C209">
        <f>+VLOOKUP(B209,'S&amp;P500'!$B$5:$C$1261,2)</f>
        <v>5346.56</v>
      </c>
      <c r="D209" s="15">
        <f>+VLOOKUP(B209,Gold!$B$5:$C$1261,2)</f>
        <v>2425.6999999999998</v>
      </c>
      <c r="E209" s="15"/>
      <c r="G209" s="13">
        <f t="shared" si="3"/>
        <v>-1.8381839946536194E-2</v>
      </c>
      <c r="H209" s="13">
        <f t="shared" si="3"/>
        <v>-3.8193018480493501E-3</v>
      </c>
    </row>
    <row r="210" spans="2:8" x14ac:dyDescent="0.3">
      <c r="B210" s="2">
        <v>45505</v>
      </c>
      <c r="C210">
        <f>+VLOOKUP(B210,'S&amp;P500'!$B$5:$C$1261,2)</f>
        <v>5446.68</v>
      </c>
      <c r="D210" s="15">
        <f>+VLOOKUP(B210,Gold!$B$5:$C$1261,2)</f>
        <v>2435</v>
      </c>
      <c r="E210" s="15"/>
      <c r="G210" s="13">
        <f t="shared" si="3"/>
        <v>-1.3693569708273734E-2</v>
      </c>
      <c r="H210" s="13">
        <f t="shared" si="3"/>
        <v>3.5029878425716365E-3</v>
      </c>
    </row>
    <row r="211" spans="2:8" x14ac:dyDescent="0.3">
      <c r="B211" s="2">
        <v>45504</v>
      </c>
      <c r="C211">
        <f>+VLOOKUP(B211,'S&amp;P500'!$B$5:$C$1261,2)</f>
        <v>5522.3</v>
      </c>
      <c r="D211" s="15">
        <f>+VLOOKUP(B211,Gold!$B$5:$C$1261,2)</f>
        <v>2426.5</v>
      </c>
      <c r="E211" s="15"/>
      <c r="G211" s="13">
        <f t="shared" si="3"/>
        <v>1.579342363752767E-2</v>
      </c>
      <c r="H211" s="13">
        <f t="shared" si="3"/>
        <v>8.939708939708968E-3</v>
      </c>
    </row>
    <row r="212" spans="2:8" x14ac:dyDescent="0.3">
      <c r="B212" s="2">
        <v>45503</v>
      </c>
      <c r="C212">
        <f>+VLOOKUP(B212,'S&amp;P500'!$B$5:$C$1261,2)</f>
        <v>5436.44</v>
      </c>
      <c r="D212" s="15">
        <f>+VLOOKUP(B212,Gold!$B$5:$C$1261,2)</f>
        <v>2405</v>
      </c>
      <c r="E212" s="15"/>
      <c r="G212" s="13">
        <f t="shared" si="3"/>
        <v>-4.9601540393225951E-3</v>
      </c>
      <c r="H212" s="13">
        <f t="shared" si="3"/>
        <v>1.1651873974677152E-2</v>
      </c>
    </row>
    <row r="213" spans="2:8" x14ac:dyDescent="0.3">
      <c r="B213" s="2">
        <v>45502</v>
      </c>
      <c r="C213">
        <f>+VLOOKUP(B213,'S&amp;P500'!$B$5:$C$1261,2)</f>
        <v>5463.54</v>
      </c>
      <c r="D213" s="15">
        <f>+VLOOKUP(B213,Gold!$B$5:$C$1261,2)</f>
        <v>2377.3000000000002</v>
      </c>
      <c r="E213" s="15"/>
      <c r="G213" s="13">
        <f t="shared" si="3"/>
        <v>8.1332087706753597E-4</v>
      </c>
      <c r="H213" s="13">
        <f t="shared" si="3"/>
        <v>-1.1344537815125566E-3</v>
      </c>
    </row>
    <row r="214" spans="2:8" x14ac:dyDescent="0.3">
      <c r="B214" s="2">
        <v>45499</v>
      </c>
      <c r="C214">
        <f>+VLOOKUP(B214,'S&amp;P500'!$B$5:$C$1261,2)</f>
        <v>5459.1</v>
      </c>
      <c r="D214" s="15">
        <f>+VLOOKUP(B214,Gold!$B$5:$C$1261,2)</f>
        <v>2380</v>
      </c>
      <c r="E214" s="15"/>
      <c r="G214" s="13">
        <f t="shared" si="3"/>
        <v>1.1090490848678192E-2</v>
      </c>
      <c r="H214" s="13">
        <f t="shared" si="3"/>
        <v>1.1947786895701418E-2</v>
      </c>
    </row>
    <row r="215" spans="2:8" x14ac:dyDescent="0.3">
      <c r="B215" s="2">
        <v>45498</v>
      </c>
      <c r="C215">
        <f>+VLOOKUP(B215,'S&amp;P500'!$B$5:$C$1261,2)</f>
        <v>5399.22</v>
      </c>
      <c r="D215" s="15">
        <f>+VLOOKUP(B215,Gold!$B$5:$C$1261,2)</f>
        <v>2351.9</v>
      </c>
      <c r="E215" s="15"/>
      <c r="G215" s="13">
        <f t="shared" si="3"/>
        <v>-5.1426813066942634E-3</v>
      </c>
      <c r="H215" s="13">
        <f t="shared" si="3"/>
        <v>-2.5442340363817206E-2</v>
      </c>
    </row>
    <row r="216" spans="2:8" x14ac:dyDescent="0.3">
      <c r="B216" s="2">
        <v>45497</v>
      </c>
      <c r="C216">
        <f>+VLOOKUP(B216,'S&amp;P500'!$B$5:$C$1261,2)</f>
        <v>5427.13</v>
      </c>
      <c r="D216" s="15">
        <f>+VLOOKUP(B216,Gold!$B$5:$C$1261,2)</f>
        <v>2413.3000000000002</v>
      </c>
      <c r="E216" s="15"/>
      <c r="G216" s="13">
        <f t="shared" si="3"/>
        <v>-2.3149031452155744E-2</v>
      </c>
      <c r="H216" s="13">
        <f t="shared" si="3"/>
        <v>3.6180653746986646E-3</v>
      </c>
    </row>
    <row r="217" spans="2:8" x14ac:dyDescent="0.3">
      <c r="B217" s="2">
        <v>45496</v>
      </c>
      <c r="C217">
        <f>+VLOOKUP(B217,'S&amp;P500'!$B$5:$C$1261,2)</f>
        <v>5555.74</v>
      </c>
      <c r="D217" s="15">
        <f>+VLOOKUP(B217,Gold!$B$5:$C$1261,2)</f>
        <v>2404.6</v>
      </c>
      <c r="E217" s="15"/>
      <c r="G217" s="13">
        <f t="shared" si="3"/>
        <v>-1.558116673645582E-3</v>
      </c>
      <c r="H217" s="13">
        <f t="shared" si="3"/>
        <v>5.2675585284280846E-3</v>
      </c>
    </row>
    <row r="218" spans="2:8" x14ac:dyDescent="0.3">
      <c r="B218" s="2">
        <v>45495</v>
      </c>
      <c r="C218">
        <f>+VLOOKUP(B218,'S&amp;P500'!$B$5:$C$1261,2)</f>
        <v>5564.41</v>
      </c>
      <c r="D218" s="15">
        <f>+VLOOKUP(B218,Gold!$B$5:$C$1261,2)</f>
        <v>2392</v>
      </c>
      <c r="E218" s="15"/>
      <c r="G218" s="13">
        <f t="shared" si="3"/>
        <v>1.0792007266121617E-2</v>
      </c>
      <c r="H218" s="13">
        <f t="shared" si="3"/>
        <v>-1.461072844917588E-3</v>
      </c>
    </row>
    <row r="219" spans="2:8" x14ac:dyDescent="0.3">
      <c r="B219" s="2">
        <v>45492</v>
      </c>
      <c r="C219">
        <f>+VLOOKUP(B219,'S&amp;P500'!$B$5:$C$1261,2)</f>
        <v>5505</v>
      </c>
      <c r="D219" s="15">
        <f>+VLOOKUP(B219,Gold!$B$5:$C$1261,2)</f>
        <v>2395.5</v>
      </c>
      <c r="E219" s="15"/>
      <c r="G219" s="13">
        <f t="shared" si="3"/>
        <v>-7.1402935113327182E-3</v>
      </c>
      <c r="H219" s="13">
        <f t="shared" si="3"/>
        <v>-2.2962721266008734E-2</v>
      </c>
    </row>
    <row r="220" spans="2:8" x14ac:dyDescent="0.3">
      <c r="B220" s="2">
        <v>45491</v>
      </c>
      <c r="C220">
        <f>+VLOOKUP(B220,'S&amp;P500'!$B$5:$C$1261,2)</f>
        <v>5544.59</v>
      </c>
      <c r="D220" s="15">
        <f>+VLOOKUP(B220,Gold!$B$5:$C$1261,2)</f>
        <v>2451.8000000000002</v>
      </c>
      <c r="E220" s="15"/>
      <c r="G220" s="13">
        <f t="shared" si="3"/>
        <v>-7.8163725088444824E-3</v>
      </c>
      <c r="H220" s="13">
        <f t="shared" si="3"/>
        <v>-1.2220954863939593E-3</v>
      </c>
    </row>
    <row r="221" spans="2:8" x14ac:dyDescent="0.3">
      <c r="B221" s="2">
        <v>45490</v>
      </c>
      <c r="C221">
        <f>+VLOOKUP(B221,'S&amp;P500'!$B$5:$C$1261,2)</f>
        <v>5588.27</v>
      </c>
      <c r="D221" s="15">
        <f>+VLOOKUP(B221,Gold!$B$5:$C$1261,2)</f>
        <v>2454.8000000000002</v>
      </c>
      <c r="E221" s="15"/>
      <c r="G221" s="13">
        <f t="shared" si="3"/>
        <v>-1.3927512704686507E-2</v>
      </c>
      <c r="H221" s="13">
        <f t="shared" si="3"/>
        <v>-3.0864197530864335E-3</v>
      </c>
    </row>
    <row r="222" spans="2:8" x14ac:dyDescent="0.3">
      <c r="B222" s="2">
        <v>45489</v>
      </c>
      <c r="C222">
        <f>+VLOOKUP(B222,'S&amp;P500'!$B$5:$C$1261,2)</f>
        <v>5667.2</v>
      </c>
      <c r="D222" s="15">
        <f>+VLOOKUP(B222,Gold!$B$5:$C$1261,2)</f>
        <v>2462.4</v>
      </c>
      <c r="E222" s="15"/>
      <c r="G222" s="13">
        <f t="shared" si="3"/>
        <v>6.3893792108991043E-3</v>
      </c>
      <c r="H222" s="13">
        <f t="shared" si="3"/>
        <v>1.6302777663131041E-2</v>
      </c>
    </row>
    <row r="223" spans="2:8" x14ac:dyDescent="0.3">
      <c r="B223" s="2">
        <v>45488</v>
      </c>
      <c r="C223">
        <f>+VLOOKUP(B223,'S&amp;P500'!$B$5:$C$1261,2)</f>
        <v>5631.22</v>
      </c>
      <c r="D223" s="15">
        <f>+VLOOKUP(B223,Gold!$B$5:$C$1261,2)</f>
        <v>2422.9</v>
      </c>
      <c r="E223" s="15"/>
      <c r="G223" s="13">
        <f t="shared" si="3"/>
        <v>2.826181805230199E-3</v>
      </c>
      <c r="H223" s="13">
        <f t="shared" si="3"/>
        <v>3.6868268434133711E-3</v>
      </c>
    </row>
    <row r="224" spans="2:8" x14ac:dyDescent="0.3">
      <c r="B224" s="2">
        <v>45485</v>
      </c>
      <c r="C224">
        <f>+VLOOKUP(B224,'S&amp;P500'!$B$5:$C$1261,2)</f>
        <v>5615.35</v>
      </c>
      <c r="D224" s="15">
        <f>+VLOOKUP(B224,Gold!$B$5:$C$1261,2)</f>
        <v>2414</v>
      </c>
      <c r="E224" s="15"/>
      <c r="G224" s="13">
        <f t="shared" si="3"/>
        <v>5.5170166208855509E-3</v>
      </c>
      <c r="H224" s="13">
        <f t="shared" si="3"/>
        <v>-4.1407867494824835E-4</v>
      </c>
    </row>
    <row r="225" spans="2:8" x14ac:dyDescent="0.3">
      <c r="B225" s="2">
        <v>45484</v>
      </c>
      <c r="C225">
        <f>+VLOOKUP(B225,'S&amp;P500'!$B$5:$C$1261,2)</f>
        <v>5584.54</v>
      </c>
      <c r="D225" s="15">
        <f>+VLOOKUP(B225,Gold!$B$5:$C$1261,2)</f>
        <v>2415</v>
      </c>
      <c r="E225" s="15"/>
      <c r="G225" s="13">
        <f t="shared" si="3"/>
        <v>-8.763008283767415E-3</v>
      </c>
      <c r="H225" s="13">
        <f t="shared" si="3"/>
        <v>1.804232358148572E-2</v>
      </c>
    </row>
    <row r="226" spans="2:8" x14ac:dyDescent="0.3">
      <c r="B226" s="2">
        <v>45483</v>
      </c>
      <c r="C226">
        <f>+VLOOKUP(B226,'S&amp;P500'!$B$5:$C$1261,2)</f>
        <v>5633.91</v>
      </c>
      <c r="D226" s="15">
        <f>+VLOOKUP(B226,Gold!$B$5:$C$1261,2)</f>
        <v>2372.1999999999998</v>
      </c>
      <c r="E226" s="15"/>
      <c r="G226" s="13">
        <f t="shared" si="3"/>
        <v>1.0208033738690059E-2</v>
      </c>
      <c r="H226" s="13">
        <f t="shared" si="3"/>
        <v>5.1269014024828419E-3</v>
      </c>
    </row>
    <row r="227" spans="2:8" x14ac:dyDescent="0.3">
      <c r="B227" s="2">
        <v>45482</v>
      </c>
      <c r="C227">
        <f>+VLOOKUP(B227,'S&amp;P500'!$B$5:$C$1261,2)</f>
        <v>5576.98</v>
      </c>
      <c r="D227" s="15">
        <f>+VLOOKUP(B227,Gold!$B$5:$C$1261,2)</f>
        <v>2360.1</v>
      </c>
      <c r="E227" s="15"/>
      <c r="G227" s="13">
        <f t="shared" si="3"/>
        <v>7.410929775606423E-4</v>
      </c>
      <c r="H227" s="13">
        <f t="shared" si="3"/>
        <v>2.0805027173913526E-3</v>
      </c>
    </row>
    <row r="228" spans="2:8" x14ac:dyDescent="0.3">
      <c r="B228" s="2">
        <v>45481</v>
      </c>
      <c r="C228">
        <f>+VLOOKUP(B228,'S&amp;P500'!$B$5:$C$1261,2)</f>
        <v>5572.85</v>
      </c>
      <c r="D228" s="15">
        <f>+VLOOKUP(B228,Gold!$B$5:$C$1261,2)</f>
        <v>2355.1999999999998</v>
      </c>
      <c r="E228" s="15"/>
      <c r="G228" s="13">
        <f t="shared" si="3"/>
        <v>1.0166708878267539E-3</v>
      </c>
      <c r="H228" s="13">
        <f t="shared" si="3"/>
        <v>-1.3941804479799091E-2</v>
      </c>
    </row>
    <row r="229" spans="2:8" x14ac:dyDescent="0.3">
      <c r="B229" s="2">
        <v>45478</v>
      </c>
      <c r="C229">
        <f>+VLOOKUP(B229,'S&amp;P500'!$B$5:$C$1261,2)</f>
        <v>5567.19</v>
      </c>
      <c r="D229" s="15">
        <f>+VLOOKUP(B229,Gold!$B$5:$C$1261,2)</f>
        <v>2388.5</v>
      </c>
      <c r="E229" s="15"/>
      <c r="G229" s="13">
        <f t="shared" si="3"/>
        <v>5.4487793072806046E-3</v>
      </c>
      <c r="H229" s="13">
        <f t="shared" si="3"/>
        <v>1.2162047631155026E-2</v>
      </c>
    </row>
    <row r="230" spans="2:8" x14ac:dyDescent="0.3">
      <c r="B230" s="2">
        <v>45476</v>
      </c>
      <c r="C230">
        <f>+VLOOKUP(B230,'S&amp;P500'!$B$5:$C$1261,2)</f>
        <v>5537.02</v>
      </c>
      <c r="D230" s="15">
        <f>+VLOOKUP(B230,Gold!$B$5:$C$1261,2)</f>
        <v>2359.8000000000002</v>
      </c>
      <c r="E230" s="15"/>
      <c r="G230" s="13">
        <f t="shared" si="3"/>
        <v>5.0843981041965858E-3</v>
      </c>
      <c r="H230" s="13">
        <f t="shared" si="3"/>
        <v>1.5841584158415856E-2</v>
      </c>
    </row>
    <row r="231" spans="2:8" x14ac:dyDescent="0.3">
      <c r="B231" s="2">
        <v>45475</v>
      </c>
      <c r="C231">
        <f>+VLOOKUP(B231,'S&amp;P500'!$B$5:$C$1261,2)</f>
        <v>5509.01</v>
      </c>
      <c r="D231" s="15">
        <f>+VLOOKUP(B231,Gold!$B$5:$C$1261,2)</f>
        <v>2323</v>
      </c>
      <c r="E231" s="15"/>
      <c r="G231" s="13">
        <f t="shared" si="3"/>
        <v>6.195331948881222E-3</v>
      </c>
      <c r="H231" s="13">
        <f t="shared" si="3"/>
        <v>-1.9762845849802257E-3</v>
      </c>
    </row>
    <row r="232" spans="2:8" x14ac:dyDescent="0.3">
      <c r="B232" s="2">
        <v>45474</v>
      </c>
      <c r="C232">
        <f>+VLOOKUP(B232,'S&amp;P500'!$B$5:$C$1261,2)</f>
        <v>5475.09</v>
      </c>
      <c r="D232" s="15">
        <f>+VLOOKUP(B232,Gold!$B$5:$C$1261,2)</f>
        <v>2327.6</v>
      </c>
      <c r="E232" s="15"/>
      <c r="G232" s="13">
        <f t="shared" si="3"/>
        <v>2.6755889592124937E-3</v>
      </c>
      <c r="H232" s="13">
        <f t="shared" si="3"/>
        <v>-4.29608626540956E-5</v>
      </c>
    </row>
    <row r="233" spans="2:8" x14ac:dyDescent="0.3">
      <c r="B233" s="2">
        <v>45471</v>
      </c>
      <c r="C233">
        <f>+VLOOKUP(B233,'S&amp;P500'!$B$5:$C$1261,2)</f>
        <v>5460.48</v>
      </c>
      <c r="D233" s="15">
        <f>+VLOOKUP(B233,Gold!$B$5:$C$1261,2)</f>
        <v>2327.6999999999998</v>
      </c>
      <c r="E233" s="15"/>
      <c r="G233" s="13">
        <f t="shared" si="3"/>
        <v>-4.0836277351096184E-3</v>
      </c>
      <c r="H233" s="13">
        <f t="shared" si="3"/>
        <v>1.3766401376640314E-3</v>
      </c>
    </row>
    <row r="234" spans="2:8" x14ac:dyDescent="0.3">
      <c r="B234" s="2">
        <v>45470</v>
      </c>
      <c r="C234">
        <f>+VLOOKUP(B234,'S&amp;P500'!$B$5:$C$1261,2)</f>
        <v>5482.87</v>
      </c>
      <c r="D234" s="15">
        <f>+VLOOKUP(B234,Gold!$B$5:$C$1261,2)</f>
        <v>2324.5</v>
      </c>
      <c r="E234" s="15"/>
      <c r="G234" s="13">
        <f t="shared" si="3"/>
        <v>9.0728198762302092E-4</v>
      </c>
      <c r="H234" s="13">
        <f t="shared" si="3"/>
        <v>1.100382741823247E-2</v>
      </c>
    </row>
    <row r="235" spans="2:8" x14ac:dyDescent="0.3">
      <c r="B235" s="2">
        <v>45469</v>
      </c>
      <c r="C235">
        <f>+VLOOKUP(B235,'S&amp;P500'!$B$5:$C$1261,2)</f>
        <v>5477.9</v>
      </c>
      <c r="D235" s="15">
        <f>+VLOOKUP(B235,Gold!$B$5:$C$1261,2)</f>
        <v>2299.1999999999998</v>
      </c>
      <c r="E235" s="15"/>
      <c r="G235" s="13">
        <f t="shared" si="3"/>
        <v>1.5724132887204867E-3</v>
      </c>
      <c r="H235" s="13">
        <f t="shared" si="3"/>
        <v>-7.5110075110075281E-3</v>
      </c>
    </row>
    <row r="236" spans="2:8" x14ac:dyDescent="0.3">
      <c r="B236" s="2">
        <v>45468</v>
      </c>
      <c r="C236">
        <f>+VLOOKUP(B236,'S&amp;P500'!$B$5:$C$1261,2)</f>
        <v>5469.3</v>
      </c>
      <c r="D236" s="15">
        <f>+VLOOKUP(B236,Gold!$B$5:$C$1261,2)</f>
        <v>2316.6</v>
      </c>
      <c r="E236" s="15"/>
      <c r="G236" s="13">
        <f t="shared" si="3"/>
        <v>3.9336474622191364E-3</v>
      </c>
      <c r="H236" s="13">
        <f t="shared" si="3"/>
        <v>-5.751072961373449E-3</v>
      </c>
    </row>
    <row r="237" spans="2:8" x14ac:dyDescent="0.3">
      <c r="B237" s="2">
        <v>45467</v>
      </c>
      <c r="C237">
        <f>+VLOOKUP(B237,'S&amp;P500'!$B$5:$C$1261,2)</f>
        <v>5447.87</v>
      </c>
      <c r="D237" s="15">
        <f>+VLOOKUP(B237,Gold!$B$5:$C$1261,2)</f>
        <v>2330</v>
      </c>
      <c r="E237" s="15"/>
      <c r="G237" s="13">
        <f t="shared" si="3"/>
        <v>-3.0651719607218686E-3</v>
      </c>
      <c r="H237" s="13">
        <f t="shared" si="3"/>
        <v>5.8711794163357478E-3</v>
      </c>
    </row>
    <row r="238" spans="2:8" x14ac:dyDescent="0.3">
      <c r="B238" s="2">
        <v>45464</v>
      </c>
      <c r="C238">
        <f>+VLOOKUP(B238,'S&amp;P500'!$B$5:$C$1261,2)</f>
        <v>5464.62</v>
      </c>
      <c r="D238" s="15">
        <f>+VLOOKUP(B238,Gold!$B$5:$C$1261,2)</f>
        <v>2316.4</v>
      </c>
      <c r="E238" s="15"/>
      <c r="G238" s="13">
        <f t="shared" si="3"/>
        <v>-1.5621659842468549E-3</v>
      </c>
      <c r="H238" s="13">
        <f t="shared" si="3"/>
        <v>-1.5889200441838724E-2</v>
      </c>
    </row>
    <row r="239" spans="2:8" x14ac:dyDescent="0.3">
      <c r="B239" s="2">
        <v>45463</v>
      </c>
      <c r="C239">
        <f>+VLOOKUP(B239,'S&amp;P500'!$B$5:$C$1261,2)</f>
        <v>5473.17</v>
      </c>
      <c r="D239" s="15">
        <f>+VLOOKUP(B239,Gold!$B$5:$C$1261,2)</f>
        <v>2353.8000000000002</v>
      </c>
      <c r="E239" s="15"/>
      <c r="G239" s="13">
        <f t="shared" si="3"/>
        <v>-2.5259566650810417E-3</v>
      </c>
      <c r="H239" s="13">
        <f t="shared" si="3"/>
        <v>1.0041194644696327E-2</v>
      </c>
    </row>
    <row r="240" spans="2:8" x14ac:dyDescent="0.3">
      <c r="B240" s="2">
        <v>45461</v>
      </c>
      <c r="C240">
        <f>+VLOOKUP(B240,'S&amp;P500'!$B$5:$C$1261,2)</f>
        <v>5487.03</v>
      </c>
      <c r="D240" s="15">
        <f>+VLOOKUP(B240,Gold!$B$5:$C$1261,2)</f>
        <v>2330.4</v>
      </c>
      <c r="E240" s="15"/>
      <c r="G240" s="13">
        <f t="shared" si="3"/>
        <v>2.5213630708009749E-3</v>
      </c>
      <c r="H240" s="13">
        <f t="shared" si="3"/>
        <v>7.7841203943953552E-3</v>
      </c>
    </row>
    <row r="241" spans="2:8" x14ac:dyDescent="0.3">
      <c r="B241" s="2">
        <v>45460</v>
      </c>
      <c r="C241">
        <f>+VLOOKUP(B241,'S&amp;P500'!$B$5:$C$1261,2)</f>
        <v>5473.23</v>
      </c>
      <c r="D241" s="15">
        <f>+VLOOKUP(B241,Gold!$B$5:$C$1261,2)</f>
        <v>2312.4</v>
      </c>
      <c r="E241" s="15"/>
      <c r="G241" s="13">
        <f t="shared" si="3"/>
        <v>7.6644082774870448E-3</v>
      </c>
      <c r="H241" s="13">
        <f t="shared" si="3"/>
        <v>-8.1496096765891757E-3</v>
      </c>
    </row>
    <row r="242" spans="2:8" x14ac:dyDescent="0.3">
      <c r="B242" s="2">
        <v>45457</v>
      </c>
      <c r="C242">
        <f>+VLOOKUP(B242,'S&amp;P500'!$B$5:$C$1261,2)</f>
        <v>5431.6</v>
      </c>
      <c r="D242" s="15">
        <f>+VLOOKUP(B242,Gold!$B$5:$C$1261,2)</f>
        <v>2331.4</v>
      </c>
      <c r="E242" s="15"/>
      <c r="G242" s="13">
        <f t="shared" si="3"/>
        <v>-3.9383555341243603E-4</v>
      </c>
      <c r="H242" s="13">
        <f t="shared" si="3"/>
        <v>1.3564037909747029E-2</v>
      </c>
    </row>
    <row r="243" spans="2:8" x14ac:dyDescent="0.3">
      <c r="B243" s="2">
        <v>45456</v>
      </c>
      <c r="C243">
        <f>+VLOOKUP(B243,'S&amp;P500'!$B$5:$C$1261,2)</f>
        <v>5433.74</v>
      </c>
      <c r="D243" s="15">
        <f>+VLOOKUP(B243,Gold!$B$5:$C$1261,2)</f>
        <v>2300.1999999999998</v>
      </c>
      <c r="E243" s="15"/>
      <c r="G243" s="13">
        <f t="shared" si="3"/>
        <v>2.3445728948188194E-3</v>
      </c>
      <c r="H243" s="13">
        <f t="shared" si="3"/>
        <v>-1.5325342465753455E-2</v>
      </c>
    </row>
    <row r="244" spans="2:8" x14ac:dyDescent="0.3">
      <c r="B244" s="2">
        <v>45455</v>
      </c>
      <c r="C244">
        <f>+VLOOKUP(B244,'S&amp;P500'!$B$5:$C$1261,2)</f>
        <v>5421.03</v>
      </c>
      <c r="D244" s="15">
        <f>+VLOOKUP(B244,Gold!$B$5:$C$1261,2)</f>
        <v>2336</v>
      </c>
      <c r="E244" s="15"/>
      <c r="G244" s="13">
        <f t="shared" si="3"/>
        <v>8.503679780924589E-3</v>
      </c>
      <c r="H244" s="13">
        <f t="shared" si="3"/>
        <v>1.2351029252437806E-2</v>
      </c>
    </row>
    <row r="245" spans="2:8" x14ac:dyDescent="0.3">
      <c r="B245" s="2">
        <v>45454</v>
      </c>
      <c r="C245">
        <f>+VLOOKUP(B245,'S&amp;P500'!$B$5:$C$1261,2)</f>
        <v>5375.32</v>
      </c>
      <c r="D245" s="15">
        <f>+VLOOKUP(B245,Gold!$B$5:$C$1261,2)</f>
        <v>2307.5</v>
      </c>
      <c r="E245" s="15"/>
      <c r="G245" s="13">
        <f t="shared" si="3"/>
        <v>2.7104214117694703E-3</v>
      </c>
      <c r="H245" s="13">
        <f t="shared" si="3"/>
        <v>-8.6666377778654713E-5</v>
      </c>
    </row>
    <row r="246" spans="2:8" x14ac:dyDescent="0.3">
      <c r="B246" s="2">
        <v>45453</v>
      </c>
      <c r="C246">
        <f>+VLOOKUP(B246,'S&amp;P500'!$B$5:$C$1261,2)</f>
        <v>5360.79</v>
      </c>
      <c r="D246" s="15">
        <f>+VLOOKUP(B246,Gold!$B$5:$C$1261,2)</f>
        <v>2307.6999999999998</v>
      </c>
      <c r="E246" s="15"/>
      <c r="G246" s="13">
        <f t="shared" si="3"/>
        <v>2.5808913052016713E-3</v>
      </c>
      <c r="H246" s="13">
        <f t="shared" si="3"/>
        <v>1.0845045982994517E-3</v>
      </c>
    </row>
    <row r="247" spans="2:8" x14ac:dyDescent="0.3">
      <c r="B247" s="2">
        <v>45450</v>
      </c>
      <c r="C247">
        <f>+VLOOKUP(B247,'S&amp;P500'!$B$5:$C$1261,2)</f>
        <v>5346.99</v>
      </c>
      <c r="D247" s="15">
        <f>+VLOOKUP(B247,Gold!$B$5:$C$1261,2)</f>
        <v>2305.1999999999998</v>
      </c>
      <c r="E247" s="15"/>
      <c r="G247" s="13">
        <f t="shared" si="3"/>
        <v>-1.1152708034434244E-3</v>
      </c>
      <c r="H247" s="13">
        <f t="shared" si="3"/>
        <v>-2.7464877863561776E-2</v>
      </c>
    </row>
    <row r="248" spans="2:8" x14ac:dyDescent="0.3">
      <c r="B248" s="2">
        <v>45449</v>
      </c>
      <c r="C248">
        <f>+VLOOKUP(B248,'S&amp;P500'!$B$5:$C$1261,2)</f>
        <v>5352.96</v>
      </c>
      <c r="D248" s="15">
        <f>+VLOOKUP(B248,Gold!$B$5:$C$1261,2)</f>
        <v>2370.3000000000002</v>
      </c>
      <c r="E248" s="15"/>
      <c r="G248" s="13">
        <f t="shared" si="3"/>
        <v>-1.9984945919238051E-4</v>
      </c>
      <c r="H248" s="13">
        <f t="shared" si="3"/>
        <v>6.8816108066778181E-3</v>
      </c>
    </row>
    <row r="249" spans="2:8" x14ac:dyDescent="0.3">
      <c r="B249" s="2">
        <v>45448</v>
      </c>
      <c r="C249">
        <f>+VLOOKUP(B249,'S&amp;P500'!$B$5:$C$1261,2)</f>
        <v>5354.03</v>
      </c>
      <c r="D249" s="15">
        <f>+VLOOKUP(B249,Gold!$B$5:$C$1261,2)</f>
        <v>2354.1</v>
      </c>
      <c r="E249" s="15"/>
      <c r="G249" s="13">
        <f t="shared" si="3"/>
        <v>1.1847660516995706E-2</v>
      </c>
      <c r="H249" s="13">
        <f t="shared" si="3"/>
        <v>1.2298430445065511E-2</v>
      </c>
    </row>
    <row r="250" spans="2:8" x14ac:dyDescent="0.3">
      <c r="B250" s="2">
        <v>45447</v>
      </c>
      <c r="C250">
        <f>+VLOOKUP(B250,'S&amp;P500'!$B$5:$C$1261,2)</f>
        <v>5291.34</v>
      </c>
      <c r="D250" s="15">
        <f>+VLOOKUP(B250,Gold!$B$5:$C$1261,2)</f>
        <v>2325.5</v>
      </c>
      <c r="E250" s="15"/>
      <c r="G250" s="13">
        <f t="shared" si="3"/>
        <v>1.5028201536890773E-3</v>
      </c>
      <c r="H250" s="13">
        <f t="shared" si="3"/>
        <v>-8.9917327196794572E-3</v>
      </c>
    </row>
    <row r="251" spans="2:8" x14ac:dyDescent="0.3">
      <c r="B251" s="2">
        <v>45446</v>
      </c>
      <c r="C251">
        <f>+VLOOKUP(B251,'S&amp;P500'!$B$5:$C$1261,2)</f>
        <v>5283.4</v>
      </c>
      <c r="D251" s="15">
        <f>+VLOOKUP(B251,Gold!$B$5:$C$1261,2)</f>
        <v>2346.6</v>
      </c>
      <c r="E251" s="15"/>
      <c r="G251" s="13">
        <f t="shared" si="3"/>
        <v>1.116056625188655E-3</v>
      </c>
      <c r="H251" s="13">
        <f t="shared" si="3"/>
        <v>1.0202763786645974E-2</v>
      </c>
    </row>
    <row r="252" spans="2:8" x14ac:dyDescent="0.3">
      <c r="B252" s="2">
        <v>45443</v>
      </c>
      <c r="C252">
        <f>+VLOOKUP(B252,'S&amp;P500'!$B$5:$C$1261,2)</f>
        <v>5277.51</v>
      </c>
      <c r="D252" s="15">
        <f>+VLOOKUP(B252,Gold!$B$5:$C$1261,2)</f>
        <v>2322.9</v>
      </c>
      <c r="E252" s="15"/>
      <c r="G252" s="13">
        <f t="shared" si="3"/>
        <v>8.0279172110295782E-3</v>
      </c>
      <c r="H252" s="13">
        <f t="shared" si="3"/>
        <v>-8.5364292116607565E-3</v>
      </c>
    </row>
    <row r="253" spans="2:8" x14ac:dyDescent="0.3">
      <c r="B253" s="2">
        <v>45442</v>
      </c>
      <c r="C253">
        <f>+VLOOKUP(B253,'S&amp;P500'!$B$5:$C$1261,2)</f>
        <v>5235.4799999999996</v>
      </c>
      <c r="D253" s="15">
        <f>+VLOOKUP(B253,Gold!$B$5:$C$1261,2)</f>
        <v>2342.9</v>
      </c>
      <c r="E253" s="15"/>
      <c r="G253" s="13">
        <f t="shared" si="3"/>
        <v>-5.9749950160910004E-3</v>
      </c>
      <c r="H253" s="13">
        <f t="shared" si="3"/>
        <v>1.1109686792292184E-3</v>
      </c>
    </row>
    <row r="254" spans="2:8" x14ac:dyDescent="0.3">
      <c r="B254" s="2">
        <v>45441</v>
      </c>
      <c r="C254">
        <f>+VLOOKUP(B254,'S&amp;P500'!$B$5:$C$1261,2)</f>
        <v>5266.95</v>
      </c>
      <c r="D254" s="15">
        <f>+VLOOKUP(B254,Gold!$B$5:$C$1261,2)</f>
        <v>2340.3000000000002</v>
      </c>
      <c r="E254" s="15"/>
      <c r="G254" s="13">
        <f t="shared" si="3"/>
        <v>-7.3670760114887823E-3</v>
      </c>
      <c r="H254" s="13">
        <f t="shared" si="3"/>
        <v>-6.3264266304345895E-3</v>
      </c>
    </row>
    <row r="255" spans="2:8" x14ac:dyDescent="0.3">
      <c r="B255" s="2">
        <v>45440</v>
      </c>
      <c r="C255">
        <f>+VLOOKUP(B255,'S&amp;P500'!$B$5:$C$1261,2)</f>
        <v>5306.04</v>
      </c>
      <c r="D255" s="15">
        <f>+VLOOKUP(B255,Gold!$B$5:$C$1261,2)</f>
        <v>2355.1999999999998</v>
      </c>
      <c r="E255" s="15"/>
      <c r="G255" s="13">
        <f t="shared" si="3"/>
        <v>2.4883499977379486E-4</v>
      </c>
      <c r="H255" s="13">
        <f t="shared" si="3"/>
        <v>9.7320471596997749E-3</v>
      </c>
    </row>
    <row r="256" spans="2:8" x14ac:dyDescent="0.3">
      <c r="B256" s="2">
        <v>45436</v>
      </c>
      <c r="C256">
        <f>+VLOOKUP(B256,'S&amp;P500'!$B$5:$C$1261,2)</f>
        <v>5304.72</v>
      </c>
      <c r="D256" s="15">
        <f>+VLOOKUP(B256,Gold!$B$5:$C$1261,2)</f>
        <v>2332.5</v>
      </c>
      <c r="E256" s="15"/>
      <c r="G256" s="13">
        <f t="shared" si="3"/>
        <v>7.0009719353663069E-3</v>
      </c>
      <c r="H256" s="13">
        <f t="shared" si="3"/>
        <v>-1.0706638115631772E-3</v>
      </c>
    </row>
    <row r="257" spans="2:8" x14ac:dyDescent="0.3">
      <c r="B257" s="2">
        <v>45435</v>
      </c>
      <c r="C257">
        <f>+VLOOKUP(B257,'S&amp;P500'!$B$5:$C$1261,2)</f>
        <v>5267.84</v>
      </c>
      <c r="D257" s="15">
        <f>+VLOOKUP(B257,Gold!$B$5:$C$1261,2)</f>
        <v>2335</v>
      </c>
      <c r="E257" s="15"/>
      <c r="G257" s="13">
        <f t="shared" si="3"/>
        <v>-7.3808038801509435E-3</v>
      </c>
      <c r="H257" s="13">
        <f t="shared" si="3"/>
        <v>-2.2685417713042E-2</v>
      </c>
    </row>
    <row r="258" spans="2:8" x14ac:dyDescent="0.3">
      <c r="B258" s="2">
        <v>45434</v>
      </c>
      <c r="C258">
        <f>+VLOOKUP(B258,'S&amp;P500'!$B$5:$C$1261,2)</f>
        <v>5307.01</v>
      </c>
      <c r="D258" s="15">
        <f>+VLOOKUP(B258,Gold!$B$5:$C$1261,2)</f>
        <v>2389.1999999999998</v>
      </c>
      <c r="E258" s="15"/>
      <c r="G258" s="13">
        <f t="shared" si="3"/>
        <v>-2.7060497123881921E-3</v>
      </c>
      <c r="H258" s="13">
        <f t="shared" si="3"/>
        <v>-1.3420324565387998E-2</v>
      </c>
    </row>
    <row r="259" spans="2:8" x14ac:dyDescent="0.3">
      <c r="B259" s="2">
        <v>45433</v>
      </c>
      <c r="C259">
        <f>+VLOOKUP(B259,'S&amp;P500'!$B$5:$C$1261,2)</f>
        <v>5321.41</v>
      </c>
      <c r="D259" s="15">
        <f>+VLOOKUP(B259,Gold!$B$5:$C$1261,2)</f>
        <v>2421.6999999999998</v>
      </c>
      <c r="E259" s="15"/>
      <c r="G259" s="13">
        <f t="shared" si="3"/>
        <v>2.5018226757822504E-3</v>
      </c>
      <c r="H259" s="13">
        <f t="shared" si="3"/>
        <v>-5.0125313283209127E-3</v>
      </c>
    </row>
    <row r="260" spans="2:8" x14ac:dyDescent="0.3">
      <c r="B260" s="2">
        <v>45432</v>
      </c>
      <c r="C260">
        <f>+VLOOKUP(B260,'S&amp;P500'!$B$5:$C$1261,2)</f>
        <v>5308.13</v>
      </c>
      <c r="D260" s="15">
        <f>+VLOOKUP(B260,Gold!$B$5:$C$1261,2)</f>
        <v>2433.9</v>
      </c>
      <c r="E260" s="15"/>
      <c r="G260" s="13">
        <f t="shared" ref="G260:H275" si="4">+C260/C261-1</f>
        <v>9.1641572086653689E-4</v>
      </c>
      <c r="H260" s="13">
        <f t="shared" si="4"/>
        <v>8.9959373186303537E-3</v>
      </c>
    </row>
    <row r="261" spans="2:8" x14ac:dyDescent="0.3">
      <c r="B261" s="2">
        <v>45429</v>
      </c>
      <c r="C261">
        <f>+VLOOKUP(B261,'S&amp;P500'!$B$5:$C$1261,2)</f>
        <v>5303.27</v>
      </c>
      <c r="D261" s="15">
        <f>+VLOOKUP(B261,Gold!$B$5:$C$1261,2)</f>
        <v>2412.1999999999998</v>
      </c>
      <c r="E261" s="15"/>
      <c r="G261" s="13">
        <f t="shared" si="4"/>
        <v>1.1647882803798026E-3</v>
      </c>
      <c r="H261" s="13">
        <f t="shared" si="4"/>
        <v>1.352941176470579E-2</v>
      </c>
    </row>
    <row r="262" spans="2:8" x14ac:dyDescent="0.3">
      <c r="B262" s="2">
        <v>45428</v>
      </c>
      <c r="C262">
        <f>+VLOOKUP(B262,'S&amp;P500'!$B$5:$C$1261,2)</f>
        <v>5297.1</v>
      </c>
      <c r="D262" s="15">
        <f>+VLOOKUP(B262,Gold!$B$5:$C$1261,2)</f>
        <v>2380</v>
      </c>
      <c r="E262" s="15"/>
      <c r="G262" s="13">
        <f t="shared" si="4"/>
        <v>-2.0817045486656305E-3</v>
      </c>
      <c r="H262" s="13">
        <f t="shared" si="4"/>
        <v>-3.6421484489470579E-3</v>
      </c>
    </row>
    <row r="263" spans="2:8" x14ac:dyDescent="0.3">
      <c r="B263" s="2">
        <v>45427</v>
      </c>
      <c r="C263">
        <f>+VLOOKUP(B263,'S&amp;P500'!$B$5:$C$1261,2)</f>
        <v>5308.15</v>
      </c>
      <c r="D263" s="15">
        <f>+VLOOKUP(B263,Gold!$B$5:$C$1261,2)</f>
        <v>2388.6999999999998</v>
      </c>
      <c r="E263" s="15"/>
      <c r="G263" s="13">
        <f t="shared" si="4"/>
        <v>1.1715980391409309E-2</v>
      </c>
      <c r="H263" s="13">
        <f t="shared" si="4"/>
        <v>1.4999575082858652E-2</v>
      </c>
    </row>
    <row r="264" spans="2:8" x14ac:dyDescent="0.3">
      <c r="B264" s="2">
        <v>45426</v>
      </c>
      <c r="C264">
        <f>+VLOOKUP(B264,'S&amp;P500'!$B$5:$C$1261,2)</f>
        <v>5246.68</v>
      </c>
      <c r="D264" s="15">
        <f>+VLOOKUP(B264,Gold!$B$5:$C$1261,2)</f>
        <v>2353.4</v>
      </c>
      <c r="E264" s="15"/>
      <c r="G264" s="13">
        <f t="shared" si="4"/>
        <v>4.8377644395585229E-3</v>
      </c>
      <c r="H264" s="13">
        <f t="shared" si="4"/>
        <v>7.4055049013312946E-3</v>
      </c>
    </row>
    <row r="265" spans="2:8" x14ac:dyDescent="0.3">
      <c r="B265" s="2">
        <v>45425</v>
      </c>
      <c r="C265">
        <f>+VLOOKUP(B265,'S&amp;P500'!$B$5:$C$1261,2)</f>
        <v>5221.42</v>
      </c>
      <c r="D265" s="15">
        <f>+VLOOKUP(B265,Gold!$B$5:$C$1261,2)</f>
        <v>2336.1</v>
      </c>
      <c r="E265" s="15"/>
      <c r="G265" s="13">
        <f t="shared" si="4"/>
        <v>-2.4125544739483917E-4</v>
      </c>
      <c r="H265" s="13">
        <f t="shared" si="4"/>
        <v>-1.317957166392103E-2</v>
      </c>
    </row>
    <row r="266" spans="2:8" x14ac:dyDescent="0.3">
      <c r="B266" s="2">
        <v>45422</v>
      </c>
      <c r="C266">
        <f>+VLOOKUP(B266,'S&amp;P500'!$B$5:$C$1261,2)</f>
        <v>5222.68</v>
      </c>
      <c r="D266" s="15">
        <f>+VLOOKUP(B266,Gold!$B$5:$C$1261,2)</f>
        <v>2367.3000000000002</v>
      </c>
      <c r="E266" s="15"/>
      <c r="G266" s="13">
        <f t="shared" si="4"/>
        <v>1.6493801399288799E-3</v>
      </c>
      <c r="H266" s="13">
        <f t="shared" si="4"/>
        <v>1.5093692380258261E-2</v>
      </c>
    </row>
    <row r="267" spans="2:8" x14ac:dyDescent="0.3">
      <c r="B267" s="2">
        <v>45421</v>
      </c>
      <c r="C267">
        <f>+VLOOKUP(B267,'S&amp;P500'!$B$5:$C$1261,2)</f>
        <v>5214.08</v>
      </c>
      <c r="D267" s="15">
        <f>+VLOOKUP(B267,Gold!$B$5:$C$1261,2)</f>
        <v>2332.1</v>
      </c>
      <c r="E267" s="15"/>
      <c r="G267" s="13">
        <f t="shared" si="4"/>
        <v>5.0909175024624886E-3</v>
      </c>
      <c r="H267" s="13">
        <f t="shared" si="4"/>
        <v>7.996196403872835E-3</v>
      </c>
    </row>
    <row r="268" spans="2:8" x14ac:dyDescent="0.3">
      <c r="B268" s="2">
        <v>45420</v>
      </c>
      <c r="C268">
        <f>+VLOOKUP(B268,'S&amp;P500'!$B$5:$C$1261,2)</f>
        <v>5187.67</v>
      </c>
      <c r="D268" s="15">
        <f>+VLOOKUP(B268,Gold!$B$5:$C$1261,2)</f>
        <v>2313.6</v>
      </c>
      <c r="E268" s="15"/>
      <c r="G268" s="13">
        <f t="shared" si="4"/>
        <v>-5.7829095745365322E-6</v>
      </c>
      <c r="H268" s="13">
        <f t="shared" si="4"/>
        <v>-6.9108500345538282E-4</v>
      </c>
    </row>
    <row r="269" spans="2:8" x14ac:dyDescent="0.3">
      <c r="B269" s="2">
        <v>45419</v>
      </c>
      <c r="C269">
        <f>+VLOOKUP(B269,'S&amp;P500'!$B$5:$C$1261,2)</f>
        <v>5187.7</v>
      </c>
      <c r="D269" s="15">
        <f>+VLOOKUP(B269,Gold!$B$5:$C$1261,2)</f>
        <v>2315.1999999999998</v>
      </c>
      <c r="E269" s="15"/>
      <c r="G269" s="13">
        <f t="shared" si="4"/>
        <v>1.3434374239973401E-3</v>
      </c>
      <c r="H269" s="13">
        <f t="shared" si="4"/>
        <v>-2.7567195037905279E-3</v>
      </c>
    </row>
    <row r="270" spans="2:8" x14ac:dyDescent="0.3">
      <c r="B270" s="2">
        <v>45418</v>
      </c>
      <c r="C270">
        <f>+VLOOKUP(B270,'S&amp;P500'!$B$5:$C$1261,2)</f>
        <v>5180.74</v>
      </c>
      <c r="D270" s="15">
        <f>+VLOOKUP(B270,Gold!$B$5:$C$1261,2)</f>
        <v>2321.6</v>
      </c>
      <c r="E270" s="15"/>
      <c r="G270" s="13">
        <f t="shared" si="4"/>
        <v>1.0326085896653403E-2</v>
      </c>
      <c r="H270" s="13">
        <f t="shared" si="4"/>
        <v>9.8303610265333408E-3</v>
      </c>
    </row>
    <row r="271" spans="2:8" x14ac:dyDescent="0.3">
      <c r="B271" s="2">
        <v>45415</v>
      </c>
      <c r="C271">
        <f>+VLOOKUP(B271,'S&amp;P500'!$B$5:$C$1261,2)</f>
        <v>5127.79</v>
      </c>
      <c r="D271" s="15">
        <f>+VLOOKUP(B271,Gold!$B$5:$C$1261,2)</f>
        <v>2299</v>
      </c>
      <c r="E271" s="15"/>
      <c r="G271" s="13">
        <f t="shared" si="4"/>
        <v>1.2556771059594851E-2</v>
      </c>
      <c r="H271" s="13">
        <f t="shared" si="4"/>
        <v>-8.6986778009667809E-5</v>
      </c>
    </row>
    <row r="272" spans="2:8" x14ac:dyDescent="0.3">
      <c r="B272" s="2">
        <v>45414</v>
      </c>
      <c r="C272">
        <f>+VLOOKUP(B272,'S&amp;P500'!$B$5:$C$1261,2)</f>
        <v>5064.2</v>
      </c>
      <c r="D272" s="15">
        <f>+VLOOKUP(B272,Gold!$B$5:$C$1261,2)</f>
        <v>2299.1999999999998</v>
      </c>
      <c r="E272" s="15"/>
      <c r="G272" s="13">
        <f t="shared" si="4"/>
        <v>9.1284256504575723E-3</v>
      </c>
      <c r="H272" s="13">
        <f t="shared" si="4"/>
        <v>-3.043610591766388E-4</v>
      </c>
    </row>
    <row r="273" spans="2:8" x14ac:dyDescent="0.3">
      <c r="B273" s="2">
        <v>45413</v>
      </c>
      <c r="C273">
        <f>+VLOOKUP(B273,'S&amp;P500'!$B$5:$C$1261,2)</f>
        <v>5018.3900000000003</v>
      </c>
      <c r="D273" s="15">
        <f>+VLOOKUP(B273,Gold!$B$5:$C$1261,2)</f>
        <v>2299.9</v>
      </c>
      <c r="E273" s="15"/>
      <c r="G273" s="13">
        <f t="shared" si="4"/>
        <v>-3.4354775611682431E-3</v>
      </c>
      <c r="H273" s="13">
        <f t="shared" si="4"/>
        <v>3.7095225626255779E-3</v>
      </c>
    </row>
    <row r="274" spans="2:8" x14ac:dyDescent="0.3">
      <c r="B274" s="2">
        <v>45412</v>
      </c>
      <c r="C274">
        <f>+VLOOKUP(B274,'S&amp;P500'!$B$5:$C$1261,2)</f>
        <v>5035.6899999999996</v>
      </c>
      <c r="D274" s="15">
        <f>+VLOOKUP(B274,Gold!$B$5:$C$1261,2)</f>
        <v>2291.4</v>
      </c>
      <c r="E274" s="15"/>
      <c r="G274" s="13">
        <f t="shared" si="4"/>
        <v>-1.5730517164206925E-2</v>
      </c>
      <c r="H274" s="13">
        <f t="shared" si="4"/>
        <v>-2.3023791250959325E-2</v>
      </c>
    </row>
    <row r="275" spans="2:8" x14ac:dyDescent="0.3">
      <c r="B275" s="2">
        <v>45411</v>
      </c>
      <c r="C275">
        <f>+VLOOKUP(B275,'S&amp;P500'!$B$5:$C$1261,2)</f>
        <v>5116.17</v>
      </c>
      <c r="D275" s="15">
        <f>+VLOOKUP(B275,Gold!$B$5:$C$1261,2)</f>
        <v>2345.4</v>
      </c>
      <c r="E275" s="15"/>
      <c r="G275" s="13">
        <f t="shared" si="4"/>
        <v>3.178456301617949E-3</v>
      </c>
      <c r="H275" s="13">
        <f t="shared" si="4"/>
        <v>4.5400034264175826E-3</v>
      </c>
    </row>
    <row r="276" spans="2:8" x14ac:dyDescent="0.3">
      <c r="B276" s="2">
        <v>45408</v>
      </c>
      <c r="C276">
        <f>+VLOOKUP(B276,'S&amp;P500'!$B$5:$C$1261,2)</f>
        <v>5099.96</v>
      </c>
      <c r="D276" s="15">
        <f>+VLOOKUP(B276,Gold!$B$5:$C$1261,2)</f>
        <v>2334.8000000000002</v>
      </c>
      <c r="E276" s="15"/>
      <c r="G276" s="13">
        <f t="shared" ref="G276:H339" si="5">+C276/C277-1</f>
        <v>1.0209134739185721E-2</v>
      </c>
      <c r="H276" s="13">
        <f t="shared" si="5"/>
        <v>2.1461069619710393E-3</v>
      </c>
    </row>
    <row r="277" spans="2:8" x14ac:dyDescent="0.3">
      <c r="B277" s="2">
        <v>45407</v>
      </c>
      <c r="C277">
        <f>+VLOOKUP(B277,'S&amp;P500'!$B$5:$C$1261,2)</f>
        <v>5048.42</v>
      </c>
      <c r="D277" s="15">
        <f>+VLOOKUP(B277,Gold!$B$5:$C$1261,2)</f>
        <v>2329.8000000000002</v>
      </c>
      <c r="E277" s="15"/>
      <c r="G277" s="13">
        <f t="shared" si="5"/>
        <v>-4.5764379499293462E-3</v>
      </c>
      <c r="H277" s="13">
        <f t="shared" si="5"/>
        <v>2.2800602280061977E-3</v>
      </c>
    </row>
    <row r="278" spans="2:8" x14ac:dyDescent="0.3">
      <c r="B278" s="2">
        <v>45406</v>
      </c>
      <c r="C278">
        <f>+VLOOKUP(B278,'S&amp;P500'!$B$5:$C$1261,2)</f>
        <v>5071.63</v>
      </c>
      <c r="D278" s="15">
        <f>+VLOOKUP(B278,Gold!$B$5:$C$1261,2)</f>
        <v>2324.5</v>
      </c>
      <c r="E278" s="15"/>
      <c r="G278" s="13">
        <f t="shared" si="5"/>
        <v>2.129946455513565E-4</v>
      </c>
      <c r="H278" s="13">
        <f t="shared" si="5"/>
        <v>-1.3747476049318363E-3</v>
      </c>
    </row>
    <row r="279" spans="2:8" x14ac:dyDescent="0.3">
      <c r="B279" s="2">
        <v>45405</v>
      </c>
      <c r="C279">
        <f>+VLOOKUP(B279,'S&amp;P500'!$B$5:$C$1261,2)</f>
        <v>5070.55</v>
      </c>
      <c r="D279" s="15">
        <f>+VLOOKUP(B279,Gold!$B$5:$C$1261,2)</f>
        <v>2327.6999999999998</v>
      </c>
      <c r="E279" s="15"/>
      <c r="G279" s="13">
        <f t="shared" si="5"/>
        <v>1.1964634973855359E-2</v>
      </c>
      <c r="H279" s="13">
        <f t="shared" si="5"/>
        <v>-1.9295086184718535E-3</v>
      </c>
    </row>
    <row r="280" spans="2:8" x14ac:dyDescent="0.3">
      <c r="B280" s="2">
        <v>45404</v>
      </c>
      <c r="C280">
        <f>+VLOOKUP(B280,'S&amp;P500'!$B$5:$C$1261,2)</f>
        <v>5010.6000000000004</v>
      </c>
      <c r="D280" s="15">
        <f>+VLOOKUP(B280,Gold!$B$5:$C$1261,2)</f>
        <v>2332.1999999999998</v>
      </c>
      <c r="E280" s="15"/>
      <c r="G280" s="13">
        <f t="shared" si="5"/>
        <v>8.7312244450128418E-3</v>
      </c>
      <c r="H280" s="13">
        <f t="shared" si="5"/>
        <v>-2.7601734489659857E-2</v>
      </c>
    </row>
    <row r="281" spans="2:8" x14ac:dyDescent="0.3">
      <c r="B281" s="2">
        <v>45401</v>
      </c>
      <c r="C281">
        <f>+VLOOKUP(B281,'S&amp;P500'!$B$5:$C$1261,2)</f>
        <v>4967.2299999999996</v>
      </c>
      <c r="D281" s="15">
        <f>+VLOOKUP(B281,Gold!$B$5:$C$1261,2)</f>
        <v>2398.4</v>
      </c>
      <c r="E281" s="15"/>
      <c r="G281" s="13">
        <f t="shared" si="5"/>
        <v>-8.7585210491867294E-3</v>
      </c>
      <c r="H281" s="13">
        <f t="shared" si="5"/>
        <v>6.7581748730218827E-3</v>
      </c>
    </row>
    <row r="282" spans="2:8" x14ac:dyDescent="0.3">
      <c r="B282" s="2">
        <v>45400</v>
      </c>
      <c r="C282">
        <f>+VLOOKUP(B282,'S&amp;P500'!$B$5:$C$1261,2)</f>
        <v>5011.12</v>
      </c>
      <c r="D282" s="15">
        <f>+VLOOKUP(B282,Gold!$B$5:$C$1261,2)</f>
        <v>2382.3000000000002</v>
      </c>
      <c r="E282" s="15"/>
      <c r="G282" s="13">
        <f t="shared" si="5"/>
        <v>-2.2081912146246774E-3</v>
      </c>
      <c r="H282" s="13">
        <f t="shared" si="5"/>
        <v>4.4693679639078443E-3</v>
      </c>
    </row>
    <row r="283" spans="2:8" x14ac:dyDescent="0.3">
      <c r="B283" s="2">
        <v>45399</v>
      </c>
      <c r="C283">
        <f>+VLOOKUP(B283,'S&amp;P500'!$B$5:$C$1261,2)</f>
        <v>5022.21</v>
      </c>
      <c r="D283" s="15">
        <f>+VLOOKUP(B283,Gold!$B$5:$C$1261,2)</f>
        <v>2371.6999999999998</v>
      </c>
      <c r="E283" s="15"/>
      <c r="G283" s="13">
        <f t="shared" si="5"/>
        <v>-5.780564238499708E-3</v>
      </c>
      <c r="H283" s="13">
        <f t="shared" si="5"/>
        <v>-7.9889576710725496E-3</v>
      </c>
    </row>
    <row r="284" spans="2:8" x14ac:dyDescent="0.3">
      <c r="B284" s="2">
        <v>45398</v>
      </c>
      <c r="C284">
        <f>+VLOOKUP(B284,'S&amp;P500'!$B$5:$C$1261,2)</f>
        <v>5051.41</v>
      </c>
      <c r="D284" s="15">
        <f>+VLOOKUP(B284,Gold!$B$5:$C$1261,2)</f>
        <v>2390.8000000000002</v>
      </c>
      <c r="E284" s="15"/>
      <c r="G284" s="13">
        <f t="shared" si="5"/>
        <v>-2.056572537150636E-3</v>
      </c>
      <c r="H284" s="13">
        <f t="shared" si="5"/>
        <v>1.05672499788656E-2</v>
      </c>
    </row>
    <row r="285" spans="2:8" x14ac:dyDescent="0.3">
      <c r="B285" s="2">
        <v>45397</v>
      </c>
      <c r="C285">
        <f>+VLOOKUP(B285,'S&amp;P500'!$B$5:$C$1261,2)</f>
        <v>5061.82</v>
      </c>
      <c r="D285" s="15">
        <f>+VLOOKUP(B285,Gold!$B$5:$C$1261,2)</f>
        <v>2365.8000000000002</v>
      </c>
      <c r="E285" s="15"/>
      <c r="G285" s="13">
        <f t="shared" si="5"/>
        <v>-1.2021290507689297E-2</v>
      </c>
      <c r="H285" s="13">
        <f t="shared" si="5"/>
        <v>4.0743570155337139E-3</v>
      </c>
    </row>
    <row r="286" spans="2:8" x14ac:dyDescent="0.3">
      <c r="B286" s="2">
        <v>45394</v>
      </c>
      <c r="C286">
        <f>+VLOOKUP(B286,'S&amp;P500'!$B$5:$C$1261,2)</f>
        <v>5123.41</v>
      </c>
      <c r="D286" s="15">
        <f>+VLOOKUP(B286,Gold!$B$5:$C$1261,2)</f>
        <v>2356.1999999999998</v>
      </c>
      <c r="E286" s="15"/>
      <c r="G286" s="13">
        <f t="shared" si="5"/>
        <v>-1.4550707243232486E-2</v>
      </c>
      <c r="H286" s="13">
        <f t="shared" si="5"/>
        <v>5.9453032104617165E-4</v>
      </c>
    </row>
    <row r="287" spans="2:8" x14ac:dyDescent="0.3">
      <c r="B287" s="2">
        <v>45393</v>
      </c>
      <c r="C287">
        <f>+VLOOKUP(B287,'S&amp;P500'!$B$5:$C$1261,2)</f>
        <v>5199.0600000000004</v>
      </c>
      <c r="D287" s="15">
        <f>+VLOOKUP(B287,Gold!$B$5:$C$1261,2)</f>
        <v>2354.8000000000002</v>
      </c>
      <c r="E287" s="15"/>
      <c r="G287" s="13">
        <f t="shared" si="5"/>
        <v>7.4448130464439544E-3</v>
      </c>
      <c r="H287" s="13">
        <f t="shared" si="5"/>
        <v>1.0817307692307709E-2</v>
      </c>
    </row>
    <row r="288" spans="2:8" x14ac:dyDescent="0.3">
      <c r="B288" s="2">
        <v>45392</v>
      </c>
      <c r="C288">
        <f>+VLOOKUP(B288,'S&amp;P500'!$B$5:$C$1261,2)</f>
        <v>5160.6400000000003</v>
      </c>
      <c r="D288" s="15">
        <f>+VLOOKUP(B288,Gold!$B$5:$C$1261,2)</f>
        <v>2329.6</v>
      </c>
      <c r="E288" s="15"/>
      <c r="G288" s="13">
        <f t="shared" si="5"/>
        <v>-9.4569771838668437E-3</v>
      </c>
      <c r="H288" s="13">
        <f t="shared" si="5"/>
        <v>-5.9312993385961521E-3</v>
      </c>
    </row>
    <row r="289" spans="2:8" x14ac:dyDescent="0.3">
      <c r="B289" s="2">
        <v>45391</v>
      </c>
      <c r="C289">
        <f>+VLOOKUP(B289,'S&amp;P500'!$B$5:$C$1261,2)</f>
        <v>5209.91</v>
      </c>
      <c r="D289" s="15">
        <f>+VLOOKUP(B289,Gold!$B$5:$C$1261,2)</f>
        <v>2343.5</v>
      </c>
      <c r="E289" s="15"/>
      <c r="G289" s="13">
        <f t="shared" si="5"/>
        <v>1.4454894769517779E-3</v>
      </c>
      <c r="H289" s="13">
        <f t="shared" si="5"/>
        <v>5.0606853368786453E-3</v>
      </c>
    </row>
    <row r="290" spans="2:8" x14ac:dyDescent="0.3">
      <c r="B290" s="2">
        <v>45390</v>
      </c>
      <c r="C290">
        <f>+VLOOKUP(B290,'S&amp;P500'!$B$5:$C$1261,2)</f>
        <v>5202.3900000000003</v>
      </c>
      <c r="D290" s="15">
        <f>+VLOOKUP(B290,Gold!$B$5:$C$1261,2)</f>
        <v>2331.6999999999998</v>
      </c>
      <c r="E290" s="15"/>
      <c r="G290" s="13">
        <f t="shared" si="5"/>
        <v>-3.7468728023148934E-4</v>
      </c>
      <c r="H290" s="13">
        <f t="shared" si="5"/>
        <v>2.5798684267102079E-3</v>
      </c>
    </row>
    <row r="291" spans="2:8" x14ac:dyDescent="0.3">
      <c r="B291" s="2">
        <v>45387</v>
      </c>
      <c r="C291">
        <f>+VLOOKUP(B291,'S&amp;P500'!$B$5:$C$1261,2)</f>
        <v>5204.34</v>
      </c>
      <c r="D291" s="15">
        <f>+VLOOKUP(B291,Gold!$B$5:$C$1261,2)</f>
        <v>2325.6999999999998</v>
      </c>
      <c r="E291" s="15"/>
      <c r="G291" s="13">
        <f t="shared" si="5"/>
        <v>1.1099216857287653E-2</v>
      </c>
      <c r="H291" s="13">
        <f t="shared" si="5"/>
        <v>1.6121985319818011E-2</v>
      </c>
    </row>
    <row r="292" spans="2:8" x14ac:dyDescent="0.3">
      <c r="B292" s="2">
        <v>45386</v>
      </c>
      <c r="C292">
        <f>+VLOOKUP(B292,'S&amp;P500'!$B$5:$C$1261,2)</f>
        <v>5147.21</v>
      </c>
      <c r="D292" s="15">
        <f>+VLOOKUP(B292,Gold!$B$5:$C$1261,2)</f>
        <v>2288.8000000000002</v>
      </c>
      <c r="E292" s="15"/>
      <c r="G292" s="13">
        <f t="shared" si="5"/>
        <v>-1.2334284436888443E-2</v>
      </c>
      <c r="H292" s="13">
        <f t="shared" si="5"/>
        <v>-2.4407252440724614E-3</v>
      </c>
    </row>
    <row r="293" spans="2:8" x14ac:dyDescent="0.3">
      <c r="B293" s="2">
        <v>45385</v>
      </c>
      <c r="C293">
        <f>+VLOOKUP(B293,'S&amp;P500'!$B$5:$C$1261,2)</f>
        <v>5211.49</v>
      </c>
      <c r="D293" s="15">
        <f>+VLOOKUP(B293,Gold!$B$5:$C$1261,2)</f>
        <v>2294.4</v>
      </c>
      <c r="E293" s="15"/>
      <c r="G293" s="13">
        <f t="shared" si="5"/>
        <v>1.0910886106099138E-3</v>
      </c>
      <c r="H293" s="13">
        <f t="shared" si="5"/>
        <v>1.4772224679345358E-2</v>
      </c>
    </row>
    <row r="294" spans="2:8" x14ac:dyDescent="0.3">
      <c r="B294" s="2">
        <v>45384</v>
      </c>
      <c r="C294">
        <f>+VLOOKUP(B294,'S&amp;P500'!$B$5:$C$1261,2)</f>
        <v>5205.8100000000004</v>
      </c>
      <c r="D294" s="15">
        <f>+VLOOKUP(B294,Gold!$B$5:$C$1261,2)</f>
        <v>2261</v>
      </c>
      <c r="E294" s="15"/>
      <c r="G294" s="13">
        <f t="shared" si="5"/>
        <v>-7.2390665494481699E-3</v>
      </c>
      <c r="H294" s="13">
        <f t="shared" si="5"/>
        <v>1.0954616588419341E-2</v>
      </c>
    </row>
    <row r="295" spans="2:8" x14ac:dyDescent="0.3">
      <c r="B295" s="2">
        <v>45383</v>
      </c>
      <c r="C295">
        <f>+VLOOKUP(B295,'S&amp;P500'!$B$5:$C$1261,2)</f>
        <v>5243.77</v>
      </c>
      <c r="D295" s="15">
        <f>+VLOOKUP(B295,Gold!$B$5:$C$1261,2)</f>
        <v>2236.5</v>
      </c>
      <c r="E295" s="15"/>
      <c r="G295" s="13">
        <f t="shared" si="5"/>
        <v>-2.0135697089078697E-3</v>
      </c>
      <c r="H295" s="13">
        <f t="shared" si="5"/>
        <v>8.6136917110128941E-3</v>
      </c>
    </row>
    <row r="296" spans="2:8" x14ac:dyDescent="0.3">
      <c r="B296" s="2">
        <v>45379</v>
      </c>
      <c r="C296">
        <f>+VLOOKUP(B296,'S&amp;P500'!$B$5:$C$1261,2)</f>
        <v>5254.35</v>
      </c>
      <c r="D296" s="15">
        <f>+VLOOKUP(B296,Gold!$B$5:$C$1261,2)</f>
        <v>2217.4</v>
      </c>
      <c r="E296" s="15"/>
      <c r="G296" s="13">
        <f t="shared" si="5"/>
        <v>1.1165116061955249E-3</v>
      </c>
      <c r="H296" s="13">
        <f t="shared" si="5"/>
        <v>1.2234091116589241E-2</v>
      </c>
    </row>
    <row r="297" spans="2:8" x14ac:dyDescent="0.3">
      <c r="B297" s="2">
        <v>45378</v>
      </c>
      <c r="C297">
        <f>+VLOOKUP(B297,'S&amp;P500'!$B$5:$C$1261,2)</f>
        <v>5248.49</v>
      </c>
      <c r="D297" s="15">
        <f>+VLOOKUP(B297,Gold!$B$5:$C$1261,2)</f>
        <v>2190.6</v>
      </c>
      <c r="E297" s="15"/>
      <c r="G297" s="13">
        <f t="shared" si="5"/>
        <v>8.6305966277062662E-3</v>
      </c>
      <c r="H297" s="13">
        <f t="shared" si="5"/>
        <v>6.8946497517925476E-3</v>
      </c>
    </row>
    <row r="298" spans="2:8" x14ac:dyDescent="0.3">
      <c r="B298" s="2">
        <v>45377</v>
      </c>
      <c r="C298">
        <f>+VLOOKUP(B298,'S&amp;P500'!$B$5:$C$1261,2)</f>
        <v>5203.58</v>
      </c>
      <c r="D298" s="15">
        <f>+VLOOKUP(B298,Gold!$B$5:$C$1261,2)</f>
        <v>2175.6</v>
      </c>
      <c r="E298" s="15"/>
      <c r="G298" s="13">
        <f t="shared" si="5"/>
        <v>-2.7998213940082506E-3</v>
      </c>
      <c r="H298" s="13">
        <f t="shared" si="5"/>
        <v>3.6784991723370908E-4</v>
      </c>
    </row>
    <row r="299" spans="2:8" x14ac:dyDescent="0.3">
      <c r="B299" s="2">
        <v>45376</v>
      </c>
      <c r="C299">
        <f>+VLOOKUP(B299,'S&amp;P500'!$B$5:$C$1261,2)</f>
        <v>5218.1899999999996</v>
      </c>
      <c r="D299" s="15">
        <f>+VLOOKUP(B299,Gold!$B$5:$C$1261,2)</f>
        <v>2174.8000000000002</v>
      </c>
      <c r="E299" s="15"/>
      <c r="G299" s="13">
        <f t="shared" si="5"/>
        <v>-3.0549197773100945E-3</v>
      </c>
      <c r="H299" s="13">
        <f t="shared" si="5"/>
        <v>7.7382883091610122E-3</v>
      </c>
    </row>
    <row r="300" spans="2:8" x14ac:dyDescent="0.3">
      <c r="B300" s="2">
        <v>45373</v>
      </c>
      <c r="C300">
        <f>+VLOOKUP(B300,'S&amp;P500'!$B$5:$C$1261,2)</f>
        <v>5234.18</v>
      </c>
      <c r="D300" s="15">
        <f>+VLOOKUP(B300,Gold!$B$5:$C$1261,2)</f>
        <v>2158.1</v>
      </c>
      <c r="E300" s="15"/>
      <c r="G300" s="13">
        <f t="shared" si="5"/>
        <v>-1.4022623165372838E-3</v>
      </c>
      <c r="H300" s="13">
        <f t="shared" si="5"/>
        <v>-1.1134530791788944E-2</v>
      </c>
    </row>
    <row r="301" spans="2:8" x14ac:dyDescent="0.3">
      <c r="B301" s="2">
        <v>45372</v>
      </c>
      <c r="C301">
        <f>+VLOOKUP(B301,'S&amp;P500'!$B$5:$C$1261,2)</f>
        <v>5241.53</v>
      </c>
      <c r="D301" s="15">
        <f>+VLOOKUP(B301,Gold!$B$5:$C$1261,2)</f>
        <v>2182.4</v>
      </c>
      <c r="E301" s="15"/>
      <c r="G301" s="13">
        <f t="shared" si="5"/>
        <v>3.2365990253835353E-3</v>
      </c>
      <c r="H301" s="13">
        <f t="shared" si="5"/>
        <v>1.1353630844802787E-2</v>
      </c>
    </row>
    <row r="302" spans="2:8" x14ac:dyDescent="0.3">
      <c r="B302" s="2">
        <v>45371</v>
      </c>
      <c r="C302">
        <f>+VLOOKUP(B302,'S&amp;P500'!$B$5:$C$1261,2)</f>
        <v>5224.62</v>
      </c>
      <c r="D302" s="15">
        <f>+VLOOKUP(B302,Gold!$B$5:$C$1261,2)</f>
        <v>2157.9</v>
      </c>
      <c r="E302" s="15"/>
      <c r="G302" s="13">
        <f t="shared" si="5"/>
        <v>8.9041056211149883E-3</v>
      </c>
      <c r="H302" s="13">
        <f t="shared" si="5"/>
        <v>7.4201177943700181E-4</v>
      </c>
    </row>
    <row r="303" spans="2:8" x14ac:dyDescent="0.3">
      <c r="B303" s="2">
        <v>45370</v>
      </c>
      <c r="C303">
        <f>+VLOOKUP(B303,'S&amp;P500'!$B$5:$C$1261,2)</f>
        <v>5178.51</v>
      </c>
      <c r="D303" s="15">
        <f>+VLOOKUP(B303,Gold!$B$5:$C$1261,2)</f>
        <v>2156.3000000000002</v>
      </c>
      <c r="E303" s="15"/>
      <c r="G303" s="13">
        <f t="shared" si="5"/>
        <v>5.6491799076401339E-3</v>
      </c>
      <c r="H303" s="13">
        <f t="shared" si="5"/>
        <v>-2.0363771000136976E-3</v>
      </c>
    </row>
    <row r="304" spans="2:8" x14ac:dyDescent="0.3">
      <c r="B304" s="2">
        <v>45369</v>
      </c>
      <c r="C304">
        <f>+VLOOKUP(B304,'S&amp;P500'!$B$5:$C$1261,2)</f>
        <v>5149.42</v>
      </c>
      <c r="D304" s="15">
        <f>+VLOOKUP(B304,Gold!$B$5:$C$1261,2)</f>
        <v>2160.6999999999998</v>
      </c>
      <c r="E304" s="15"/>
      <c r="G304" s="13">
        <f t="shared" si="5"/>
        <v>6.3180440445644859E-3</v>
      </c>
      <c r="H304" s="13">
        <f t="shared" si="5"/>
        <v>1.5760441292353988E-3</v>
      </c>
    </row>
    <row r="305" spans="2:8" x14ac:dyDescent="0.3">
      <c r="B305" s="2">
        <v>45366</v>
      </c>
      <c r="C305">
        <f>+VLOOKUP(B305,'S&amp;P500'!$B$5:$C$1261,2)</f>
        <v>5117.09</v>
      </c>
      <c r="D305" s="15">
        <f>+VLOOKUP(B305,Gold!$B$5:$C$1261,2)</f>
        <v>2157.3000000000002</v>
      </c>
      <c r="E305" s="15"/>
      <c r="G305" s="13">
        <f t="shared" si="5"/>
        <v>-6.4828909150214109E-3</v>
      </c>
      <c r="H305" s="13">
        <f t="shared" si="5"/>
        <v>-2.6352288488209474E-3</v>
      </c>
    </row>
    <row r="306" spans="2:8" x14ac:dyDescent="0.3">
      <c r="B306" s="2">
        <v>45365</v>
      </c>
      <c r="C306">
        <f>+VLOOKUP(B306,'S&amp;P500'!$B$5:$C$1261,2)</f>
        <v>5150.4799999999996</v>
      </c>
      <c r="D306" s="15">
        <f>+VLOOKUP(B306,Gold!$B$5:$C$1261,2)</f>
        <v>2163</v>
      </c>
      <c r="E306" s="15"/>
      <c r="G306" s="13">
        <f t="shared" si="5"/>
        <v>-2.871076469757039E-3</v>
      </c>
      <c r="H306" s="13">
        <f t="shared" si="5"/>
        <v>-5.7001011308265292E-3</v>
      </c>
    </row>
    <row r="307" spans="2:8" x14ac:dyDescent="0.3">
      <c r="B307" s="2">
        <v>45364</v>
      </c>
      <c r="C307">
        <f>+VLOOKUP(B307,'S&amp;P500'!$B$5:$C$1261,2)</f>
        <v>5165.3100000000004</v>
      </c>
      <c r="D307" s="15">
        <f>+VLOOKUP(B307,Gold!$B$5:$C$1261,2)</f>
        <v>2175.4</v>
      </c>
      <c r="E307" s="15"/>
      <c r="G307" s="13">
        <f t="shared" si="5"/>
        <v>-1.9245372705192221E-3</v>
      </c>
      <c r="H307" s="13">
        <f t="shared" si="5"/>
        <v>6.943158674319605E-3</v>
      </c>
    </row>
    <row r="308" spans="2:8" x14ac:dyDescent="0.3">
      <c r="B308" s="2">
        <v>45363</v>
      </c>
      <c r="C308">
        <f>+VLOOKUP(B308,'S&amp;P500'!$B$5:$C$1261,2)</f>
        <v>5175.2700000000004</v>
      </c>
      <c r="D308" s="15">
        <f>+VLOOKUP(B308,Gold!$B$5:$C$1261,2)</f>
        <v>2160.4</v>
      </c>
      <c r="E308" s="15"/>
      <c r="G308" s="13">
        <f t="shared" si="5"/>
        <v>1.1201772588189884E-2</v>
      </c>
      <c r="H308" s="13">
        <f t="shared" si="5"/>
        <v>-1.0126002290950731E-2</v>
      </c>
    </row>
    <row r="309" spans="2:8" x14ac:dyDescent="0.3">
      <c r="B309" s="2">
        <v>45362</v>
      </c>
      <c r="C309">
        <f>+VLOOKUP(B309,'S&amp;P500'!$B$5:$C$1261,2)</f>
        <v>5117.9399999999996</v>
      </c>
      <c r="D309" s="15">
        <f>+VLOOKUP(B309,Gold!$B$5:$C$1261,2)</f>
        <v>2182.5</v>
      </c>
      <c r="E309" s="15"/>
      <c r="G309" s="13">
        <f t="shared" si="5"/>
        <v>-1.1222380745127269E-3</v>
      </c>
      <c r="H309" s="13">
        <f t="shared" si="5"/>
        <v>1.790140457174294E-3</v>
      </c>
    </row>
    <row r="310" spans="2:8" x14ac:dyDescent="0.3">
      <c r="B310" s="2">
        <v>45359</v>
      </c>
      <c r="C310">
        <f>+VLOOKUP(B310,'S&amp;P500'!$B$5:$C$1261,2)</f>
        <v>5123.6899999999996</v>
      </c>
      <c r="D310" s="15">
        <f>+VLOOKUP(B310,Gold!$B$5:$C$1261,2)</f>
        <v>2178.6</v>
      </c>
      <c r="E310" s="15"/>
      <c r="G310" s="13">
        <f t="shared" si="5"/>
        <v>-6.5285339786247398E-3</v>
      </c>
      <c r="H310" s="13">
        <f t="shared" si="5"/>
        <v>9.545875810935911E-3</v>
      </c>
    </row>
    <row r="311" spans="2:8" x14ac:dyDescent="0.3">
      <c r="B311" s="2">
        <v>45358</v>
      </c>
      <c r="C311">
        <f>+VLOOKUP(B311,'S&amp;P500'!$B$5:$C$1261,2)</f>
        <v>5157.3599999999997</v>
      </c>
      <c r="D311" s="15">
        <f>+VLOOKUP(B311,Gold!$B$5:$C$1261,2)</f>
        <v>2158</v>
      </c>
      <c r="E311" s="15"/>
      <c r="G311" s="13">
        <f t="shared" si="5"/>
        <v>1.0304108322428451E-2</v>
      </c>
      <c r="H311" s="13">
        <f t="shared" si="5"/>
        <v>3.5808956889735732E-3</v>
      </c>
    </row>
    <row r="312" spans="2:8" x14ac:dyDescent="0.3">
      <c r="B312" s="2">
        <v>45357</v>
      </c>
      <c r="C312">
        <f>+VLOOKUP(B312,'S&amp;P500'!$B$5:$C$1261,2)</f>
        <v>5104.76</v>
      </c>
      <c r="D312" s="15">
        <f>+VLOOKUP(B312,Gold!$B$5:$C$1261,2)</f>
        <v>2150.3000000000002</v>
      </c>
      <c r="E312" s="15"/>
      <c r="G312" s="13">
        <f t="shared" si="5"/>
        <v>5.1411300247115044E-3</v>
      </c>
      <c r="H312" s="13">
        <f t="shared" si="5"/>
        <v>7.8743848136864081E-3</v>
      </c>
    </row>
    <row r="313" spans="2:8" x14ac:dyDescent="0.3">
      <c r="B313" s="2">
        <v>45356</v>
      </c>
      <c r="C313">
        <f>+VLOOKUP(B313,'S&amp;P500'!$B$5:$C$1261,2)</f>
        <v>5078.6499999999996</v>
      </c>
      <c r="D313" s="15">
        <f>+VLOOKUP(B313,Gold!$B$5:$C$1261,2)</f>
        <v>2133.5</v>
      </c>
      <c r="E313" s="15"/>
      <c r="G313" s="13">
        <f t="shared" si="5"/>
        <v>-1.0193044173106403E-2</v>
      </c>
      <c r="H313" s="13">
        <f t="shared" si="5"/>
        <v>7.4609245879964092E-3</v>
      </c>
    </row>
    <row r="314" spans="2:8" x14ac:dyDescent="0.3">
      <c r="B314" s="2">
        <v>45355</v>
      </c>
      <c r="C314">
        <f>+VLOOKUP(B314,'S&amp;P500'!$B$5:$C$1261,2)</f>
        <v>5130.95</v>
      </c>
      <c r="D314" s="15">
        <f>+VLOOKUP(B314,Gold!$B$5:$C$1261,2)</f>
        <v>2117.6999999999998</v>
      </c>
      <c r="E314" s="15"/>
      <c r="G314" s="13">
        <f t="shared" si="5"/>
        <v>-1.1932849011501157E-3</v>
      </c>
      <c r="H314" s="13">
        <f t="shared" si="5"/>
        <v>1.4758733049019979E-2</v>
      </c>
    </row>
    <row r="315" spans="2:8" x14ac:dyDescent="0.3">
      <c r="B315" s="2">
        <v>45352</v>
      </c>
      <c r="C315">
        <f>+VLOOKUP(B315,'S&amp;P500'!$B$5:$C$1261,2)</f>
        <v>5137.08</v>
      </c>
      <c r="D315" s="15">
        <f>+VLOOKUP(B315,Gold!$B$5:$C$1261,2)</f>
        <v>2086.9</v>
      </c>
      <c r="E315" s="15"/>
      <c r="G315" s="13">
        <f t="shared" si="5"/>
        <v>8.0078174821975878E-3</v>
      </c>
      <c r="H315" s="13">
        <f t="shared" si="5"/>
        <v>2.0139805445568815E-2</v>
      </c>
    </row>
    <row r="316" spans="2:8" x14ac:dyDescent="0.3">
      <c r="B316" s="2">
        <v>45351</v>
      </c>
      <c r="C316">
        <f>+VLOOKUP(B316,'S&amp;P500'!$B$5:$C$1261,2)</f>
        <v>5096.2700000000004</v>
      </c>
      <c r="D316" s="15">
        <f>+VLOOKUP(B316,Gold!$B$5:$C$1261,2)</f>
        <v>2045.7</v>
      </c>
      <c r="E316" s="15"/>
      <c r="G316" s="13">
        <f t="shared" si="5"/>
        <v>5.229044372909275E-3</v>
      </c>
      <c r="H316" s="13">
        <f t="shared" si="5"/>
        <v>6.2469257255288735E-3</v>
      </c>
    </row>
    <row r="317" spans="2:8" x14ac:dyDescent="0.3">
      <c r="B317" s="2">
        <v>45350</v>
      </c>
      <c r="C317">
        <f>+VLOOKUP(B317,'S&amp;P500'!$B$5:$C$1261,2)</f>
        <v>5069.76</v>
      </c>
      <c r="D317" s="15">
        <f>+VLOOKUP(B317,Gold!$B$5:$C$1261,2)</f>
        <v>2033</v>
      </c>
      <c r="E317" s="15"/>
      <c r="G317" s="13">
        <f t="shared" si="5"/>
        <v>-1.6580743494716277E-3</v>
      </c>
      <c r="H317" s="13">
        <f t="shared" si="5"/>
        <v>-4.9164208456242697E-4</v>
      </c>
    </row>
    <row r="318" spans="2:8" x14ac:dyDescent="0.3">
      <c r="B318" s="2">
        <v>45349</v>
      </c>
      <c r="C318">
        <f>+VLOOKUP(B318,'S&amp;P500'!$B$5:$C$1261,2)</f>
        <v>5078.18</v>
      </c>
      <c r="D318" s="15">
        <f>+VLOOKUP(B318,Gold!$B$5:$C$1261,2)</f>
        <v>2034</v>
      </c>
      <c r="E318" s="15"/>
      <c r="G318" s="13">
        <f t="shared" si="5"/>
        <v>1.7062725735916828E-3</v>
      </c>
      <c r="H318" s="13">
        <f t="shared" si="5"/>
        <v>2.7113630761645968E-3</v>
      </c>
    </row>
    <row r="319" spans="2:8" x14ac:dyDescent="0.3">
      <c r="B319" s="2">
        <v>45348</v>
      </c>
      <c r="C319">
        <f>+VLOOKUP(B319,'S&amp;P500'!$B$5:$C$1261,2)</f>
        <v>5069.53</v>
      </c>
      <c r="D319" s="15">
        <f>+VLOOKUP(B319,Gold!$B$5:$C$1261,2)</f>
        <v>2028.5</v>
      </c>
      <c r="E319" s="15"/>
      <c r="G319" s="13">
        <f t="shared" si="5"/>
        <v>-3.7867473667663187E-3</v>
      </c>
      <c r="H319" s="13">
        <f t="shared" si="5"/>
        <v>-4.9543804571764438E-3</v>
      </c>
    </row>
    <row r="320" spans="2:8" x14ac:dyDescent="0.3">
      <c r="B320" s="2">
        <v>45345</v>
      </c>
      <c r="C320">
        <f>+VLOOKUP(B320,'S&amp;P500'!$B$5:$C$1261,2)</f>
        <v>5088.8</v>
      </c>
      <c r="D320" s="15">
        <f>+VLOOKUP(B320,Gold!$B$5:$C$1261,2)</f>
        <v>2038.6</v>
      </c>
      <c r="E320" s="15"/>
      <c r="G320" s="13">
        <f t="shared" si="5"/>
        <v>3.4794369209545373E-4</v>
      </c>
      <c r="H320" s="13">
        <f t="shared" si="5"/>
        <v>9.3578254196167165E-3</v>
      </c>
    </row>
    <row r="321" spans="2:8" x14ac:dyDescent="0.3">
      <c r="B321" s="2">
        <v>45344</v>
      </c>
      <c r="C321">
        <f>+VLOOKUP(B321,'S&amp;P500'!$B$5:$C$1261,2)</f>
        <v>5087.03</v>
      </c>
      <c r="D321" s="15">
        <f>+VLOOKUP(B321,Gold!$B$5:$C$1261,2)</f>
        <v>2019.7</v>
      </c>
      <c r="E321" s="15"/>
      <c r="G321" s="13">
        <f t="shared" si="5"/>
        <v>2.1122887309807714E-2</v>
      </c>
      <c r="H321" s="13">
        <f t="shared" si="5"/>
        <v>-1.2856648370667134E-3</v>
      </c>
    </row>
    <row r="322" spans="2:8" x14ac:dyDescent="0.3">
      <c r="B322" s="2">
        <v>45343</v>
      </c>
      <c r="C322">
        <f>+VLOOKUP(B322,'S&amp;P500'!$B$5:$C$1261,2)</f>
        <v>4981.8</v>
      </c>
      <c r="D322" s="15">
        <f>+VLOOKUP(B322,Gold!$B$5:$C$1261,2)</f>
        <v>2022.3</v>
      </c>
      <c r="E322" s="15"/>
      <c r="G322" s="13">
        <f t="shared" si="5"/>
        <v>1.2641920124771833E-3</v>
      </c>
      <c r="H322" s="13">
        <f t="shared" si="5"/>
        <v>-2.5647348951911564E-3</v>
      </c>
    </row>
    <row r="323" spans="2:8" x14ac:dyDescent="0.3">
      <c r="B323" s="2">
        <v>45342</v>
      </c>
      <c r="C323">
        <f>+VLOOKUP(B323,'S&amp;P500'!$B$5:$C$1261,2)</f>
        <v>4975.51</v>
      </c>
      <c r="D323" s="15">
        <f>+VLOOKUP(B323,Gold!$B$5:$C$1261,2)</f>
        <v>2027.5</v>
      </c>
      <c r="E323" s="15"/>
      <c r="G323" s="13">
        <f t="shared" si="5"/>
        <v>-6.0053100845657292E-3</v>
      </c>
      <c r="H323" s="13">
        <f t="shared" si="5"/>
        <v>7.9542629878199822E-3</v>
      </c>
    </row>
    <row r="324" spans="2:8" x14ac:dyDescent="0.3">
      <c r="B324" s="2">
        <v>45338</v>
      </c>
      <c r="C324">
        <f>+VLOOKUP(B324,'S&amp;P500'!$B$5:$C$1261,2)</f>
        <v>5005.57</v>
      </c>
      <c r="D324" s="15">
        <f>+VLOOKUP(B324,Gold!$B$5:$C$1261,2)</f>
        <v>2011.5</v>
      </c>
      <c r="E324" s="15"/>
      <c r="G324" s="13">
        <f t="shared" si="5"/>
        <v>-4.8034387531735723E-3</v>
      </c>
      <c r="H324" s="13">
        <f t="shared" si="5"/>
        <v>4.695070176314875E-3</v>
      </c>
    </row>
    <row r="325" spans="2:8" x14ac:dyDescent="0.3">
      <c r="B325" s="2">
        <v>45337</v>
      </c>
      <c r="C325">
        <f>+VLOOKUP(B325,'S&amp;P500'!$B$5:$C$1261,2)</f>
        <v>5029.7299999999996</v>
      </c>
      <c r="D325" s="15">
        <f>+VLOOKUP(B325,Gold!$B$5:$C$1261,2)</f>
        <v>2002.1</v>
      </c>
      <c r="E325" s="15"/>
      <c r="G325" s="13">
        <f t="shared" si="5"/>
        <v>5.8212781615079034E-3</v>
      </c>
      <c r="H325" s="13">
        <f t="shared" si="5"/>
        <v>5.9287544591266617E-3</v>
      </c>
    </row>
    <row r="326" spans="2:8" x14ac:dyDescent="0.3">
      <c r="B326" s="2">
        <v>45336</v>
      </c>
      <c r="C326">
        <f>+VLOOKUP(B326,'S&amp;P500'!$B$5:$C$1261,2)</f>
        <v>5000.62</v>
      </c>
      <c r="D326" s="15">
        <f>+VLOOKUP(B326,Gold!$B$5:$C$1261,2)</f>
        <v>1990.3</v>
      </c>
      <c r="E326" s="15"/>
      <c r="G326" s="13">
        <f t="shared" si="5"/>
        <v>9.5797236921002504E-3</v>
      </c>
      <c r="H326" s="13">
        <f t="shared" si="5"/>
        <v>-1.3046314416178539E-3</v>
      </c>
    </row>
    <row r="327" spans="2:8" x14ac:dyDescent="0.3">
      <c r="B327" s="2">
        <v>45335</v>
      </c>
      <c r="C327">
        <f>+VLOOKUP(B327,'S&amp;P500'!$B$5:$C$1261,2)</f>
        <v>4953.17</v>
      </c>
      <c r="D327" s="15">
        <f>+VLOOKUP(B327,Gold!$B$5:$C$1261,2)</f>
        <v>1992.9</v>
      </c>
      <c r="E327" s="15"/>
      <c r="G327" s="13">
        <f t="shared" si="5"/>
        <v>-1.3674270785210219E-2</v>
      </c>
      <c r="H327" s="13">
        <f t="shared" si="5"/>
        <v>-1.2535923099791901E-2</v>
      </c>
    </row>
    <row r="328" spans="2:8" x14ac:dyDescent="0.3">
      <c r="B328" s="2">
        <v>45334</v>
      </c>
      <c r="C328">
        <f>+VLOOKUP(B328,'S&amp;P500'!$B$5:$C$1261,2)</f>
        <v>5021.84</v>
      </c>
      <c r="D328" s="15">
        <f>+VLOOKUP(B328,Gold!$B$5:$C$1261,2)</f>
        <v>2018.2</v>
      </c>
      <c r="E328" s="15"/>
      <c r="G328" s="13">
        <f t="shared" si="5"/>
        <v>-9.4894968975101079E-4</v>
      </c>
      <c r="H328" s="13">
        <f t="shared" si="5"/>
        <v>-2.5206346068303853E-3</v>
      </c>
    </row>
    <row r="329" spans="2:8" x14ac:dyDescent="0.3">
      <c r="B329" s="2">
        <v>45331</v>
      </c>
      <c r="C329">
        <f>+VLOOKUP(B329,'S&amp;P500'!$B$5:$C$1261,2)</f>
        <v>5026.6099999999997</v>
      </c>
      <c r="D329" s="15">
        <f>+VLOOKUP(B329,Gold!$B$5:$C$1261,2)</f>
        <v>2023.3</v>
      </c>
      <c r="E329" s="15"/>
      <c r="G329" s="13">
        <f t="shared" si="5"/>
        <v>5.7424003233350618E-3</v>
      </c>
      <c r="H329" s="13">
        <f t="shared" si="5"/>
        <v>-4.3794902076568221E-3</v>
      </c>
    </row>
    <row r="330" spans="2:8" x14ac:dyDescent="0.3">
      <c r="B330" s="2">
        <v>45330</v>
      </c>
      <c r="C330">
        <f>+VLOOKUP(B330,'S&amp;P500'!$B$5:$C$1261,2)</f>
        <v>4997.91</v>
      </c>
      <c r="D330" s="15">
        <f>+VLOOKUP(B330,Gold!$B$5:$C$1261,2)</f>
        <v>2032.2</v>
      </c>
      <c r="E330" s="15"/>
      <c r="G330" s="13">
        <f t="shared" si="5"/>
        <v>5.7056371695218822E-4</v>
      </c>
      <c r="H330" s="13">
        <f t="shared" si="5"/>
        <v>-1.4740566037735325E-3</v>
      </c>
    </row>
    <row r="331" spans="2:8" x14ac:dyDescent="0.3">
      <c r="B331" s="2">
        <v>45329</v>
      </c>
      <c r="C331">
        <f>+VLOOKUP(B331,'S&amp;P500'!$B$5:$C$1261,2)</f>
        <v>4995.0600000000004</v>
      </c>
      <c r="D331" s="15">
        <f>+VLOOKUP(B331,Gold!$B$5:$C$1261,2)</f>
        <v>2035.2</v>
      </c>
      <c r="E331" s="15"/>
      <c r="G331" s="13">
        <f t="shared" si="5"/>
        <v>8.2414421615468747E-3</v>
      </c>
      <c r="H331" s="13">
        <f t="shared" si="5"/>
        <v>3.4406488080618303E-4</v>
      </c>
    </row>
    <row r="332" spans="2:8" x14ac:dyDescent="0.3">
      <c r="B332" s="2">
        <v>45328</v>
      </c>
      <c r="C332">
        <f>+VLOOKUP(B332,'S&amp;P500'!$B$5:$C$1261,2)</f>
        <v>4954.2299999999996</v>
      </c>
      <c r="D332" s="15">
        <f>+VLOOKUP(B332,Gold!$B$5:$C$1261,2)</f>
        <v>2034.5</v>
      </c>
      <c r="E332" s="15"/>
      <c r="G332" s="13">
        <f t="shared" si="5"/>
        <v>2.310426660138587E-3</v>
      </c>
      <c r="H332" s="13">
        <f t="shared" si="5"/>
        <v>4.3441773214196733E-3</v>
      </c>
    </row>
    <row r="333" spans="2:8" x14ac:dyDescent="0.3">
      <c r="B333" s="2">
        <v>45327</v>
      </c>
      <c r="C333">
        <f>+VLOOKUP(B333,'S&amp;P500'!$B$5:$C$1261,2)</f>
        <v>4942.8100000000004</v>
      </c>
      <c r="D333" s="15">
        <f>+VLOOKUP(B333,Gold!$B$5:$C$1261,2)</f>
        <v>2025.7</v>
      </c>
      <c r="E333" s="15"/>
      <c r="G333" s="13">
        <f t="shared" si="5"/>
        <v>-3.18637682737688E-3</v>
      </c>
      <c r="H333" s="13">
        <f t="shared" si="5"/>
        <v>-5.1078041353567194E-3</v>
      </c>
    </row>
    <row r="334" spans="2:8" x14ac:dyDescent="0.3">
      <c r="B334" s="2">
        <v>45324</v>
      </c>
      <c r="C334">
        <f>+VLOOKUP(B334,'S&amp;P500'!$B$5:$C$1261,2)</f>
        <v>4958.6099999999997</v>
      </c>
      <c r="D334" s="15">
        <f>+VLOOKUP(B334,Gold!$B$5:$C$1261,2)</f>
        <v>2036.1</v>
      </c>
      <c r="E334" s="15"/>
      <c r="G334" s="13">
        <f t="shared" si="5"/>
        <v>1.0684461873673889E-2</v>
      </c>
      <c r="H334" s="13">
        <f t="shared" si="5"/>
        <v>-8.2318558207501447E-3</v>
      </c>
    </row>
    <row r="335" spans="2:8" x14ac:dyDescent="0.3">
      <c r="B335" s="2">
        <v>45323</v>
      </c>
      <c r="C335">
        <f>+VLOOKUP(B335,'S&amp;P500'!$B$5:$C$1261,2)</f>
        <v>4906.1899999999996</v>
      </c>
      <c r="D335" s="15">
        <f>+VLOOKUP(B335,Gold!$B$5:$C$1261,2)</f>
        <v>2053</v>
      </c>
      <c r="E335" s="15"/>
      <c r="G335" s="13">
        <f t="shared" si="5"/>
        <v>1.2493679898465615E-2</v>
      </c>
      <c r="H335" s="13">
        <f t="shared" si="5"/>
        <v>2.2456551454792528E-3</v>
      </c>
    </row>
    <row r="336" spans="2:8" x14ac:dyDescent="0.3">
      <c r="B336" s="2">
        <v>45322</v>
      </c>
      <c r="C336">
        <f>+VLOOKUP(B336,'S&amp;P500'!$B$5:$C$1261,2)</f>
        <v>4845.6499999999996</v>
      </c>
      <c r="D336" s="15">
        <f>+VLOOKUP(B336,Gold!$B$5:$C$1261,2)</f>
        <v>2048.4</v>
      </c>
      <c r="E336" s="15"/>
      <c r="G336" s="13">
        <f t="shared" si="5"/>
        <v>-1.6105681862021659E-2</v>
      </c>
      <c r="H336" s="13">
        <f t="shared" si="5"/>
        <v>8.3189761260153983E-3</v>
      </c>
    </row>
    <row r="337" spans="2:8" x14ac:dyDescent="0.3">
      <c r="B337" s="2">
        <v>45321</v>
      </c>
      <c r="C337">
        <f>+VLOOKUP(B337,'S&amp;P500'!$B$5:$C$1261,2)</f>
        <v>4924.97</v>
      </c>
      <c r="D337" s="15">
        <f>+VLOOKUP(B337,Gold!$B$5:$C$1261,2)</f>
        <v>2031.5</v>
      </c>
      <c r="E337" s="15"/>
      <c r="G337" s="13">
        <f t="shared" si="5"/>
        <v>-6.0065788272156695E-4</v>
      </c>
      <c r="H337" s="13">
        <f t="shared" si="5"/>
        <v>3.1108038712226449E-3</v>
      </c>
    </row>
    <row r="338" spans="2:8" x14ac:dyDescent="0.3">
      <c r="B338" s="2">
        <v>45320</v>
      </c>
      <c r="C338">
        <f>+VLOOKUP(B338,'S&amp;P500'!$B$5:$C$1261,2)</f>
        <v>4927.93</v>
      </c>
      <c r="D338" s="15">
        <f>+VLOOKUP(B338,Gold!$B$5:$C$1261,2)</f>
        <v>2025.2</v>
      </c>
      <c r="E338" s="15"/>
      <c r="G338" s="13">
        <f t="shared" si="5"/>
        <v>7.5567832147815928E-3</v>
      </c>
      <c r="H338" s="13">
        <f t="shared" si="5"/>
        <v>4.1650138833797534E-3</v>
      </c>
    </row>
    <row r="339" spans="2:8" x14ac:dyDescent="0.3">
      <c r="B339" s="2">
        <v>45317</v>
      </c>
      <c r="C339">
        <f>+VLOOKUP(B339,'S&amp;P500'!$B$5:$C$1261,2)</f>
        <v>4890.97</v>
      </c>
      <c r="D339" s="15">
        <f>+VLOOKUP(B339,Gold!$B$5:$C$1261,2)</f>
        <v>2016.8</v>
      </c>
      <c r="E339" s="15"/>
      <c r="G339" s="13">
        <f t="shared" si="5"/>
        <v>-6.517972440622799E-4</v>
      </c>
      <c r="H339" s="13">
        <f t="shared" si="5"/>
        <v>-4.9581040210244787E-5</v>
      </c>
    </row>
    <row r="340" spans="2:8" x14ac:dyDescent="0.3">
      <c r="B340" s="2">
        <v>45316</v>
      </c>
      <c r="C340">
        <f>+VLOOKUP(B340,'S&amp;P500'!$B$5:$C$1261,2)</f>
        <v>4894.16</v>
      </c>
      <c r="D340" s="15">
        <f>+VLOOKUP(B340,Gold!$B$5:$C$1261,2)</f>
        <v>2016.9</v>
      </c>
      <c r="E340" s="15"/>
      <c r="G340" s="13">
        <f t="shared" ref="G340:H403" si="6">+C340/C341-1</f>
        <v>5.2602931057501578E-3</v>
      </c>
      <c r="H340" s="13">
        <f t="shared" si="6"/>
        <v>1.4896469536720414E-3</v>
      </c>
    </row>
    <row r="341" spans="2:8" x14ac:dyDescent="0.3">
      <c r="B341" s="2">
        <v>45315</v>
      </c>
      <c r="C341">
        <f>+VLOOKUP(B341,'S&amp;P500'!$B$5:$C$1261,2)</f>
        <v>4868.55</v>
      </c>
      <c r="D341" s="15">
        <f>+VLOOKUP(B341,Gold!$B$5:$C$1261,2)</f>
        <v>2013.9</v>
      </c>
      <c r="E341" s="15"/>
      <c r="G341" s="13">
        <f t="shared" si="6"/>
        <v>8.1198865271558951E-4</v>
      </c>
      <c r="H341" s="13">
        <f t="shared" si="6"/>
        <v>-4.842615012106477E-3</v>
      </c>
    </row>
    <row r="342" spans="2:8" x14ac:dyDescent="0.3">
      <c r="B342" s="2">
        <v>45314</v>
      </c>
      <c r="C342">
        <f>+VLOOKUP(B342,'S&amp;P500'!$B$5:$C$1261,2)</f>
        <v>4864.6000000000004</v>
      </c>
      <c r="D342" s="15">
        <f>+VLOOKUP(B342,Gold!$B$5:$C$1261,2)</f>
        <v>2023.7</v>
      </c>
      <c r="E342" s="15"/>
      <c r="G342" s="13">
        <f t="shared" si="6"/>
        <v>2.9213904746590025E-3</v>
      </c>
      <c r="H342" s="13">
        <f t="shared" si="6"/>
        <v>1.9308842459648812E-3</v>
      </c>
    </row>
    <row r="343" spans="2:8" x14ac:dyDescent="0.3">
      <c r="B343" s="2">
        <v>45313</v>
      </c>
      <c r="C343">
        <f>+VLOOKUP(B343,'S&amp;P500'!$B$5:$C$1261,2)</f>
        <v>4850.43</v>
      </c>
      <c r="D343" s="15">
        <f>+VLOOKUP(B343,Gold!$B$5:$C$1261,2)</f>
        <v>2019.8</v>
      </c>
      <c r="E343" s="15"/>
      <c r="G343" s="13">
        <f t="shared" si="6"/>
        <v>2.194301015948863E-3</v>
      </c>
      <c r="H343" s="13">
        <f t="shared" si="6"/>
        <v>-3.3061929434986537E-3</v>
      </c>
    </row>
    <row r="344" spans="2:8" x14ac:dyDescent="0.3">
      <c r="B344" s="2">
        <v>45310</v>
      </c>
      <c r="C344">
        <f>+VLOOKUP(B344,'S&amp;P500'!$B$5:$C$1261,2)</f>
        <v>4839.8100000000004</v>
      </c>
      <c r="D344" s="15">
        <f>+VLOOKUP(B344,Gold!$B$5:$C$1261,2)</f>
        <v>2026.5</v>
      </c>
      <c r="E344" s="15"/>
      <c r="G344" s="13">
        <f t="shared" si="6"/>
        <v>1.2313478102632613E-2</v>
      </c>
      <c r="H344" s="13">
        <f t="shared" si="6"/>
        <v>3.9136034875657533E-3</v>
      </c>
    </row>
    <row r="345" spans="2:8" x14ac:dyDescent="0.3">
      <c r="B345" s="2">
        <v>45309</v>
      </c>
      <c r="C345">
        <f>+VLOOKUP(B345,'S&amp;P500'!$B$5:$C$1261,2)</f>
        <v>4780.9399999999996</v>
      </c>
      <c r="D345" s="15">
        <f>+VLOOKUP(B345,Gold!$B$5:$C$1261,2)</f>
        <v>2018.6</v>
      </c>
      <c r="E345" s="15"/>
      <c r="G345" s="13">
        <f t="shared" si="6"/>
        <v>8.8052650125229892E-3</v>
      </c>
      <c r="H345" s="13">
        <f t="shared" si="6"/>
        <v>7.9896135024468684E-3</v>
      </c>
    </row>
    <row r="346" spans="2:8" x14ac:dyDescent="0.3">
      <c r="B346" s="2">
        <v>45308</v>
      </c>
      <c r="C346">
        <f>+VLOOKUP(B346,'S&amp;P500'!$B$5:$C$1261,2)</f>
        <v>4739.21</v>
      </c>
      <c r="D346" s="15">
        <f>+VLOOKUP(B346,Gold!$B$5:$C$1261,2)</f>
        <v>2002.6</v>
      </c>
      <c r="E346" s="15"/>
      <c r="G346" s="13">
        <f t="shared" si="6"/>
        <v>-5.6168930629166836E-3</v>
      </c>
      <c r="H346" s="13">
        <f t="shared" si="6"/>
        <v>-1.1549851924975374E-2</v>
      </c>
    </row>
    <row r="347" spans="2:8" x14ac:dyDescent="0.3">
      <c r="B347" s="2">
        <v>45307</v>
      </c>
      <c r="C347">
        <f>+VLOOKUP(B347,'S&amp;P500'!$B$5:$C$1261,2)</f>
        <v>4765.9799999999996</v>
      </c>
      <c r="D347" s="15">
        <f>+VLOOKUP(B347,Gold!$B$5:$C$1261,2)</f>
        <v>2026</v>
      </c>
      <c r="E347" s="15"/>
      <c r="G347" s="13">
        <f t="shared" si="6"/>
        <v>-3.7313198838587747E-3</v>
      </c>
      <c r="H347" s="13">
        <f t="shared" si="6"/>
        <v>-1.011384179410757E-2</v>
      </c>
    </row>
    <row r="348" spans="2:8" x14ac:dyDescent="0.3">
      <c r="B348" s="2">
        <v>45303</v>
      </c>
      <c r="C348">
        <f>+VLOOKUP(B348,'S&amp;P500'!$B$5:$C$1261,2)</f>
        <v>4783.83</v>
      </c>
      <c r="D348" s="15">
        <f>+VLOOKUP(B348,Gold!$B$5:$C$1261,2)</f>
        <v>2046.7</v>
      </c>
      <c r="E348" s="15"/>
      <c r="G348" s="13">
        <f t="shared" si="6"/>
        <v>7.5100831757413111E-4</v>
      </c>
      <c r="H348" s="13">
        <f t="shared" si="6"/>
        <v>1.6084992305019252E-2</v>
      </c>
    </row>
    <row r="349" spans="2:8" x14ac:dyDescent="0.3">
      <c r="B349" s="2">
        <v>45302</v>
      </c>
      <c r="C349">
        <f>+VLOOKUP(B349,'S&amp;P500'!$B$5:$C$1261,2)</f>
        <v>4780.24</v>
      </c>
      <c r="D349" s="15">
        <f>+VLOOKUP(B349,Gold!$B$5:$C$1261,2)</f>
        <v>2014.3</v>
      </c>
      <c r="E349" s="15"/>
      <c r="G349" s="13">
        <f t="shared" si="6"/>
        <v>-6.7106377196379796E-4</v>
      </c>
      <c r="H349" s="13">
        <f t="shared" si="6"/>
        <v>-3.6602858980067099E-3</v>
      </c>
    </row>
    <row r="350" spans="2:8" x14ac:dyDescent="0.3">
      <c r="B350" s="2">
        <v>45301</v>
      </c>
      <c r="C350">
        <f>+VLOOKUP(B350,'S&amp;P500'!$B$5:$C$1261,2)</f>
        <v>4783.45</v>
      </c>
      <c r="D350" s="15">
        <f>+VLOOKUP(B350,Gold!$B$5:$C$1261,2)</f>
        <v>2021.7</v>
      </c>
      <c r="E350" s="15"/>
      <c r="G350" s="13">
        <f t="shared" si="6"/>
        <v>5.6659308314936929E-3</v>
      </c>
      <c r="H350" s="13">
        <f t="shared" si="6"/>
        <v>-2.3193841294907314E-3</v>
      </c>
    </row>
    <row r="351" spans="2:8" x14ac:dyDescent="0.3">
      <c r="B351" s="2">
        <v>45300</v>
      </c>
      <c r="C351">
        <f>+VLOOKUP(B351,'S&amp;P500'!$B$5:$C$1261,2)</f>
        <v>4756.5</v>
      </c>
      <c r="D351" s="15">
        <f>+VLOOKUP(B351,Gold!$B$5:$C$1261,2)</f>
        <v>2026.4</v>
      </c>
      <c r="E351" s="15"/>
      <c r="G351" s="13">
        <f t="shared" si="6"/>
        <v>-1.4778924917183689E-3</v>
      </c>
      <c r="H351" s="13">
        <f t="shared" si="6"/>
        <v>-9.868745682417579E-5</v>
      </c>
    </row>
    <row r="352" spans="2:8" x14ac:dyDescent="0.3">
      <c r="B352" s="2">
        <v>45299</v>
      </c>
      <c r="C352">
        <f>+VLOOKUP(B352,'S&amp;P500'!$B$5:$C$1261,2)</f>
        <v>4763.54</v>
      </c>
      <c r="D352" s="15">
        <f>+VLOOKUP(B352,Gold!$B$5:$C$1261,2)</f>
        <v>2026.6</v>
      </c>
      <c r="E352" s="15"/>
      <c r="G352" s="13">
        <f t="shared" si="6"/>
        <v>1.4114671594383177E-2</v>
      </c>
      <c r="H352" s="13">
        <f t="shared" si="6"/>
        <v>-7.7359968664317824E-3</v>
      </c>
    </row>
    <row r="353" spans="2:8" x14ac:dyDescent="0.3">
      <c r="B353" s="2">
        <v>45296</v>
      </c>
      <c r="C353">
        <f>+VLOOKUP(B353,'S&amp;P500'!$B$5:$C$1261,2)</f>
        <v>4697.24</v>
      </c>
      <c r="D353" s="15">
        <f>+VLOOKUP(B353,Gold!$B$5:$C$1261,2)</f>
        <v>2042.4</v>
      </c>
      <c r="E353" s="15"/>
      <c r="G353" s="13">
        <f t="shared" si="6"/>
        <v>1.8256737503945519E-3</v>
      </c>
      <c r="H353" s="13">
        <f t="shared" si="6"/>
        <v>4.8964402879159152E-5</v>
      </c>
    </row>
    <row r="354" spans="2:8" x14ac:dyDescent="0.3">
      <c r="B354" s="2">
        <v>45295</v>
      </c>
      <c r="C354">
        <f>+VLOOKUP(B354,'S&amp;P500'!$B$5:$C$1261,2)</f>
        <v>4688.68</v>
      </c>
      <c r="D354" s="15">
        <f>+VLOOKUP(B354,Gold!$B$5:$C$1261,2)</f>
        <v>2042.3</v>
      </c>
      <c r="E354" s="15"/>
      <c r="G354" s="13">
        <f t="shared" si="6"/>
        <v>-3.4284062480738342E-3</v>
      </c>
      <c r="H354" s="13">
        <f t="shared" si="6"/>
        <v>3.9819093501129998E-3</v>
      </c>
    </row>
    <row r="355" spans="2:8" x14ac:dyDescent="0.3">
      <c r="B355" s="2">
        <v>45294</v>
      </c>
      <c r="C355">
        <f>+VLOOKUP(B355,'S&amp;P500'!$B$5:$C$1261,2)</f>
        <v>4704.8100000000004</v>
      </c>
      <c r="D355" s="15">
        <f>+VLOOKUP(B355,Gold!$B$5:$C$1261,2)</f>
        <v>2034.2</v>
      </c>
      <c r="E355" s="15"/>
      <c r="G355" s="13">
        <f t="shared" si="6"/>
        <v>-8.0163109367190621E-3</v>
      </c>
      <c r="H355" s="13">
        <f t="shared" si="6"/>
        <v>-1.4628947878318144E-2</v>
      </c>
    </row>
    <row r="356" spans="2:8" x14ac:dyDescent="0.3">
      <c r="B356" s="2">
        <v>45293</v>
      </c>
      <c r="C356">
        <f>+VLOOKUP(B356,'S&amp;P500'!$B$5:$C$1261,2)</f>
        <v>4742.83</v>
      </c>
      <c r="D356" s="15">
        <f>+VLOOKUP(B356,Gold!$B$5:$C$1261,2)</f>
        <v>2064.4</v>
      </c>
      <c r="E356" s="15"/>
      <c r="G356" s="13">
        <f t="shared" si="6"/>
        <v>-5.6605790982068305E-3</v>
      </c>
      <c r="H356" s="13">
        <f t="shared" si="6"/>
        <v>9.6974398758731262E-4</v>
      </c>
    </row>
    <row r="357" spans="2:8" x14ac:dyDescent="0.3">
      <c r="B357" s="2">
        <v>45289</v>
      </c>
      <c r="C357">
        <f>+VLOOKUP(B357,'S&amp;P500'!$B$5:$C$1261,2)</f>
        <v>4769.83</v>
      </c>
      <c r="D357" s="15">
        <f>+VLOOKUP(B357,Gold!$B$5:$C$1261,2)</f>
        <v>2062.4</v>
      </c>
      <c r="E357" s="15"/>
      <c r="G357" s="13">
        <f t="shared" si="6"/>
        <v>-2.8264709879060046E-3</v>
      </c>
      <c r="H357" s="13">
        <f t="shared" si="6"/>
        <v>-5.5451082501567495E-3</v>
      </c>
    </row>
    <row r="358" spans="2:8" x14ac:dyDescent="0.3">
      <c r="B358" s="2">
        <v>45288</v>
      </c>
      <c r="C358">
        <f>+VLOOKUP(B358,'S&amp;P500'!$B$5:$C$1261,2)</f>
        <v>4783.3500000000004</v>
      </c>
      <c r="D358" s="15">
        <f>+VLOOKUP(B358,Gold!$B$5:$C$1261,2)</f>
        <v>2073.9</v>
      </c>
      <c r="E358" s="15"/>
      <c r="G358" s="13">
        <f t="shared" si="6"/>
        <v>3.7017052940679918E-4</v>
      </c>
      <c r="H358" s="13">
        <f t="shared" si="6"/>
        <v>-3.8426437388923151E-3</v>
      </c>
    </row>
    <row r="359" spans="2:8" x14ac:dyDescent="0.3">
      <c r="B359" s="2">
        <v>45287</v>
      </c>
      <c r="C359">
        <f>+VLOOKUP(B359,'S&amp;P500'!$B$5:$C$1261,2)</f>
        <v>4781.58</v>
      </c>
      <c r="D359" s="15">
        <f>+VLOOKUP(B359,Gold!$B$5:$C$1261,2)</f>
        <v>2081.9</v>
      </c>
      <c r="E359" s="15"/>
      <c r="G359" s="13">
        <f t="shared" si="6"/>
        <v>1.430441384365766E-3</v>
      </c>
      <c r="H359" s="13">
        <f t="shared" si="6"/>
        <v>1.1514915945972426E-2</v>
      </c>
    </row>
    <row r="360" spans="2:8" x14ac:dyDescent="0.3">
      <c r="B360" s="2">
        <v>45286</v>
      </c>
      <c r="C360">
        <f>+VLOOKUP(B360,'S&amp;P500'!$B$5:$C$1261,2)</f>
        <v>4774.75</v>
      </c>
      <c r="D360" s="15">
        <f>+VLOOKUP(B360,Gold!$B$5:$C$1261,2)</f>
        <v>2058.1999999999998</v>
      </c>
      <c r="E360" s="15"/>
      <c r="G360" s="13">
        <f t="shared" si="6"/>
        <v>4.2316647141837915E-3</v>
      </c>
      <c r="H360" s="13">
        <f t="shared" si="6"/>
        <v>5.3473336250053904E-4</v>
      </c>
    </row>
    <row r="361" spans="2:8" x14ac:dyDescent="0.3">
      <c r="B361" s="2">
        <v>45282</v>
      </c>
      <c r="C361">
        <f>+VLOOKUP(B361,'S&amp;P500'!$B$5:$C$1261,2)</f>
        <v>4754.63</v>
      </c>
      <c r="D361" s="15">
        <f>+VLOOKUP(B361,Gold!$B$5:$C$1261,2)</f>
        <v>2057.1</v>
      </c>
      <c r="E361" s="15"/>
      <c r="G361" s="13">
        <f t="shared" si="6"/>
        <v>1.6600832148312428E-3</v>
      </c>
      <c r="H361" s="13">
        <f t="shared" si="6"/>
        <v>8.8274238634691304E-3</v>
      </c>
    </row>
    <row r="362" spans="2:8" x14ac:dyDescent="0.3">
      <c r="B362" s="2">
        <v>45281</v>
      </c>
      <c r="C362">
        <f>+VLOOKUP(B362,'S&amp;P500'!$B$5:$C$1261,2)</f>
        <v>4746.75</v>
      </c>
      <c r="D362" s="15">
        <f>+VLOOKUP(B362,Gold!$B$5:$C$1261,2)</f>
        <v>2039.1</v>
      </c>
      <c r="E362" s="15"/>
      <c r="G362" s="13">
        <f t="shared" si="6"/>
        <v>1.030148882054327E-2</v>
      </c>
      <c r="H362" s="13">
        <f t="shared" si="6"/>
        <v>2.2609977881542509E-3</v>
      </c>
    </row>
    <row r="363" spans="2:8" x14ac:dyDescent="0.3">
      <c r="B363" s="2">
        <v>45280</v>
      </c>
      <c r="C363">
        <f>+VLOOKUP(B363,'S&amp;P500'!$B$5:$C$1261,2)</f>
        <v>4698.3500000000004</v>
      </c>
      <c r="D363" s="15">
        <f>+VLOOKUP(B363,Gold!$B$5:$C$1261,2)</f>
        <v>2034.5</v>
      </c>
      <c r="E363" s="15"/>
      <c r="G363" s="13">
        <f t="shared" si="6"/>
        <v>-1.4684263175886003E-2</v>
      </c>
      <c r="H363" s="13">
        <f t="shared" si="6"/>
        <v>-1.913265306122458E-3</v>
      </c>
    </row>
    <row r="364" spans="2:8" x14ac:dyDescent="0.3">
      <c r="B364" s="2">
        <v>45279</v>
      </c>
      <c r="C364">
        <f>+VLOOKUP(B364,'S&amp;P500'!$B$5:$C$1261,2)</f>
        <v>4768.37</v>
      </c>
      <c r="D364" s="15">
        <f>+VLOOKUP(B364,Gold!$B$5:$C$1261,2)</f>
        <v>2038.4</v>
      </c>
      <c r="E364" s="15"/>
      <c r="G364" s="13">
        <f t="shared" si="6"/>
        <v>5.8663955313296157E-3</v>
      </c>
      <c r="H364" s="13">
        <f t="shared" si="6"/>
        <v>5.9714751024033674E-3</v>
      </c>
    </row>
    <row r="365" spans="2:8" x14ac:dyDescent="0.3">
      <c r="B365" s="2">
        <v>45278</v>
      </c>
      <c r="C365">
        <f>+VLOOKUP(B365,'S&amp;P500'!$B$5:$C$1261,2)</f>
        <v>4740.5600000000004</v>
      </c>
      <c r="D365" s="15">
        <f>+VLOOKUP(B365,Gold!$B$5:$C$1261,2)</f>
        <v>2026.3</v>
      </c>
      <c r="E365" s="15"/>
      <c r="G365" s="13">
        <f t="shared" si="6"/>
        <v>4.5283194785548098E-3</v>
      </c>
      <c r="H365" s="13">
        <f t="shared" si="6"/>
        <v>2.5728563653455438E-3</v>
      </c>
    </row>
    <row r="366" spans="2:8" x14ac:dyDescent="0.3">
      <c r="B366" s="2">
        <v>45275</v>
      </c>
      <c r="C366">
        <f>+VLOOKUP(B366,'S&amp;P500'!$B$5:$C$1261,2)</f>
        <v>4719.1899999999996</v>
      </c>
      <c r="D366" s="15">
        <f>+VLOOKUP(B366,Gold!$B$5:$C$1261,2)</f>
        <v>2021.1</v>
      </c>
      <c r="E366" s="15"/>
      <c r="G366" s="13">
        <f t="shared" si="6"/>
        <v>-7.6278458751466438E-5</v>
      </c>
      <c r="H366" s="13">
        <f t="shared" si="6"/>
        <v>-4.4823170131021994E-3</v>
      </c>
    </row>
    <row r="367" spans="2:8" x14ac:dyDescent="0.3">
      <c r="B367" s="2">
        <v>45274</v>
      </c>
      <c r="C367">
        <f>+VLOOKUP(B367,'S&amp;P500'!$B$5:$C$1261,2)</f>
        <v>4719.55</v>
      </c>
      <c r="D367" s="15">
        <f>+VLOOKUP(B367,Gold!$B$5:$C$1261,2)</f>
        <v>2030.2</v>
      </c>
      <c r="E367" s="15"/>
      <c r="G367" s="13">
        <f t="shared" si="6"/>
        <v>2.6470706954828671E-3</v>
      </c>
      <c r="H367" s="13">
        <f t="shared" si="6"/>
        <v>2.4163850073147364E-2</v>
      </c>
    </row>
    <row r="368" spans="2:8" x14ac:dyDescent="0.3">
      <c r="B368" s="2">
        <v>45273</v>
      </c>
      <c r="C368">
        <f>+VLOOKUP(B368,'S&amp;P500'!$B$5:$C$1261,2)</f>
        <v>4707.09</v>
      </c>
      <c r="D368" s="15">
        <f>+VLOOKUP(B368,Gold!$B$5:$C$1261,2)</f>
        <v>1982.3</v>
      </c>
      <c r="E368" s="15"/>
      <c r="G368" s="13">
        <f t="shared" si="6"/>
        <v>1.3650752632599072E-2</v>
      </c>
      <c r="H368" s="13">
        <f t="shared" si="6"/>
        <v>2.2752553342098025E-3</v>
      </c>
    </row>
    <row r="369" spans="2:8" x14ac:dyDescent="0.3">
      <c r="B369" s="2">
        <v>45272</v>
      </c>
      <c r="C369">
        <f>+VLOOKUP(B369,'S&amp;P500'!$B$5:$C$1261,2)</f>
        <v>4643.7</v>
      </c>
      <c r="D369" s="15">
        <f>+VLOOKUP(B369,Gold!$B$5:$C$1261,2)</f>
        <v>1977.8</v>
      </c>
      <c r="E369" s="15"/>
      <c r="G369" s="13">
        <f t="shared" si="6"/>
        <v>4.599302532861449E-3</v>
      </c>
      <c r="H369" s="13">
        <f t="shared" si="6"/>
        <v>-1.0111223458042495E-4</v>
      </c>
    </row>
    <row r="370" spans="2:8" x14ac:dyDescent="0.3">
      <c r="B370" s="2">
        <v>45271</v>
      </c>
      <c r="C370">
        <f>+VLOOKUP(B370,'S&amp;P500'!$B$5:$C$1261,2)</f>
        <v>4622.4399999999996</v>
      </c>
      <c r="D370" s="15">
        <f>+VLOOKUP(B370,Gold!$B$5:$C$1261,2)</f>
        <v>1978</v>
      </c>
      <c r="E370" s="15"/>
      <c r="G370" s="13">
        <f t="shared" si="6"/>
        <v>3.9245325636296791E-3</v>
      </c>
      <c r="H370" s="13">
        <f t="shared" si="6"/>
        <v>-1.0158634839613656E-2</v>
      </c>
    </row>
    <row r="371" spans="2:8" x14ac:dyDescent="0.3">
      <c r="B371" s="2">
        <v>45268</v>
      </c>
      <c r="C371">
        <f>+VLOOKUP(B371,'S&amp;P500'!$B$5:$C$1261,2)</f>
        <v>4604.37</v>
      </c>
      <c r="D371" s="15">
        <f>+VLOOKUP(B371,Gold!$B$5:$C$1261,2)</f>
        <v>1998.3</v>
      </c>
      <c r="E371" s="15"/>
      <c r="G371" s="13">
        <f t="shared" si="6"/>
        <v>4.0954381006588214E-3</v>
      </c>
      <c r="H371" s="13">
        <f t="shared" si="6"/>
        <v>-1.5567269323612076E-2</v>
      </c>
    </row>
    <row r="372" spans="2:8" x14ac:dyDescent="0.3">
      <c r="B372" s="2">
        <v>45267</v>
      </c>
      <c r="C372">
        <f>+VLOOKUP(B372,'S&amp;P500'!$B$5:$C$1261,2)</f>
        <v>4585.59</v>
      </c>
      <c r="D372" s="15">
        <f>+VLOOKUP(B372,Gold!$B$5:$C$1261,2)</f>
        <v>2029.9</v>
      </c>
      <c r="E372" s="15"/>
      <c r="G372" s="13">
        <f t="shared" si="6"/>
        <v>7.9681887922204986E-3</v>
      </c>
      <c r="H372" s="13">
        <f t="shared" si="6"/>
        <v>-2.9549372075843294E-4</v>
      </c>
    </row>
    <row r="373" spans="2:8" x14ac:dyDescent="0.3">
      <c r="B373" s="2">
        <v>45266</v>
      </c>
      <c r="C373">
        <f>+VLOOKUP(B373,'S&amp;P500'!$B$5:$C$1261,2)</f>
        <v>4549.34</v>
      </c>
      <c r="D373" s="15">
        <f>+VLOOKUP(B373,Gold!$B$5:$C$1261,2)</f>
        <v>2030.5</v>
      </c>
      <c r="E373" s="15"/>
      <c r="G373" s="13">
        <f t="shared" si="6"/>
        <v>-3.9061302598102365E-3</v>
      </c>
      <c r="H373" s="13">
        <f t="shared" si="6"/>
        <v>5.945008669804297E-3</v>
      </c>
    </row>
    <row r="374" spans="2:8" x14ac:dyDescent="0.3">
      <c r="B374" s="2">
        <v>45265</v>
      </c>
      <c r="C374">
        <f>+VLOOKUP(B374,'S&amp;P500'!$B$5:$C$1261,2)</f>
        <v>4567.18</v>
      </c>
      <c r="D374" s="15">
        <f>+VLOOKUP(B374,Gold!$B$5:$C$1261,2)</f>
        <v>2018.5</v>
      </c>
      <c r="E374" s="15"/>
      <c r="G374" s="13">
        <f t="shared" si="6"/>
        <v>-5.6895517946142782E-4</v>
      </c>
      <c r="H374" s="13">
        <f t="shared" si="6"/>
        <v>-2.7666617261992155E-3</v>
      </c>
    </row>
    <row r="375" spans="2:8" x14ac:dyDescent="0.3">
      <c r="B375" s="2">
        <v>45264</v>
      </c>
      <c r="C375">
        <f>+VLOOKUP(B375,'S&amp;P500'!$B$5:$C$1261,2)</f>
        <v>4569.78</v>
      </c>
      <c r="D375" s="15">
        <f>+VLOOKUP(B375,Gold!$B$5:$C$1261,2)</f>
        <v>2024.1</v>
      </c>
      <c r="E375" s="15"/>
      <c r="G375" s="13">
        <f t="shared" si="6"/>
        <v>-5.4084877345945692E-3</v>
      </c>
      <c r="H375" s="13">
        <f t="shared" si="6"/>
        <v>-2.264606470304209E-2</v>
      </c>
    </row>
    <row r="376" spans="2:8" x14ac:dyDescent="0.3">
      <c r="B376" s="2">
        <v>45261</v>
      </c>
      <c r="C376">
        <f>+VLOOKUP(B376,'S&amp;P500'!$B$5:$C$1261,2)</f>
        <v>4594.63</v>
      </c>
      <c r="D376" s="15">
        <f>+VLOOKUP(B376,Gold!$B$5:$C$1261,2)</f>
        <v>2071</v>
      </c>
      <c r="E376" s="15"/>
      <c r="G376" s="13">
        <f t="shared" si="6"/>
        <v>5.873724769035471E-3</v>
      </c>
      <c r="H376" s="13">
        <f t="shared" si="6"/>
        <v>1.6142485648398042E-2</v>
      </c>
    </row>
    <row r="377" spans="2:8" x14ac:dyDescent="0.3">
      <c r="B377" s="2">
        <v>45260</v>
      </c>
      <c r="C377">
        <f>+VLOOKUP(B377,'S&amp;P500'!$B$5:$C$1261,2)</f>
        <v>4567.8</v>
      </c>
      <c r="D377" s="15">
        <f>+VLOOKUP(B377,Gold!$B$5:$C$1261,2)</f>
        <v>2038.1</v>
      </c>
      <c r="E377" s="15"/>
      <c r="G377" s="13">
        <f t="shared" si="6"/>
        <v>3.7841330116161753E-3</v>
      </c>
      <c r="H377" s="13">
        <f t="shared" si="6"/>
        <v>-4.3964632895315825E-3</v>
      </c>
    </row>
    <row r="378" spans="2:8" x14ac:dyDescent="0.3">
      <c r="B378" s="2">
        <v>45259</v>
      </c>
      <c r="C378">
        <f>+VLOOKUP(B378,'S&amp;P500'!$B$5:$C$1261,2)</f>
        <v>4550.58</v>
      </c>
      <c r="D378" s="15">
        <f>+VLOOKUP(B378,Gold!$B$5:$C$1261,2)</f>
        <v>2047.1</v>
      </c>
      <c r="E378" s="15"/>
      <c r="G378" s="13">
        <f t="shared" si="6"/>
        <v>-9.4623580371877569E-4</v>
      </c>
      <c r="H378" s="13">
        <f t="shared" si="6"/>
        <v>3.6279845075255501E-3</v>
      </c>
    </row>
    <row r="379" spans="2:8" x14ac:dyDescent="0.3">
      <c r="B379" s="2">
        <v>45258</v>
      </c>
      <c r="C379">
        <f>+VLOOKUP(B379,'S&amp;P500'!$B$5:$C$1261,2)</f>
        <v>4554.8900000000003</v>
      </c>
      <c r="D379" s="15">
        <f>+VLOOKUP(B379,Gold!$B$5:$C$1261,2)</f>
        <v>2039.7</v>
      </c>
      <c r="E379" s="15"/>
      <c r="G379" s="13">
        <f t="shared" si="6"/>
        <v>9.801271528184774E-4</v>
      </c>
      <c r="H379" s="13">
        <f t="shared" si="6"/>
        <v>1.3868177751267474E-2</v>
      </c>
    </row>
    <row r="380" spans="2:8" x14ac:dyDescent="0.3">
      <c r="B380" s="2">
        <v>45257</v>
      </c>
      <c r="C380">
        <f>+VLOOKUP(B380,'S&amp;P500'!$B$5:$C$1261,2)</f>
        <v>4550.43</v>
      </c>
      <c r="D380" s="15">
        <f>+VLOOKUP(B380,Gold!$B$5:$C$1261,2)</f>
        <v>2011.8</v>
      </c>
      <c r="E380" s="15"/>
      <c r="G380" s="13">
        <f t="shared" si="6"/>
        <v>-1.9542302175314941E-3</v>
      </c>
      <c r="H380" s="13">
        <f t="shared" si="6"/>
        <v>4.7947258016181049E-3</v>
      </c>
    </row>
    <row r="381" spans="2:8" x14ac:dyDescent="0.3">
      <c r="B381" s="2">
        <v>45254</v>
      </c>
      <c r="C381">
        <f>+VLOOKUP(B381,'S&amp;P500'!$B$5:$C$1261,2)</f>
        <v>4559.34</v>
      </c>
      <c r="D381" s="15">
        <f>+VLOOKUP(B381,Gold!$B$5:$C$1261,2)</f>
        <v>2002.2</v>
      </c>
      <c r="E381" s="15"/>
      <c r="G381" s="13">
        <f t="shared" si="6"/>
        <v>5.9693369207880487E-4</v>
      </c>
      <c r="H381" s="13">
        <f t="shared" si="6"/>
        <v>5.4233202771918343E-3</v>
      </c>
    </row>
    <row r="382" spans="2:8" x14ac:dyDescent="0.3">
      <c r="B382" s="2">
        <v>45252</v>
      </c>
      <c r="C382">
        <f>+VLOOKUP(B382,'S&amp;P500'!$B$5:$C$1261,2)</f>
        <v>4556.62</v>
      </c>
      <c r="D382" s="15">
        <f>+VLOOKUP(B382,Gold!$B$5:$C$1261,2)</f>
        <v>1991.4</v>
      </c>
      <c r="E382" s="15"/>
      <c r="G382" s="13">
        <f t="shared" si="6"/>
        <v>4.0610904347329058E-3</v>
      </c>
      <c r="H382" s="13">
        <f t="shared" si="6"/>
        <v>-3.9513829840442938E-3</v>
      </c>
    </row>
    <row r="383" spans="2:8" x14ac:dyDescent="0.3">
      <c r="B383" s="2">
        <v>45251</v>
      </c>
      <c r="C383">
        <f>+VLOOKUP(B383,'S&amp;P500'!$B$5:$C$1261,2)</f>
        <v>4538.1899999999996</v>
      </c>
      <c r="D383" s="15">
        <f>+VLOOKUP(B383,Gold!$B$5:$C$1261,2)</f>
        <v>1999.3</v>
      </c>
      <c r="E383" s="15"/>
      <c r="G383" s="13">
        <f t="shared" si="6"/>
        <v>-2.020943928152108E-3</v>
      </c>
      <c r="H383" s="13">
        <f t="shared" si="6"/>
        <v>1.09217778227233E-2</v>
      </c>
    </row>
    <row r="384" spans="2:8" x14ac:dyDescent="0.3">
      <c r="B384" s="2">
        <v>45250</v>
      </c>
      <c r="C384">
        <f>+VLOOKUP(B384,'S&amp;P500'!$B$5:$C$1261,2)</f>
        <v>4547.38</v>
      </c>
      <c r="D384" s="15">
        <f>+VLOOKUP(B384,Gold!$B$5:$C$1261,2)</f>
        <v>1977.7</v>
      </c>
      <c r="E384" s="15"/>
      <c r="G384" s="13">
        <f t="shared" si="6"/>
        <v>7.3903084168878141E-3</v>
      </c>
      <c r="H384" s="13">
        <f t="shared" si="6"/>
        <v>-1.9681065805409181E-3</v>
      </c>
    </row>
    <row r="385" spans="2:8" x14ac:dyDescent="0.3">
      <c r="B385" s="2">
        <v>45247</v>
      </c>
      <c r="C385">
        <f>+VLOOKUP(B385,'S&amp;P500'!$B$5:$C$1261,2)</f>
        <v>4514.0200000000004</v>
      </c>
      <c r="D385" s="15">
        <f>+VLOOKUP(B385,Gold!$B$5:$C$1261,2)</f>
        <v>1981.6</v>
      </c>
      <c r="E385" s="15"/>
      <c r="G385" s="13">
        <f t="shared" si="6"/>
        <v>1.2820967827800178E-3</v>
      </c>
      <c r="H385" s="13">
        <f t="shared" si="6"/>
        <v>-1.159332627652665E-3</v>
      </c>
    </row>
    <row r="386" spans="2:8" x14ac:dyDescent="0.3">
      <c r="B386" s="2">
        <v>45246</v>
      </c>
      <c r="C386">
        <f>+VLOOKUP(B386,'S&amp;P500'!$B$5:$C$1261,2)</f>
        <v>4508.24</v>
      </c>
      <c r="D386" s="15">
        <f>+VLOOKUP(B386,Gold!$B$5:$C$1261,2)</f>
        <v>1983.9</v>
      </c>
      <c r="E386" s="15"/>
      <c r="G386" s="13">
        <f t="shared" si="6"/>
        <v>1.1903492875668942E-3</v>
      </c>
      <c r="H386" s="13">
        <f t="shared" si="6"/>
        <v>1.2142237640936804E-2</v>
      </c>
    </row>
    <row r="387" spans="2:8" x14ac:dyDescent="0.3">
      <c r="B387" s="2">
        <v>45245</v>
      </c>
      <c r="C387">
        <f>+VLOOKUP(B387,'S&amp;P500'!$B$5:$C$1261,2)</f>
        <v>4502.88</v>
      </c>
      <c r="D387" s="15">
        <f>+VLOOKUP(B387,Gold!$B$5:$C$1261,2)</f>
        <v>1960.1</v>
      </c>
      <c r="E387" s="15"/>
      <c r="G387" s="13">
        <f t="shared" si="6"/>
        <v>1.597081655804411E-3</v>
      </c>
      <c r="H387" s="13">
        <f t="shared" si="6"/>
        <v>-8.6655112651645716E-4</v>
      </c>
    </row>
    <row r="388" spans="2:8" x14ac:dyDescent="0.3">
      <c r="B388" s="2">
        <v>45244</v>
      </c>
      <c r="C388">
        <f>+VLOOKUP(B388,'S&amp;P500'!$B$5:$C$1261,2)</f>
        <v>4495.7</v>
      </c>
      <c r="D388" s="15">
        <f>+VLOOKUP(B388,Gold!$B$5:$C$1261,2)</f>
        <v>1961.8</v>
      </c>
      <c r="E388" s="15"/>
      <c r="G388" s="13">
        <f t="shared" si="6"/>
        <v>1.9074928313177919E-2</v>
      </c>
      <c r="H388" s="13">
        <f t="shared" si="6"/>
        <v>8.378308918015831E-3</v>
      </c>
    </row>
    <row r="389" spans="2:8" x14ac:dyDescent="0.3">
      <c r="B389" s="2">
        <v>45243</v>
      </c>
      <c r="C389">
        <f>+VLOOKUP(B389,'S&amp;P500'!$B$5:$C$1261,2)</f>
        <v>4411.55</v>
      </c>
      <c r="D389" s="15">
        <f>+VLOOKUP(B389,Gold!$B$5:$C$1261,2)</f>
        <v>1945.5</v>
      </c>
      <c r="E389" s="15"/>
      <c r="G389" s="13">
        <f t="shared" si="6"/>
        <v>-8.3574165843747217E-4</v>
      </c>
      <c r="H389" s="13">
        <f t="shared" si="6"/>
        <v>6.6749456690469167E-3</v>
      </c>
    </row>
    <row r="390" spans="2:8" x14ac:dyDescent="0.3">
      <c r="B390" s="2">
        <v>45240</v>
      </c>
      <c r="C390">
        <f>+VLOOKUP(B390,'S&amp;P500'!$B$5:$C$1261,2)</f>
        <v>4415.24</v>
      </c>
      <c r="D390" s="15">
        <f>+VLOOKUP(B390,Gold!$B$5:$C$1261,2)</f>
        <v>1932.6</v>
      </c>
      <c r="E390" s="15"/>
      <c r="G390" s="13">
        <f t="shared" si="6"/>
        <v>1.5616409996894509E-2</v>
      </c>
      <c r="H390" s="13">
        <f t="shared" si="6"/>
        <v>-1.6087974747989064E-2</v>
      </c>
    </row>
    <row r="391" spans="2:8" x14ac:dyDescent="0.3">
      <c r="B391" s="2">
        <v>45239</v>
      </c>
      <c r="C391">
        <f>+VLOOKUP(B391,'S&amp;P500'!$B$5:$C$1261,2)</f>
        <v>4347.3500000000004</v>
      </c>
      <c r="D391" s="15">
        <f>+VLOOKUP(B391,Gold!$B$5:$C$1261,2)</f>
        <v>1964.2</v>
      </c>
      <c r="E391" s="15"/>
      <c r="G391" s="13">
        <f t="shared" si="6"/>
        <v>-8.0839102122395312E-3</v>
      </c>
      <c r="H391" s="13">
        <f t="shared" si="6"/>
        <v>6.5078145016654876E-3</v>
      </c>
    </row>
    <row r="392" spans="2:8" x14ac:dyDescent="0.3">
      <c r="B392" s="2">
        <v>45238</v>
      </c>
      <c r="C392">
        <f>+VLOOKUP(B392,'S&amp;P500'!$B$5:$C$1261,2)</f>
        <v>4382.78</v>
      </c>
      <c r="D392" s="15">
        <f>+VLOOKUP(B392,Gold!$B$5:$C$1261,2)</f>
        <v>1951.5</v>
      </c>
      <c r="E392" s="15"/>
      <c r="G392" s="13">
        <f t="shared" si="6"/>
        <v>1.0049378994057001E-3</v>
      </c>
      <c r="H392" s="13">
        <f t="shared" si="6"/>
        <v>-7.7791336180598192E-3</v>
      </c>
    </row>
    <row r="393" spans="2:8" x14ac:dyDescent="0.3">
      <c r="B393" s="2">
        <v>45237</v>
      </c>
      <c r="C393">
        <f>+VLOOKUP(B393,'S&amp;P500'!$B$5:$C$1261,2)</f>
        <v>4378.38</v>
      </c>
      <c r="D393" s="15">
        <f>+VLOOKUP(B393,Gold!$B$5:$C$1261,2)</f>
        <v>1966.8</v>
      </c>
      <c r="E393" s="15"/>
      <c r="G393" s="13">
        <f t="shared" si="6"/>
        <v>2.8401412741241305E-3</v>
      </c>
      <c r="H393" s="13">
        <f t="shared" si="6"/>
        <v>-7.4687121517964528E-3</v>
      </c>
    </row>
    <row r="394" spans="2:8" x14ac:dyDescent="0.3">
      <c r="B394" s="2">
        <v>45236</v>
      </c>
      <c r="C394">
        <f>+VLOOKUP(B394,'S&amp;P500'!$B$5:$C$1261,2)</f>
        <v>4365.9799999999996</v>
      </c>
      <c r="D394" s="15">
        <f>+VLOOKUP(B394,Gold!$B$5:$C$1261,2)</f>
        <v>1981.6</v>
      </c>
      <c r="E394" s="15"/>
      <c r="G394" s="13">
        <f t="shared" si="6"/>
        <v>1.7529609897344312E-3</v>
      </c>
      <c r="H394" s="13">
        <f t="shared" si="6"/>
        <v>-4.9711272909866988E-3</v>
      </c>
    </row>
    <row r="395" spans="2:8" x14ac:dyDescent="0.3">
      <c r="B395" s="2">
        <v>45233</v>
      </c>
      <c r="C395">
        <f>+VLOOKUP(B395,'S&amp;P500'!$B$5:$C$1261,2)</f>
        <v>4358.34</v>
      </c>
      <c r="D395" s="15">
        <f>+VLOOKUP(B395,Gold!$B$5:$C$1261,2)</f>
        <v>1991.5</v>
      </c>
      <c r="E395" s="15"/>
      <c r="G395" s="13">
        <f t="shared" si="6"/>
        <v>9.3937162152772924E-3</v>
      </c>
      <c r="H395" s="13">
        <f t="shared" si="6"/>
        <v>2.9713940370670322E-3</v>
      </c>
    </row>
    <row r="396" spans="2:8" x14ac:dyDescent="0.3">
      <c r="B396" s="2">
        <v>45232</v>
      </c>
      <c r="C396">
        <f>+VLOOKUP(B396,'S&amp;P500'!$B$5:$C$1261,2)</f>
        <v>4317.78</v>
      </c>
      <c r="D396" s="15">
        <f>+VLOOKUP(B396,Gold!$B$5:$C$1261,2)</f>
        <v>1985.6</v>
      </c>
      <c r="E396" s="15"/>
      <c r="G396" s="13">
        <f t="shared" si="6"/>
        <v>1.8858574846738696E-2</v>
      </c>
      <c r="H396" s="13">
        <f t="shared" si="6"/>
        <v>3.4364261168384758E-3</v>
      </c>
    </row>
    <row r="397" spans="2:8" x14ac:dyDescent="0.3">
      <c r="B397" s="2">
        <v>45231</v>
      </c>
      <c r="C397">
        <f>+VLOOKUP(B397,'S&amp;P500'!$B$5:$C$1261,2)</f>
        <v>4237.8599999999997</v>
      </c>
      <c r="D397" s="15">
        <f>+VLOOKUP(B397,Gold!$B$5:$C$1261,2)</f>
        <v>1978.8</v>
      </c>
      <c r="E397" s="15"/>
      <c r="G397" s="13">
        <f t="shared" si="6"/>
        <v>1.0505985025513809E-2</v>
      </c>
      <c r="H397" s="13">
        <f t="shared" si="6"/>
        <v>-3.2238565383840845E-3</v>
      </c>
    </row>
    <row r="398" spans="2:8" x14ac:dyDescent="0.3">
      <c r="B398" s="2">
        <v>45230</v>
      </c>
      <c r="C398">
        <f>+VLOOKUP(B398,'S&amp;P500'!$B$5:$C$1261,2)</f>
        <v>4193.8</v>
      </c>
      <c r="D398" s="15">
        <f>+VLOOKUP(B398,Gold!$B$5:$C$1261,2)</f>
        <v>1985.2</v>
      </c>
      <c r="E398" s="15"/>
      <c r="G398" s="13">
        <f t="shared" si="6"/>
        <v>6.4749617214088229E-3</v>
      </c>
      <c r="H398" s="13">
        <f t="shared" si="6"/>
        <v>-5.5104698927963547E-3</v>
      </c>
    </row>
    <row r="399" spans="2:8" x14ac:dyDescent="0.3">
      <c r="B399" s="2">
        <v>45229</v>
      </c>
      <c r="C399">
        <f>+VLOOKUP(B399,'S&amp;P500'!$B$5:$C$1261,2)</f>
        <v>4166.82</v>
      </c>
      <c r="D399" s="15">
        <f>+VLOOKUP(B399,Gold!$B$5:$C$1261,2)</f>
        <v>1996.2</v>
      </c>
      <c r="E399" s="15"/>
      <c r="G399" s="13">
        <f t="shared" si="6"/>
        <v>1.2010093822027113E-2</v>
      </c>
      <c r="H399" s="13">
        <f t="shared" si="6"/>
        <v>3.8217841697676391E-3</v>
      </c>
    </row>
    <row r="400" spans="2:8" x14ac:dyDescent="0.3">
      <c r="B400" s="2">
        <v>45226</v>
      </c>
      <c r="C400">
        <f>+VLOOKUP(B400,'S&amp;P500'!$B$5:$C$1261,2)</f>
        <v>4117.37</v>
      </c>
      <c r="D400" s="15">
        <f>+VLOOKUP(B400,Gold!$B$5:$C$1261,2)</f>
        <v>1988.6</v>
      </c>
      <c r="E400" s="15"/>
      <c r="G400" s="13">
        <f t="shared" si="6"/>
        <v>-4.8003132530701764E-3</v>
      </c>
      <c r="H400" s="13">
        <f t="shared" si="6"/>
        <v>7.0450885668260632E-4</v>
      </c>
    </row>
    <row r="401" spans="2:8" x14ac:dyDescent="0.3">
      <c r="B401" s="2">
        <v>45225</v>
      </c>
      <c r="C401">
        <f>+VLOOKUP(B401,'S&amp;P500'!$B$5:$C$1261,2)</f>
        <v>4137.2299999999996</v>
      </c>
      <c r="D401" s="15">
        <f>+VLOOKUP(B401,Gold!$B$5:$C$1261,2)</f>
        <v>1987.2</v>
      </c>
      <c r="E401" s="15"/>
      <c r="G401" s="13">
        <f t="shared" si="6"/>
        <v>-1.183251050332379E-2</v>
      </c>
      <c r="H401" s="13">
        <f t="shared" si="6"/>
        <v>1.5624212489291356E-3</v>
      </c>
    </row>
    <row r="402" spans="2:8" x14ac:dyDescent="0.3">
      <c r="B402" s="2">
        <v>45224</v>
      </c>
      <c r="C402">
        <f>+VLOOKUP(B402,'S&amp;P500'!$B$5:$C$1261,2)</f>
        <v>4186.7700000000004</v>
      </c>
      <c r="D402" s="15">
        <f>+VLOOKUP(B402,Gold!$B$5:$C$1261,2)</f>
        <v>1984.1</v>
      </c>
      <c r="E402" s="15"/>
      <c r="G402" s="13">
        <f t="shared" si="6"/>
        <v>-1.4339592436341642E-2</v>
      </c>
      <c r="H402" s="13">
        <f t="shared" si="6"/>
        <v>4.6075949367088143E-3</v>
      </c>
    </row>
    <row r="403" spans="2:8" x14ac:dyDescent="0.3">
      <c r="B403" s="2">
        <v>45223</v>
      </c>
      <c r="C403">
        <f>+VLOOKUP(B403,'S&amp;P500'!$B$5:$C$1261,2)</f>
        <v>4247.68</v>
      </c>
      <c r="D403" s="15">
        <f>+VLOOKUP(B403,Gold!$B$5:$C$1261,2)</f>
        <v>1975</v>
      </c>
      <c r="E403" s="15"/>
      <c r="G403" s="13">
        <f t="shared" si="6"/>
        <v>7.2657598694820802E-3</v>
      </c>
      <c r="H403" s="13">
        <f t="shared" si="6"/>
        <v>-6.577948692000346E-4</v>
      </c>
    </row>
    <row r="404" spans="2:8" x14ac:dyDescent="0.3">
      <c r="B404" s="2">
        <v>45222</v>
      </c>
      <c r="C404">
        <f>+VLOOKUP(B404,'S&amp;P500'!$B$5:$C$1261,2)</f>
        <v>4217.04</v>
      </c>
      <c r="D404" s="15">
        <f>+VLOOKUP(B404,Gold!$B$5:$C$1261,2)</f>
        <v>1976.3</v>
      </c>
      <c r="E404" s="15"/>
      <c r="G404" s="13">
        <f t="shared" ref="G404:H467" si="7">+C404/C405-1</f>
        <v>-1.685542214310054E-3</v>
      </c>
      <c r="H404" s="13">
        <f t="shared" si="7"/>
        <v>-3.1273644388398747E-3</v>
      </c>
    </row>
    <row r="405" spans="2:8" x14ac:dyDescent="0.3">
      <c r="B405" s="2">
        <v>45219</v>
      </c>
      <c r="C405">
        <f>+VLOOKUP(B405,'S&amp;P500'!$B$5:$C$1261,2)</f>
        <v>4224.16</v>
      </c>
      <c r="D405" s="15">
        <f>+VLOOKUP(B405,Gold!$B$5:$C$1261,2)</f>
        <v>1982.5</v>
      </c>
      <c r="E405" s="15"/>
      <c r="G405" s="13">
        <f t="shared" si="7"/>
        <v>-1.2585320243104325E-2</v>
      </c>
      <c r="H405" s="13">
        <f t="shared" si="7"/>
        <v>7.1631782158096957E-3</v>
      </c>
    </row>
    <row r="406" spans="2:8" x14ac:dyDescent="0.3">
      <c r="B406" s="2">
        <v>45218</v>
      </c>
      <c r="C406">
        <f>+VLOOKUP(B406,'S&amp;P500'!$B$5:$C$1261,2)</f>
        <v>4278</v>
      </c>
      <c r="D406" s="15">
        <f>+VLOOKUP(B406,Gold!$B$5:$C$1261,2)</f>
        <v>1968.4</v>
      </c>
      <c r="E406" s="15"/>
      <c r="G406" s="13">
        <f t="shared" si="7"/>
        <v>-8.4828257544152796E-3</v>
      </c>
      <c r="H406" s="13">
        <f t="shared" si="7"/>
        <v>6.6997391704597398E-3</v>
      </c>
    </row>
    <row r="407" spans="2:8" x14ac:dyDescent="0.3">
      <c r="B407" s="2">
        <v>45217</v>
      </c>
      <c r="C407">
        <f>+VLOOKUP(B407,'S&amp;P500'!$B$5:$C$1261,2)</f>
        <v>4314.6000000000004</v>
      </c>
      <c r="D407" s="15">
        <f>+VLOOKUP(B407,Gold!$B$5:$C$1261,2)</f>
        <v>1955.3</v>
      </c>
      <c r="E407" s="15"/>
      <c r="G407" s="13">
        <f t="shared" si="7"/>
        <v>-1.3399798774352711E-2</v>
      </c>
      <c r="H407" s="13">
        <f t="shared" si="7"/>
        <v>1.6955323243355691E-2</v>
      </c>
    </row>
    <row r="408" spans="2:8" x14ac:dyDescent="0.3">
      <c r="B408" s="2">
        <v>45216</v>
      </c>
      <c r="C408">
        <f>+VLOOKUP(B408,'S&amp;P500'!$B$5:$C$1261,2)</f>
        <v>4373.2</v>
      </c>
      <c r="D408" s="15">
        <f>+VLOOKUP(B408,Gold!$B$5:$C$1261,2)</f>
        <v>1922.7</v>
      </c>
      <c r="E408" s="15"/>
      <c r="G408" s="13">
        <f t="shared" si="7"/>
        <v>-9.831650139591197E-5</v>
      </c>
      <c r="H408" s="13">
        <f t="shared" si="7"/>
        <v>8.3285617614925478E-4</v>
      </c>
    </row>
    <row r="409" spans="2:8" x14ac:dyDescent="0.3">
      <c r="B409" s="2">
        <v>45215</v>
      </c>
      <c r="C409">
        <f>+VLOOKUP(B409,'S&amp;P500'!$B$5:$C$1261,2)</f>
        <v>4373.63</v>
      </c>
      <c r="D409" s="15">
        <f>+VLOOKUP(B409,Gold!$B$5:$C$1261,2)</f>
        <v>1921.1</v>
      </c>
      <c r="E409" s="15"/>
      <c r="G409" s="13">
        <f t="shared" si="7"/>
        <v>1.0594346293018697E-2</v>
      </c>
      <c r="H409" s="13">
        <f t="shared" si="7"/>
        <v>-3.2686520701463717E-3</v>
      </c>
    </row>
    <row r="410" spans="2:8" x14ac:dyDescent="0.3">
      <c r="B410" s="2">
        <v>45212</v>
      </c>
      <c r="C410">
        <f>+VLOOKUP(B410,'S&amp;P500'!$B$5:$C$1261,2)</f>
        <v>4327.78</v>
      </c>
      <c r="D410" s="15">
        <f>+VLOOKUP(B410,Gold!$B$5:$C$1261,2)</f>
        <v>1927.4</v>
      </c>
      <c r="E410" s="15"/>
      <c r="G410" s="13">
        <f t="shared" si="7"/>
        <v>-5.0188407696322157E-3</v>
      </c>
      <c r="H410" s="13">
        <f t="shared" si="7"/>
        <v>3.10811533729205E-2</v>
      </c>
    </row>
    <row r="411" spans="2:8" x14ac:dyDescent="0.3">
      <c r="B411" s="2">
        <v>45211</v>
      </c>
      <c r="C411">
        <f>+VLOOKUP(B411,'S&amp;P500'!$B$5:$C$1261,2)</f>
        <v>4349.6099999999997</v>
      </c>
      <c r="D411" s="15">
        <f>+VLOOKUP(B411,Gold!$B$5:$C$1261,2)</f>
        <v>1869.3</v>
      </c>
      <c r="E411" s="15"/>
      <c r="G411" s="13">
        <f t="shared" si="7"/>
        <v>-6.2463587658072584E-3</v>
      </c>
      <c r="H411" s="13">
        <f t="shared" si="7"/>
        <v>-1.8688594617685128E-3</v>
      </c>
    </row>
    <row r="412" spans="2:8" x14ac:dyDescent="0.3">
      <c r="B412" s="2">
        <v>45210</v>
      </c>
      <c r="C412">
        <f>+VLOOKUP(B412,'S&amp;P500'!$B$5:$C$1261,2)</f>
        <v>4376.95</v>
      </c>
      <c r="D412" s="15">
        <f>+VLOOKUP(B412,Gold!$B$5:$C$1261,2)</f>
        <v>1872.8</v>
      </c>
      <c r="E412" s="15"/>
      <c r="G412" s="13">
        <f t="shared" si="7"/>
        <v>4.2930173648079162E-3</v>
      </c>
      <c r="H412" s="13">
        <f t="shared" si="7"/>
        <v>6.3406770553464664E-3</v>
      </c>
    </row>
    <row r="413" spans="2:8" x14ac:dyDescent="0.3">
      <c r="B413" s="2">
        <v>45209</v>
      </c>
      <c r="C413">
        <f>+VLOOKUP(B413,'S&amp;P500'!$B$5:$C$1261,2)</f>
        <v>4358.24</v>
      </c>
      <c r="D413" s="15">
        <f>+VLOOKUP(B413,Gold!$B$5:$C$1261,2)</f>
        <v>1861</v>
      </c>
      <c r="E413" s="15"/>
      <c r="G413" s="13">
        <f t="shared" si="7"/>
        <v>5.2079729499083793E-3</v>
      </c>
      <c r="H413" s="13">
        <f t="shared" si="7"/>
        <v>6.21789672884554E-3</v>
      </c>
    </row>
    <row r="414" spans="2:8" x14ac:dyDescent="0.3">
      <c r="B414" s="2">
        <v>45208</v>
      </c>
      <c r="C414">
        <f>+VLOOKUP(B414,'S&amp;P500'!$B$5:$C$1261,2)</f>
        <v>4335.66</v>
      </c>
      <c r="D414" s="15">
        <f>+VLOOKUP(B414,Gold!$B$5:$C$1261,2)</f>
        <v>1849.5</v>
      </c>
      <c r="E414" s="15"/>
      <c r="G414" s="13">
        <f t="shared" si="7"/>
        <v>6.3038180341186134E-3</v>
      </c>
      <c r="H414" s="13">
        <f t="shared" si="7"/>
        <v>1.0545295596109616E-2</v>
      </c>
    </row>
    <row r="415" spans="2:8" x14ac:dyDescent="0.3">
      <c r="B415" s="2">
        <v>45205</v>
      </c>
      <c r="C415">
        <f>+VLOOKUP(B415,'S&amp;P500'!$B$5:$C$1261,2)</f>
        <v>4308.5</v>
      </c>
      <c r="D415" s="15">
        <f>+VLOOKUP(B415,Gold!$B$5:$C$1261,2)</f>
        <v>1830.2</v>
      </c>
      <c r="E415" s="15"/>
      <c r="G415" s="13">
        <f t="shared" si="7"/>
        <v>1.1814879091820885E-2</v>
      </c>
      <c r="H415" s="13">
        <f t="shared" si="7"/>
        <v>7.4865132665420386E-3</v>
      </c>
    </row>
    <row r="416" spans="2:8" x14ac:dyDescent="0.3">
      <c r="B416" s="2">
        <v>45204</v>
      </c>
      <c r="C416">
        <f>+VLOOKUP(B416,'S&amp;P500'!$B$5:$C$1261,2)</f>
        <v>4258.1899999999996</v>
      </c>
      <c r="D416" s="15">
        <f>+VLOOKUP(B416,Gold!$B$5:$C$1261,2)</f>
        <v>1816.6</v>
      </c>
      <c r="E416" s="15"/>
      <c r="G416" s="13">
        <f t="shared" si="7"/>
        <v>-1.3040164174730196E-3</v>
      </c>
      <c r="H416" s="13">
        <f t="shared" si="7"/>
        <v>-1.0448171569975573E-3</v>
      </c>
    </row>
    <row r="417" spans="2:8" x14ac:dyDescent="0.3">
      <c r="B417" s="2">
        <v>45203</v>
      </c>
      <c r="C417">
        <f>+VLOOKUP(B417,'S&amp;P500'!$B$5:$C$1261,2)</f>
        <v>4263.75</v>
      </c>
      <c r="D417" s="15">
        <f>+VLOOKUP(B417,Gold!$B$5:$C$1261,2)</f>
        <v>1818.5</v>
      </c>
      <c r="E417" s="15"/>
      <c r="G417" s="13">
        <f t="shared" si="7"/>
        <v>8.1098015108347354E-3</v>
      </c>
      <c r="H417" s="13">
        <f t="shared" si="7"/>
        <v>-3.3431985092622352E-3</v>
      </c>
    </row>
    <row r="418" spans="2:8" x14ac:dyDescent="0.3">
      <c r="B418" s="2">
        <v>45202</v>
      </c>
      <c r="C418">
        <f>+VLOOKUP(B418,'S&amp;P500'!$B$5:$C$1261,2)</f>
        <v>4229.45</v>
      </c>
      <c r="D418" s="15">
        <f>+VLOOKUP(B418,Gold!$B$5:$C$1261,2)</f>
        <v>1824.6</v>
      </c>
      <c r="E418" s="15"/>
      <c r="G418" s="13">
        <f t="shared" si="7"/>
        <v>-1.374408577578079E-2</v>
      </c>
      <c r="H418" s="13">
        <f t="shared" si="7"/>
        <v>-2.9508196721311775E-3</v>
      </c>
    </row>
    <row r="419" spans="2:8" x14ac:dyDescent="0.3">
      <c r="B419" s="2">
        <v>45201</v>
      </c>
      <c r="C419">
        <f>+VLOOKUP(B419,'S&amp;P500'!$B$5:$C$1261,2)</f>
        <v>4288.3900000000003</v>
      </c>
      <c r="D419" s="15">
        <f>+VLOOKUP(B419,Gold!$B$5:$C$1261,2)</f>
        <v>1830</v>
      </c>
      <c r="E419" s="15"/>
      <c r="G419" s="13">
        <f t="shared" si="7"/>
        <v>7.9290120217789806E-5</v>
      </c>
      <c r="H419" s="13">
        <f t="shared" si="7"/>
        <v>-9.7938423245494954E-3</v>
      </c>
    </row>
    <row r="420" spans="2:8" x14ac:dyDescent="0.3">
      <c r="B420" s="2">
        <v>45198</v>
      </c>
      <c r="C420">
        <f>+VLOOKUP(B420,'S&amp;P500'!$B$5:$C$1261,2)</f>
        <v>4288.05</v>
      </c>
      <c r="D420" s="15">
        <f>+VLOOKUP(B420,Gold!$B$5:$C$1261,2)</f>
        <v>1848.1</v>
      </c>
      <c r="E420" s="15"/>
      <c r="G420" s="13">
        <f t="shared" si="7"/>
        <v>-2.7094913598622039E-3</v>
      </c>
      <c r="H420" s="13">
        <f t="shared" si="7"/>
        <v>-6.6114814018491952E-3</v>
      </c>
    </row>
    <row r="421" spans="2:8" x14ac:dyDescent="0.3">
      <c r="B421" s="2">
        <v>45197</v>
      </c>
      <c r="C421">
        <f>+VLOOKUP(B421,'S&amp;P500'!$B$5:$C$1261,2)</f>
        <v>4299.7</v>
      </c>
      <c r="D421" s="15">
        <f>+VLOOKUP(B421,Gold!$B$5:$C$1261,2)</f>
        <v>1860.4</v>
      </c>
      <c r="E421" s="15"/>
      <c r="G421" s="13">
        <f t="shared" si="7"/>
        <v>5.8930731241708667E-3</v>
      </c>
      <c r="H421" s="13">
        <f t="shared" si="7"/>
        <v>-5.9841846548406297E-3</v>
      </c>
    </row>
    <row r="422" spans="2:8" x14ac:dyDescent="0.3">
      <c r="B422" s="2">
        <v>45196</v>
      </c>
      <c r="C422">
        <f>+VLOOKUP(B422,'S&amp;P500'!$B$5:$C$1261,2)</f>
        <v>4274.51</v>
      </c>
      <c r="D422" s="15">
        <f>+VLOOKUP(B422,Gold!$B$5:$C$1261,2)</f>
        <v>1871.6</v>
      </c>
      <c r="E422" s="15"/>
      <c r="G422" s="13">
        <f t="shared" si="7"/>
        <v>2.2931861950192811E-4</v>
      </c>
      <c r="H422" s="13">
        <f t="shared" si="7"/>
        <v>-1.5154704272784758E-2</v>
      </c>
    </row>
    <row r="423" spans="2:8" x14ac:dyDescent="0.3">
      <c r="B423" s="2">
        <v>45195</v>
      </c>
      <c r="C423">
        <f>+VLOOKUP(B423,'S&amp;P500'!$B$5:$C$1261,2)</f>
        <v>4273.53</v>
      </c>
      <c r="D423" s="15">
        <f>+VLOOKUP(B423,Gold!$B$5:$C$1261,2)</f>
        <v>1900.4</v>
      </c>
      <c r="E423" s="15"/>
      <c r="G423" s="13">
        <f t="shared" si="7"/>
        <v>-1.473449776826885E-2</v>
      </c>
      <c r="H423" s="13">
        <f t="shared" si="7"/>
        <v>-8.4524679119273305E-3</v>
      </c>
    </row>
    <row r="424" spans="2:8" x14ac:dyDescent="0.3">
      <c r="B424" s="2">
        <v>45194</v>
      </c>
      <c r="C424">
        <f>+VLOOKUP(B424,'S&amp;P500'!$B$5:$C$1261,2)</f>
        <v>4337.4399999999996</v>
      </c>
      <c r="D424" s="15">
        <f>+VLOOKUP(B424,Gold!$B$5:$C$1261,2)</f>
        <v>1916.6</v>
      </c>
      <c r="E424" s="15"/>
      <c r="G424" s="13">
        <f t="shared" si="7"/>
        <v>4.0230922718664797E-3</v>
      </c>
      <c r="H424" s="13">
        <f t="shared" si="7"/>
        <v>-4.5704788615353875E-3</v>
      </c>
    </row>
    <row r="425" spans="2:8" x14ac:dyDescent="0.3">
      <c r="B425" s="2">
        <v>45191</v>
      </c>
      <c r="C425">
        <f>+VLOOKUP(B425,'S&amp;P500'!$B$5:$C$1261,2)</f>
        <v>4320.0600000000004</v>
      </c>
      <c r="D425" s="15">
        <f>+VLOOKUP(B425,Gold!$B$5:$C$1261,2)</f>
        <v>1925.4</v>
      </c>
      <c r="E425" s="15"/>
      <c r="G425" s="13">
        <f t="shared" si="7"/>
        <v>-2.2956120092377796E-3</v>
      </c>
      <c r="H425" s="13">
        <f t="shared" si="7"/>
        <v>3.2305127136307288E-3</v>
      </c>
    </row>
    <row r="426" spans="2:8" x14ac:dyDescent="0.3">
      <c r="B426" s="2">
        <v>45190</v>
      </c>
      <c r="C426">
        <f>+VLOOKUP(B426,'S&amp;P500'!$B$5:$C$1261,2)</f>
        <v>4330</v>
      </c>
      <c r="D426" s="15">
        <f>+VLOOKUP(B426,Gold!$B$5:$C$1261,2)</f>
        <v>1919.2</v>
      </c>
      <c r="E426" s="15"/>
      <c r="G426" s="13">
        <f t="shared" si="7"/>
        <v>-1.6400890463858953E-2</v>
      </c>
      <c r="H426" s="13">
        <f t="shared" si="7"/>
        <v>-1.3569078947368363E-2</v>
      </c>
    </row>
    <row r="427" spans="2:8" x14ac:dyDescent="0.3">
      <c r="B427" s="2">
        <v>45189</v>
      </c>
      <c r="C427">
        <f>+VLOOKUP(B427,'S&amp;P500'!$B$5:$C$1261,2)</f>
        <v>4402.2</v>
      </c>
      <c r="D427" s="15">
        <f>+VLOOKUP(B427,Gold!$B$5:$C$1261,2)</f>
        <v>1945.6</v>
      </c>
      <c r="E427" s="15"/>
      <c r="G427" s="13">
        <f t="shared" si="7"/>
        <v>-9.3947951709627553E-3</v>
      </c>
      <c r="H427" s="13">
        <f t="shared" si="7"/>
        <v>7.0393374741199999E-3</v>
      </c>
    </row>
    <row r="428" spans="2:8" x14ac:dyDescent="0.3">
      <c r="B428" s="2">
        <v>45188</v>
      </c>
      <c r="C428">
        <f>+VLOOKUP(B428,'S&amp;P500'!$B$5:$C$1261,2)</f>
        <v>4443.95</v>
      </c>
      <c r="D428" s="15">
        <f>+VLOOKUP(B428,Gold!$B$5:$C$1261,2)</f>
        <v>1932</v>
      </c>
      <c r="E428" s="15"/>
      <c r="G428" s="13">
        <f t="shared" si="7"/>
        <v>-2.1511026084926055E-3</v>
      </c>
      <c r="H428" s="13">
        <f t="shared" si="7"/>
        <v>2.5886616619197333E-4</v>
      </c>
    </row>
    <row r="429" spans="2:8" x14ac:dyDescent="0.3">
      <c r="B429" s="2">
        <v>45187</v>
      </c>
      <c r="C429">
        <f>+VLOOKUP(B429,'S&amp;P500'!$B$5:$C$1261,2)</f>
        <v>4453.53</v>
      </c>
      <c r="D429" s="15">
        <f>+VLOOKUP(B429,Gold!$B$5:$C$1261,2)</f>
        <v>1931.5</v>
      </c>
      <c r="E429" s="15"/>
      <c r="G429" s="13">
        <f t="shared" si="7"/>
        <v>7.2129644609830734E-4</v>
      </c>
      <c r="H429" s="13">
        <f t="shared" si="7"/>
        <v>4.0546862816446261E-3</v>
      </c>
    </row>
    <row r="430" spans="2:8" x14ac:dyDescent="0.3">
      <c r="B430" s="2">
        <v>45184</v>
      </c>
      <c r="C430">
        <f>+VLOOKUP(B430,'S&amp;P500'!$B$5:$C$1261,2)</f>
        <v>4450.32</v>
      </c>
      <c r="D430" s="15">
        <f>+VLOOKUP(B430,Gold!$B$5:$C$1261,2)</f>
        <v>1923.7</v>
      </c>
      <c r="E430" s="15"/>
      <c r="G430" s="13">
        <f t="shared" si="7"/>
        <v>-1.2159552507158722E-2</v>
      </c>
      <c r="H430" s="13">
        <f t="shared" si="7"/>
        <v>7.1727748691099436E-3</v>
      </c>
    </row>
    <row r="431" spans="2:8" x14ac:dyDescent="0.3">
      <c r="B431" s="2">
        <v>45183</v>
      </c>
      <c r="C431">
        <f>+VLOOKUP(B431,'S&amp;P500'!$B$5:$C$1261,2)</f>
        <v>4505.1000000000004</v>
      </c>
      <c r="D431" s="15">
        <f>+VLOOKUP(B431,Gold!$B$5:$C$1261,2)</f>
        <v>1910</v>
      </c>
      <c r="E431" s="15"/>
      <c r="G431" s="13">
        <f t="shared" si="7"/>
        <v>8.4298837813157057E-3</v>
      </c>
      <c r="H431" s="13">
        <f t="shared" si="7"/>
        <v>4.7142632654129102E-4</v>
      </c>
    </row>
    <row r="432" spans="2:8" x14ac:dyDescent="0.3">
      <c r="B432" s="2">
        <v>45182</v>
      </c>
      <c r="C432">
        <f>+VLOOKUP(B432,'S&amp;P500'!$B$5:$C$1261,2)</f>
        <v>4467.4399999999996</v>
      </c>
      <c r="D432" s="15">
        <f>+VLOOKUP(B432,Gold!$B$5:$C$1261,2)</f>
        <v>1909.1</v>
      </c>
      <c r="E432" s="15"/>
      <c r="G432" s="13">
        <f t="shared" si="7"/>
        <v>1.2416235236110129E-3</v>
      </c>
      <c r="H432" s="13">
        <f t="shared" si="7"/>
        <v>-1.1510490242243598E-3</v>
      </c>
    </row>
    <row r="433" spans="2:8" x14ac:dyDescent="0.3">
      <c r="B433" s="2">
        <v>45181</v>
      </c>
      <c r="C433">
        <f>+VLOOKUP(B433,'S&amp;P500'!$B$5:$C$1261,2)</f>
        <v>4461.8999999999996</v>
      </c>
      <c r="D433" s="15">
        <f>+VLOOKUP(B433,Gold!$B$5:$C$1261,2)</f>
        <v>1911.3</v>
      </c>
      <c r="E433" s="15"/>
      <c r="G433" s="13">
        <f t="shared" si="7"/>
        <v>-5.6958724980279429E-3</v>
      </c>
      <c r="H433" s="13">
        <f t="shared" si="7"/>
        <v>-6.2392762439557048E-3</v>
      </c>
    </row>
    <row r="434" spans="2:8" x14ac:dyDescent="0.3">
      <c r="B434" s="2">
        <v>45180</v>
      </c>
      <c r="C434">
        <f>+VLOOKUP(B434,'S&amp;P500'!$B$5:$C$1261,2)</f>
        <v>4487.46</v>
      </c>
      <c r="D434" s="15">
        <f>+VLOOKUP(B434,Gold!$B$5:$C$1261,2)</f>
        <v>1923.3</v>
      </c>
      <c r="E434" s="15"/>
      <c r="G434" s="13">
        <f t="shared" si="7"/>
        <v>6.7235148031741243E-3</v>
      </c>
      <c r="H434" s="13">
        <f t="shared" si="7"/>
        <v>2.5542118432027028E-3</v>
      </c>
    </row>
    <row r="435" spans="2:8" x14ac:dyDescent="0.3">
      <c r="B435" s="2">
        <v>45177</v>
      </c>
      <c r="C435">
        <f>+VLOOKUP(B435,'S&amp;P500'!$B$5:$C$1261,2)</f>
        <v>4457.49</v>
      </c>
      <c r="D435" s="15">
        <f>+VLOOKUP(B435,Gold!$B$5:$C$1261,2)</f>
        <v>1918.4</v>
      </c>
      <c r="E435" s="15"/>
      <c r="G435" s="13">
        <f t="shared" si="7"/>
        <v>1.4266008258556617E-3</v>
      </c>
      <c r="H435" s="13">
        <f t="shared" si="7"/>
        <v>4.6936114732720746E-4</v>
      </c>
    </row>
    <row r="436" spans="2:8" x14ac:dyDescent="0.3">
      <c r="B436" s="2">
        <v>45176</v>
      </c>
      <c r="C436">
        <f>+VLOOKUP(B436,'S&amp;P500'!$B$5:$C$1261,2)</f>
        <v>4451.1400000000003</v>
      </c>
      <c r="D436" s="15">
        <f>+VLOOKUP(B436,Gold!$B$5:$C$1261,2)</f>
        <v>1917.5</v>
      </c>
      <c r="E436" s="15"/>
      <c r="G436" s="13">
        <f t="shared" si="7"/>
        <v>-3.2113009127796577E-3</v>
      </c>
      <c r="H436" s="13">
        <f t="shared" si="7"/>
        <v>-3.1280955111823161E-4</v>
      </c>
    </row>
    <row r="437" spans="2:8" x14ac:dyDescent="0.3">
      <c r="B437" s="2">
        <v>45175</v>
      </c>
      <c r="C437">
        <f>+VLOOKUP(B437,'S&amp;P500'!$B$5:$C$1261,2)</f>
        <v>4465.4799999999996</v>
      </c>
      <c r="D437" s="15">
        <f>+VLOOKUP(B437,Gold!$B$5:$C$1261,2)</f>
        <v>1918.1</v>
      </c>
      <c r="E437" s="15"/>
      <c r="G437" s="13">
        <f t="shared" si="7"/>
        <v>-6.9715777558858605E-3</v>
      </c>
      <c r="H437" s="13">
        <f t="shared" si="7"/>
        <v>-4.2051708026166201E-3</v>
      </c>
    </row>
    <row r="438" spans="2:8" x14ac:dyDescent="0.3">
      <c r="B438" s="2">
        <v>45174</v>
      </c>
      <c r="C438">
        <f>+VLOOKUP(B438,'S&amp;P500'!$B$5:$C$1261,2)</f>
        <v>4496.83</v>
      </c>
      <c r="D438" s="15">
        <f>+VLOOKUP(B438,Gold!$B$5:$C$1261,2)</f>
        <v>1926.2</v>
      </c>
      <c r="E438" s="15"/>
      <c r="G438" s="13">
        <f t="shared" si="7"/>
        <v>-4.1941905810084501E-3</v>
      </c>
      <c r="H438" s="13">
        <f t="shared" si="7"/>
        <v>-7.0110320651612934E-3</v>
      </c>
    </row>
    <row r="439" spans="2:8" x14ac:dyDescent="0.3">
      <c r="B439" s="2">
        <v>45170</v>
      </c>
      <c r="C439">
        <f>+VLOOKUP(B439,'S&amp;P500'!$B$5:$C$1261,2)</f>
        <v>4515.7700000000004</v>
      </c>
      <c r="D439" s="15">
        <f>+VLOOKUP(B439,Gold!$B$5:$C$1261,2)</f>
        <v>1939.8</v>
      </c>
      <c r="E439" s="15"/>
      <c r="G439" s="13">
        <f t="shared" si="7"/>
        <v>1.7991596526802933E-3</v>
      </c>
      <c r="H439" s="13">
        <f t="shared" si="7"/>
        <v>8.2550820348781251E-4</v>
      </c>
    </row>
    <row r="440" spans="2:8" x14ac:dyDescent="0.3">
      <c r="B440" s="2">
        <v>45169</v>
      </c>
      <c r="C440">
        <f>+VLOOKUP(B440,'S&amp;P500'!$B$5:$C$1261,2)</f>
        <v>4507.66</v>
      </c>
      <c r="D440" s="15">
        <f>+VLOOKUP(B440,Gold!$B$5:$C$1261,2)</f>
        <v>1938.2</v>
      </c>
      <c r="E440" s="15"/>
      <c r="G440" s="13">
        <f t="shared" si="7"/>
        <v>-1.5969452055097921E-3</v>
      </c>
      <c r="H440" s="13">
        <f t="shared" si="7"/>
        <v>-3.1373759193539241E-3</v>
      </c>
    </row>
    <row r="441" spans="2:8" x14ac:dyDescent="0.3">
      <c r="B441" s="2">
        <v>45168</v>
      </c>
      <c r="C441">
        <f>+VLOOKUP(B441,'S&amp;P500'!$B$5:$C$1261,2)</f>
        <v>4514.87</v>
      </c>
      <c r="D441" s="15">
        <f>+VLOOKUP(B441,Gold!$B$5:$C$1261,2)</f>
        <v>1944.3</v>
      </c>
      <c r="E441" s="15"/>
      <c r="G441" s="13">
        <f t="shared" si="7"/>
        <v>3.8331298928546698E-3</v>
      </c>
      <c r="H441" s="13">
        <f t="shared" si="7"/>
        <v>4.0278853601858344E-3</v>
      </c>
    </row>
    <row r="442" spans="2:8" x14ac:dyDescent="0.3">
      <c r="B442" s="2">
        <v>45167</v>
      </c>
      <c r="C442">
        <f>+VLOOKUP(B442,'S&amp;P500'!$B$5:$C$1261,2)</f>
        <v>4497.63</v>
      </c>
      <c r="D442" s="15">
        <f>+VLOOKUP(B442,Gold!$B$5:$C$1261,2)</f>
        <v>1936.5</v>
      </c>
      <c r="E442" s="15"/>
      <c r="G442" s="13">
        <f t="shared" si="7"/>
        <v>1.4508347036412905E-2</v>
      </c>
      <c r="H442" s="13">
        <f t="shared" si="7"/>
        <v>9.6981073048647559E-3</v>
      </c>
    </row>
    <row r="443" spans="2:8" x14ac:dyDescent="0.3">
      <c r="B443" s="2">
        <v>45166</v>
      </c>
      <c r="C443">
        <f>+VLOOKUP(B443,'S&amp;P500'!$B$5:$C$1261,2)</f>
        <v>4433.3100000000004</v>
      </c>
      <c r="D443" s="15">
        <f>+VLOOKUP(B443,Gold!$B$5:$C$1261,2)</f>
        <v>1917.9</v>
      </c>
      <c r="E443" s="15"/>
      <c r="G443" s="13">
        <f t="shared" si="7"/>
        <v>6.2645975336552695E-3</v>
      </c>
      <c r="H443" s="13">
        <f t="shared" si="7"/>
        <v>3.5581602218619501E-3</v>
      </c>
    </row>
    <row r="444" spans="2:8" x14ac:dyDescent="0.3">
      <c r="B444" s="2">
        <v>45163</v>
      </c>
      <c r="C444">
        <f>+VLOOKUP(B444,'S&amp;P500'!$B$5:$C$1261,2)</f>
        <v>4405.71</v>
      </c>
      <c r="D444" s="15">
        <f>+VLOOKUP(B444,Gold!$B$5:$C$1261,2)</f>
        <v>1911.1</v>
      </c>
      <c r="E444" s="15"/>
      <c r="G444" s="13">
        <f t="shared" si="7"/>
        <v>6.7179884423178571E-3</v>
      </c>
      <c r="H444" s="13">
        <f t="shared" si="7"/>
        <v>-3.7013867167136061E-3</v>
      </c>
    </row>
    <row r="445" spans="2:8" x14ac:dyDescent="0.3">
      <c r="B445" s="2">
        <v>45162</v>
      </c>
      <c r="C445">
        <f>+VLOOKUP(B445,'S&amp;P500'!$B$5:$C$1261,2)</f>
        <v>4376.3100000000004</v>
      </c>
      <c r="D445" s="15">
        <f>+VLOOKUP(B445,Gold!$B$5:$C$1261,2)</f>
        <v>1918.2</v>
      </c>
      <c r="E445" s="15"/>
      <c r="G445" s="13">
        <f t="shared" si="7"/>
        <v>-1.3458039995401183E-2</v>
      </c>
      <c r="H445" s="13">
        <f t="shared" si="7"/>
        <v>-1.5637216575448143E-4</v>
      </c>
    </row>
    <row r="446" spans="2:8" x14ac:dyDescent="0.3">
      <c r="B446" s="2">
        <v>45161</v>
      </c>
      <c r="C446">
        <f>+VLOOKUP(B446,'S&amp;P500'!$B$5:$C$1261,2)</f>
        <v>4436.01</v>
      </c>
      <c r="D446" s="15">
        <f>+VLOOKUP(B446,Gold!$B$5:$C$1261,2)</f>
        <v>1918.5</v>
      </c>
      <c r="E446" s="15"/>
      <c r="G446" s="13">
        <f t="shared" si="7"/>
        <v>1.1044888377340412E-2</v>
      </c>
      <c r="H446" s="13">
        <f t="shared" si="7"/>
        <v>1.1653659565492358E-2</v>
      </c>
    </row>
    <row r="447" spans="2:8" x14ac:dyDescent="0.3">
      <c r="B447" s="2">
        <v>45160</v>
      </c>
      <c r="C447">
        <f>+VLOOKUP(B447,'S&amp;P500'!$B$5:$C$1261,2)</f>
        <v>4387.55</v>
      </c>
      <c r="D447" s="15">
        <f>+VLOOKUP(B447,Gold!$B$5:$C$1261,2)</f>
        <v>1896.4</v>
      </c>
      <c r="E447" s="15"/>
      <c r="G447" s="13">
        <f t="shared" si="7"/>
        <v>-2.7774179104816943E-3</v>
      </c>
      <c r="H447" s="13">
        <f t="shared" si="7"/>
        <v>1.6373527702953083E-3</v>
      </c>
    </row>
    <row r="448" spans="2:8" x14ac:dyDescent="0.3">
      <c r="B448" s="2">
        <v>45159</v>
      </c>
      <c r="C448">
        <f>+VLOOKUP(B448,'S&amp;P500'!$B$5:$C$1261,2)</f>
        <v>4399.7700000000004</v>
      </c>
      <c r="D448" s="15">
        <f>+VLOOKUP(B448,Gold!$B$5:$C$1261,2)</f>
        <v>1893.3</v>
      </c>
      <c r="E448" s="15"/>
      <c r="G448" s="13">
        <f t="shared" si="7"/>
        <v>6.8791750482297687E-3</v>
      </c>
      <c r="H448" s="13">
        <f t="shared" si="7"/>
        <v>3.8174009861620117E-3</v>
      </c>
    </row>
    <row r="449" spans="2:8" x14ac:dyDescent="0.3">
      <c r="B449" s="2">
        <v>45156</v>
      </c>
      <c r="C449">
        <f>+VLOOKUP(B449,'S&amp;P500'!$B$5:$C$1261,2)</f>
        <v>4369.71</v>
      </c>
      <c r="D449" s="15">
        <f>+VLOOKUP(B449,Gold!$B$5:$C$1261,2)</f>
        <v>1886.1</v>
      </c>
      <c r="E449" s="15"/>
      <c r="G449" s="13">
        <f t="shared" si="7"/>
        <v>-1.4872916647590273E-4</v>
      </c>
      <c r="H449" s="13">
        <f t="shared" si="7"/>
        <v>1.0615147815933312E-3</v>
      </c>
    </row>
    <row r="450" spans="2:8" x14ac:dyDescent="0.3">
      <c r="B450" s="2">
        <v>45155</v>
      </c>
      <c r="C450">
        <f>+VLOOKUP(B450,'S&amp;P500'!$B$5:$C$1261,2)</f>
        <v>4370.3599999999997</v>
      </c>
      <c r="D450" s="15">
        <f>+VLOOKUP(B450,Gold!$B$5:$C$1261,2)</f>
        <v>1884.1</v>
      </c>
      <c r="E450" s="15"/>
      <c r="G450" s="13">
        <f t="shared" si="7"/>
        <v>-7.7128643857296009E-3</v>
      </c>
      <c r="H450" s="13">
        <f t="shared" si="7"/>
        <v>-6.3287801276303846E-3</v>
      </c>
    </row>
    <row r="451" spans="2:8" x14ac:dyDescent="0.3">
      <c r="B451" s="2">
        <v>45154</v>
      </c>
      <c r="C451">
        <f>+VLOOKUP(B451,'S&amp;P500'!$B$5:$C$1261,2)</f>
        <v>4404.33</v>
      </c>
      <c r="D451" s="15">
        <f>+VLOOKUP(B451,Gold!$B$5:$C$1261,2)</f>
        <v>1896.1</v>
      </c>
      <c r="E451" s="15"/>
      <c r="G451" s="13">
        <f t="shared" si="7"/>
        <v>-7.5554433893813E-3</v>
      </c>
      <c r="H451" s="13">
        <f t="shared" si="7"/>
        <v>-3.3639947437582585E-3</v>
      </c>
    </row>
    <row r="452" spans="2:8" x14ac:dyDescent="0.3">
      <c r="B452" s="2">
        <v>45153</v>
      </c>
      <c r="C452">
        <f>+VLOOKUP(B452,'S&amp;P500'!$B$5:$C$1261,2)</f>
        <v>4437.8599999999997</v>
      </c>
      <c r="D452" s="15">
        <f>+VLOOKUP(B452,Gold!$B$5:$C$1261,2)</f>
        <v>1902.5</v>
      </c>
      <c r="E452" s="15"/>
      <c r="G452" s="13">
        <f t="shared" si="7"/>
        <v>-1.1550831677699436E-2</v>
      </c>
      <c r="H452" s="13">
        <f t="shared" si="7"/>
        <v>-4.2395059143723879E-3</v>
      </c>
    </row>
    <row r="453" spans="2:8" x14ac:dyDescent="0.3">
      <c r="B453" s="2">
        <v>45152</v>
      </c>
      <c r="C453">
        <f>+VLOOKUP(B453,'S&amp;P500'!$B$5:$C$1261,2)</f>
        <v>4489.72</v>
      </c>
      <c r="D453" s="15">
        <f>+VLOOKUP(B453,Gold!$B$5:$C$1261,2)</f>
        <v>1910.6</v>
      </c>
      <c r="E453" s="15"/>
      <c r="G453" s="13">
        <f t="shared" si="7"/>
        <v>5.7503836202552616E-3</v>
      </c>
      <c r="H453" s="13">
        <f t="shared" si="7"/>
        <v>-1.2023629044906059E-3</v>
      </c>
    </row>
    <row r="454" spans="2:8" x14ac:dyDescent="0.3">
      <c r="B454" s="2">
        <v>45149</v>
      </c>
      <c r="C454">
        <f>+VLOOKUP(B454,'S&amp;P500'!$B$5:$C$1261,2)</f>
        <v>4464.05</v>
      </c>
      <c r="D454" s="15">
        <f>+VLOOKUP(B454,Gold!$B$5:$C$1261,2)</f>
        <v>1912.9</v>
      </c>
      <c r="E454" s="15"/>
      <c r="G454" s="13">
        <f t="shared" si="7"/>
        <v>-1.0696312010077813E-3</v>
      </c>
      <c r="H454" s="13">
        <f t="shared" si="7"/>
        <v>-7.8353531132469012E-4</v>
      </c>
    </row>
    <row r="455" spans="2:8" x14ac:dyDescent="0.3">
      <c r="B455" s="2">
        <v>45148</v>
      </c>
      <c r="C455">
        <f>+VLOOKUP(B455,'S&amp;P500'!$B$5:$C$1261,2)</f>
        <v>4468.83</v>
      </c>
      <c r="D455" s="15">
        <f>+VLOOKUP(B455,Gold!$B$5:$C$1261,2)</f>
        <v>1914.4</v>
      </c>
      <c r="E455" s="15"/>
      <c r="G455" s="13">
        <f t="shared" si="7"/>
        <v>2.5068771249703303E-4</v>
      </c>
      <c r="H455" s="13">
        <f t="shared" si="7"/>
        <v>-5.2208415996657376E-4</v>
      </c>
    </row>
    <row r="456" spans="2:8" x14ac:dyDescent="0.3">
      <c r="B456" s="2">
        <v>45147</v>
      </c>
      <c r="C456">
        <f>+VLOOKUP(B456,'S&amp;P500'!$B$5:$C$1261,2)</f>
        <v>4467.71</v>
      </c>
      <c r="D456" s="15">
        <f>+VLOOKUP(B456,Gold!$B$5:$C$1261,2)</f>
        <v>1915.4</v>
      </c>
      <c r="E456" s="15"/>
      <c r="G456" s="13">
        <f t="shared" si="7"/>
        <v>-7.0387475607750494E-3</v>
      </c>
      <c r="H456" s="13">
        <f t="shared" si="7"/>
        <v>-4.5215945117196288E-3</v>
      </c>
    </row>
    <row r="457" spans="2:8" x14ac:dyDescent="0.3">
      <c r="B457" s="2">
        <v>45146</v>
      </c>
      <c r="C457">
        <f>+VLOOKUP(B457,'S&amp;P500'!$B$5:$C$1261,2)</f>
        <v>4499.38</v>
      </c>
      <c r="D457" s="15">
        <f>+VLOOKUP(B457,Gold!$B$5:$C$1261,2)</f>
        <v>1924.1</v>
      </c>
      <c r="E457" s="15"/>
      <c r="G457" s="13">
        <f t="shared" si="7"/>
        <v>-4.2182700223970526E-3</v>
      </c>
      <c r="H457" s="13">
        <f t="shared" si="7"/>
        <v>-4.8616498577709333E-3</v>
      </c>
    </row>
    <row r="458" spans="2:8" x14ac:dyDescent="0.3">
      <c r="B458" s="2">
        <v>45145</v>
      </c>
      <c r="C458">
        <f>+VLOOKUP(B458,'S&amp;P500'!$B$5:$C$1261,2)</f>
        <v>4518.4399999999996</v>
      </c>
      <c r="D458" s="15">
        <f>+VLOOKUP(B458,Gold!$B$5:$C$1261,2)</f>
        <v>1933.5</v>
      </c>
      <c r="E458" s="15"/>
      <c r="G458" s="13">
        <f t="shared" si="7"/>
        <v>9.02405745383561E-3</v>
      </c>
      <c r="H458" s="13">
        <f t="shared" si="7"/>
        <v>-3.1449783460506531E-3</v>
      </c>
    </row>
    <row r="459" spans="2:8" x14ac:dyDescent="0.3">
      <c r="B459" s="2">
        <v>45142</v>
      </c>
      <c r="C459">
        <f>+VLOOKUP(B459,'S&amp;P500'!$B$5:$C$1261,2)</f>
        <v>4478.03</v>
      </c>
      <c r="D459" s="15">
        <f>+VLOOKUP(B459,Gold!$B$5:$C$1261,2)</f>
        <v>1939.6</v>
      </c>
      <c r="E459" s="15"/>
      <c r="G459" s="13">
        <f t="shared" si="7"/>
        <v>-5.2999962238083898E-3</v>
      </c>
      <c r="H459" s="13">
        <f t="shared" si="7"/>
        <v>3.9337474120082483E-3</v>
      </c>
    </row>
    <row r="460" spans="2:8" x14ac:dyDescent="0.3">
      <c r="B460" s="2">
        <v>45141</v>
      </c>
      <c r="C460">
        <f>+VLOOKUP(B460,'S&amp;P500'!$B$5:$C$1261,2)</f>
        <v>4501.8900000000003</v>
      </c>
      <c r="D460" s="15">
        <f>+VLOOKUP(B460,Gold!$B$5:$C$1261,2)</f>
        <v>1932</v>
      </c>
      <c r="E460" s="15"/>
      <c r="G460" s="13">
        <f t="shared" si="7"/>
        <v>-2.5479739176096361E-3</v>
      </c>
      <c r="H460" s="13">
        <f t="shared" si="7"/>
        <v>-2.7872406317746012E-3</v>
      </c>
    </row>
    <row r="461" spans="2:8" x14ac:dyDescent="0.3">
      <c r="B461" s="2">
        <v>45140</v>
      </c>
      <c r="C461">
        <f>+VLOOKUP(B461,'S&amp;P500'!$B$5:$C$1261,2)</f>
        <v>4513.3900000000003</v>
      </c>
      <c r="D461" s="15">
        <f>+VLOOKUP(B461,Gold!$B$5:$C$1261,2)</f>
        <v>1937.4</v>
      </c>
      <c r="E461" s="15"/>
      <c r="G461" s="13">
        <f t="shared" si="7"/>
        <v>-1.383957541738301E-2</v>
      </c>
      <c r="H461" s="13">
        <f t="shared" si="7"/>
        <v>-1.7004173751739016E-3</v>
      </c>
    </row>
    <row r="462" spans="2:8" x14ac:dyDescent="0.3">
      <c r="B462" s="2">
        <v>45139</v>
      </c>
      <c r="C462">
        <f>+VLOOKUP(B462,'S&amp;P500'!$B$5:$C$1261,2)</f>
        <v>4576.7299999999996</v>
      </c>
      <c r="D462" s="15">
        <f>+VLOOKUP(B462,Gold!$B$5:$C$1261,2)</f>
        <v>1940.7</v>
      </c>
      <c r="E462" s="15"/>
      <c r="G462" s="13">
        <f t="shared" si="7"/>
        <v>-2.6650918726683903E-3</v>
      </c>
      <c r="H462" s="13">
        <f t="shared" si="7"/>
        <v>-1.512306521187512E-2</v>
      </c>
    </row>
    <row r="463" spans="2:8" x14ac:dyDescent="0.3">
      <c r="B463" s="2">
        <v>45138</v>
      </c>
      <c r="C463">
        <f>+VLOOKUP(B463,'S&amp;P500'!$B$5:$C$1261,2)</f>
        <v>4588.96</v>
      </c>
      <c r="D463" s="15">
        <f>+VLOOKUP(B463,Gold!$B$5:$C$1261,2)</f>
        <v>1970.5</v>
      </c>
      <c r="E463" s="15"/>
      <c r="G463" s="13">
        <f t="shared" si="7"/>
        <v>1.4687171966489831E-3</v>
      </c>
      <c r="H463" s="13">
        <f t="shared" si="7"/>
        <v>5.1520097939194986E-3</v>
      </c>
    </row>
    <row r="464" spans="2:8" x14ac:dyDescent="0.3">
      <c r="B464" s="2">
        <v>45135</v>
      </c>
      <c r="C464">
        <f>+VLOOKUP(B464,'S&amp;P500'!$B$5:$C$1261,2)</f>
        <v>4582.2299999999996</v>
      </c>
      <c r="D464" s="15">
        <f>+VLOOKUP(B464,Gold!$B$5:$C$1261,2)</f>
        <v>1960.4</v>
      </c>
      <c r="E464" s="15"/>
      <c r="G464" s="13">
        <f t="shared" si="7"/>
        <v>9.8778818753428865E-3</v>
      </c>
      <c r="H464" s="13">
        <f t="shared" si="7"/>
        <v>7.710496555978219E-3</v>
      </c>
    </row>
    <row r="465" spans="2:8" x14ac:dyDescent="0.3">
      <c r="B465" s="2">
        <v>45134</v>
      </c>
      <c r="C465">
        <f>+VLOOKUP(B465,'S&amp;P500'!$B$5:$C$1261,2)</f>
        <v>4537.41</v>
      </c>
      <c r="D465" s="15">
        <f>+VLOOKUP(B465,Gold!$B$5:$C$1261,2)</f>
        <v>1945.4</v>
      </c>
      <c r="E465" s="15"/>
      <c r="G465" s="13">
        <f t="shared" si="7"/>
        <v>-6.4247002791920638E-3</v>
      </c>
      <c r="H465" s="13">
        <f t="shared" si="7"/>
        <v>-1.1935598557570204E-2</v>
      </c>
    </row>
    <row r="466" spans="2:8" x14ac:dyDescent="0.3">
      <c r="B466" s="2">
        <v>45133</v>
      </c>
      <c r="C466">
        <f>+VLOOKUP(B466,'S&amp;P500'!$B$5:$C$1261,2)</f>
        <v>4566.75</v>
      </c>
      <c r="D466" s="15">
        <f>+VLOOKUP(B466,Gold!$B$5:$C$1261,2)</f>
        <v>1968.9</v>
      </c>
      <c r="E466" s="15"/>
      <c r="G466" s="13">
        <f t="shared" si="7"/>
        <v>-1.5544744781559316E-4</v>
      </c>
      <c r="H466" s="13">
        <f t="shared" si="7"/>
        <v>3.4656745323888849E-3</v>
      </c>
    </row>
    <row r="467" spans="2:8" x14ac:dyDescent="0.3">
      <c r="B467" s="2">
        <v>45132</v>
      </c>
      <c r="C467">
        <f>+VLOOKUP(B467,'S&amp;P500'!$B$5:$C$1261,2)</f>
        <v>4567.46</v>
      </c>
      <c r="D467" s="15">
        <f>+VLOOKUP(B467,Gold!$B$5:$C$1261,2)</f>
        <v>1962.1</v>
      </c>
      <c r="E467" s="15"/>
      <c r="G467" s="13">
        <f t="shared" si="7"/>
        <v>2.8147120299297779E-3</v>
      </c>
      <c r="H467" s="13">
        <f t="shared" si="7"/>
        <v>9.1822680202002793E-4</v>
      </c>
    </row>
    <row r="468" spans="2:8" x14ac:dyDescent="0.3">
      <c r="B468" s="2">
        <v>45131</v>
      </c>
      <c r="C468">
        <f>+VLOOKUP(B468,'S&amp;P500'!$B$5:$C$1261,2)</f>
        <v>4554.6400000000003</v>
      </c>
      <c r="D468" s="15">
        <f>+VLOOKUP(B468,Gold!$B$5:$C$1261,2)</f>
        <v>1960.3</v>
      </c>
      <c r="E468" s="15"/>
      <c r="G468" s="13">
        <f t="shared" ref="G468:H531" si="8">+C468/C469-1</f>
        <v>4.0340891555747938E-3</v>
      </c>
      <c r="H468" s="13">
        <f t="shared" si="8"/>
        <v>-2.0363488265540131E-3</v>
      </c>
    </row>
    <row r="469" spans="2:8" x14ac:dyDescent="0.3">
      <c r="B469" s="2">
        <v>45128</v>
      </c>
      <c r="C469">
        <f>+VLOOKUP(B469,'S&amp;P500'!$B$5:$C$1261,2)</f>
        <v>4536.34</v>
      </c>
      <c r="D469" s="15">
        <f>+VLOOKUP(B469,Gold!$B$5:$C$1261,2)</f>
        <v>1964.3</v>
      </c>
      <c r="E469" s="15"/>
      <c r="G469" s="13">
        <f t="shared" si="8"/>
        <v>3.2415482692993436E-4</v>
      </c>
      <c r="H469" s="13">
        <f t="shared" si="8"/>
        <v>-2.0322105370116361E-3</v>
      </c>
    </row>
    <row r="470" spans="2:8" x14ac:dyDescent="0.3">
      <c r="B470" s="2">
        <v>45127</v>
      </c>
      <c r="C470">
        <f>+VLOOKUP(B470,'S&amp;P500'!$B$5:$C$1261,2)</f>
        <v>4534.87</v>
      </c>
      <c r="D470" s="15">
        <f>+VLOOKUP(B470,Gold!$B$5:$C$1261,2)</f>
        <v>1968.3</v>
      </c>
      <c r="E470" s="15"/>
      <c r="G470" s="13">
        <f t="shared" si="8"/>
        <v>-6.7568751478409572E-3</v>
      </c>
      <c r="H470" s="13">
        <f t="shared" si="8"/>
        <v>-4.6523388116308517E-3</v>
      </c>
    </row>
    <row r="471" spans="2:8" x14ac:dyDescent="0.3">
      <c r="B471" s="2">
        <v>45126</v>
      </c>
      <c r="C471">
        <f>+VLOOKUP(B471,'S&amp;P500'!$B$5:$C$1261,2)</f>
        <v>4565.72</v>
      </c>
      <c r="D471" s="15">
        <f>+VLOOKUP(B471,Gold!$B$5:$C$1261,2)</f>
        <v>1977.5</v>
      </c>
      <c r="E471" s="15"/>
      <c r="G471" s="13">
        <f t="shared" si="8"/>
        <v>2.3578588709500803E-3</v>
      </c>
      <c r="H471" s="13">
        <f t="shared" si="8"/>
        <v>1.517297187942912E-4</v>
      </c>
    </row>
    <row r="472" spans="2:8" x14ac:dyDescent="0.3">
      <c r="B472" s="2">
        <v>45125</v>
      </c>
      <c r="C472">
        <f>+VLOOKUP(B472,'S&amp;P500'!$B$5:$C$1261,2)</f>
        <v>4554.9799999999996</v>
      </c>
      <c r="D472" s="15">
        <f>+VLOOKUP(B472,Gold!$B$5:$C$1261,2)</f>
        <v>1977.2</v>
      </c>
      <c r="E472" s="15"/>
      <c r="G472" s="13">
        <f t="shared" si="8"/>
        <v>7.1172882225352119E-3</v>
      </c>
      <c r="H472" s="13">
        <f t="shared" si="8"/>
        <v>1.2702315099364814E-2</v>
      </c>
    </row>
    <row r="473" spans="2:8" x14ac:dyDescent="0.3">
      <c r="B473" s="2">
        <v>45124</v>
      </c>
      <c r="C473">
        <f>+VLOOKUP(B473,'S&amp;P500'!$B$5:$C$1261,2)</f>
        <v>4522.79</v>
      </c>
      <c r="D473" s="15">
        <f>+VLOOKUP(B473,Gold!$B$5:$C$1261,2)</f>
        <v>1952.4</v>
      </c>
      <c r="E473" s="15"/>
      <c r="G473" s="13">
        <f t="shared" si="8"/>
        <v>3.8553564373575711E-3</v>
      </c>
      <c r="H473" s="13">
        <f t="shared" si="8"/>
        <v>-3.9283710014794693E-3</v>
      </c>
    </row>
    <row r="474" spans="2:8" x14ac:dyDescent="0.3">
      <c r="B474" s="2">
        <v>45121</v>
      </c>
      <c r="C474">
        <f>+VLOOKUP(B474,'S&amp;P500'!$B$5:$C$1261,2)</f>
        <v>4505.42</v>
      </c>
      <c r="D474" s="15">
        <f>+VLOOKUP(B474,Gold!$B$5:$C$1261,2)</f>
        <v>1960.1</v>
      </c>
      <c r="E474" s="15"/>
      <c r="G474" s="13">
        <f t="shared" si="8"/>
        <v>-1.0243811584819129E-3</v>
      </c>
      <c r="H474" s="13">
        <f t="shared" si="8"/>
        <v>4.5937117190675281E-4</v>
      </c>
    </row>
    <row r="475" spans="2:8" x14ac:dyDescent="0.3">
      <c r="B475" s="2">
        <v>45120</v>
      </c>
      <c r="C475">
        <f>+VLOOKUP(B475,'S&amp;P500'!$B$5:$C$1261,2)</f>
        <v>4510.04</v>
      </c>
      <c r="D475" s="15">
        <f>+VLOOKUP(B475,Gold!$B$5:$C$1261,2)</f>
        <v>1959.2</v>
      </c>
      <c r="E475" s="15"/>
      <c r="G475" s="13">
        <f t="shared" si="8"/>
        <v>8.4701799577833192E-3</v>
      </c>
      <c r="H475" s="13">
        <f t="shared" si="8"/>
        <v>1.5335855229525741E-3</v>
      </c>
    </row>
    <row r="476" spans="2:8" x14ac:dyDescent="0.3">
      <c r="B476" s="2">
        <v>45119</v>
      </c>
      <c r="C476">
        <f>+VLOOKUP(B476,'S&amp;P500'!$B$5:$C$1261,2)</f>
        <v>4472.16</v>
      </c>
      <c r="D476" s="15">
        <f>+VLOOKUP(B476,Gold!$B$5:$C$1261,2)</f>
        <v>1956.2</v>
      </c>
      <c r="E476" s="15"/>
      <c r="G476" s="13">
        <f t="shared" si="8"/>
        <v>7.4111451007599083E-3</v>
      </c>
      <c r="H476" s="13">
        <f t="shared" si="8"/>
        <v>1.2892870087505948E-2</v>
      </c>
    </row>
    <row r="477" spans="2:8" x14ac:dyDescent="0.3">
      <c r="B477" s="2">
        <v>45118</v>
      </c>
      <c r="C477">
        <f>+VLOOKUP(B477,'S&amp;P500'!$B$5:$C$1261,2)</f>
        <v>4439.26</v>
      </c>
      <c r="D477" s="15">
        <f>+VLOOKUP(B477,Gold!$B$5:$C$1261,2)</f>
        <v>1931.3</v>
      </c>
      <c r="E477" s="15"/>
      <c r="G477" s="13">
        <f t="shared" si="8"/>
        <v>6.7422151567175792E-3</v>
      </c>
      <c r="H477" s="13">
        <f t="shared" si="8"/>
        <v>3.272727272727316E-3</v>
      </c>
    </row>
    <row r="478" spans="2:8" x14ac:dyDescent="0.3">
      <c r="B478" s="2">
        <v>45117</v>
      </c>
      <c r="C478">
        <f>+VLOOKUP(B478,'S&amp;P500'!$B$5:$C$1261,2)</f>
        <v>4409.53</v>
      </c>
      <c r="D478" s="15">
        <f>+VLOOKUP(B478,Gold!$B$5:$C$1261,2)</f>
        <v>1925</v>
      </c>
      <c r="E478" s="15"/>
      <c r="G478" s="13">
        <f t="shared" si="8"/>
        <v>2.4051194034939716E-3</v>
      </c>
      <c r="H478" s="13">
        <f t="shared" si="8"/>
        <v>-6.2298826705431409E-4</v>
      </c>
    </row>
    <row r="479" spans="2:8" x14ac:dyDescent="0.3">
      <c r="B479" s="2">
        <v>45114</v>
      </c>
      <c r="C479">
        <f>+VLOOKUP(B479,'S&amp;P500'!$B$5:$C$1261,2)</f>
        <v>4398.95</v>
      </c>
      <c r="D479" s="15">
        <f>+VLOOKUP(B479,Gold!$B$5:$C$1261,2)</f>
        <v>1926.2</v>
      </c>
      <c r="E479" s="15"/>
      <c r="G479" s="13">
        <f t="shared" si="8"/>
        <v>-2.8651801277997935E-3</v>
      </c>
      <c r="H479" s="13">
        <f t="shared" si="8"/>
        <v>9.1685440352071712E-3</v>
      </c>
    </row>
    <row r="480" spans="2:8" x14ac:dyDescent="0.3">
      <c r="B480" s="2">
        <v>45113</v>
      </c>
      <c r="C480">
        <f>+VLOOKUP(B480,'S&amp;P500'!$B$5:$C$1261,2)</f>
        <v>4411.59</v>
      </c>
      <c r="D480" s="15">
        <f>+VLOOKUP(B480,Gold!$B$5:$C$1261,2)</f>
        <v>1908.7</v>
      </c>
      <c r="E480" s="15"/>
      <c r="G480" s="13">
        <f t="shared" si="8"/>
        <v>-7.9225154155103672E-3</v>
      </c>
      <c r="H480" s="13">
        <f t="shared" si="8"/>
        <v>-5.6782663054801841E-3</v>
      </c>
    </row>
    <row r="481" spans="2:8" x14ac:dyDescent="0.3">
      <c r="B481" s="2">
        <v>45112</v>
      </c>
      <c r="C481">
        <f>+VLOOKUP(B481,'S&amp;P500'!$B$5:$C$1261,2)</f>
        <v>4446.82</v>
      </c>
      <c r="D481" s="15">
        <f>+VLOOKUP(B481,Gold!$B$5:$C$1261,2)</f>
        <v>1919.6</v>
      </c>
      <c r="E481" s="15"/>
      <c r="G481" s="13">
        <f t="shared" si="8"/>
        <v>-1.9683139606652134E-3</v>
      </c>
      <c r="H481" s="13">
        <f t="shared" si="8"/>
        <v>-1.0927824322215507E-3</v>
      </c>
    </row>
    <row r="482" spans="2:8" x14ac:dyDescent="0.3">
      <c r="B482" s="2">
        <v>45110</v>
      </c>
      <c r="C482">
        <f>+VLOOKUP(B482,'S&amp;P500'!$B$5:$C$1261,2)</f>
        <v>4455.59</v>
      </c>
      <c r="D482" s="15">
        <f>+VLOOKUP(B482,Gold!$B$5:$C$1261,2)</f>
        <v>1921.7</v>
      </c>
      <c r="E482" s="15"/>
      <c r="G482" s="13">
        <f t="shared" si="8"/>
        <v>1.1706865481149187E-3</v>
      </c>
      <c r="H482" s="13">
        <f t="shared" si="8"/>
        <v>3.1232106605605381E-4</v>
      </c>
    </row>
    <row r="483" spans="2:8" x14ac:dyDescent="0.3">
      <c r="B483" s="2">
        <v>45107</v>
      </c>
      <c r="C483">
        <f>+VLOOKUP(B483,'S&amp;P500'!$B$5:$C$1261,2)</f>
        <v>4450.38</v>
      </c>
      <c r="D483" s="15">
        <f>+VLOOKUP(B483,Gold!$B$5:$C$1261,2)</f>
        <v>1921.1</v>
      </c>
      <c r="E483" s="15"/>
      <c r="G483" s="13">
        <f t="shared" si="8"/>
        <v>1.2269017659743087E-2</v>
      </c>
      <c r="H483" s="13">
        <f t="shared" si="8"/>
        <v>6.2329771632096964E-3</v>
      </c>
    </row>
    <row r="484" spans="2:8" x14ac:dyDescent="0.3">
      <c r="B484" s="2">
        <v>45106</v>
      </c>
      <c r="C484">
        <f>+VLOOKUP(B484,'S&amp;P500'!$B$5:$C$1261,2)</f>
        <v>4396.4399999999996</v>
      </c>
      <c r="D484" s="15">
        <f>+VLOOKUP(B484,Gold!$B$5:$C$1261,2)</f>
        <v>1909.2</v>
      </c>
      <c r="E484" s="15"/>
      <c r="G484" s="13">
        <f t="shared" si="8"/>
        <v>4.4735266835127518E-3</v>
      </c>
      <c r="H484" s="13">
        <f t="shared" si="8"/>
        <v>-1.6210845578622513E-3</v>
      </c>
    </row>
    <row r="485" spans="2:8" x14ac:dyDescent="0.3">
      <c r="B485" s="2">
        <v>45105</v>
      </c>
      <c r="C485">
        <f>+VLOOKUP(B485,'S&amp;P500'!$B$5:$C$1261,2)</f>
        <v>4376.8599999999997</v>
      </c>
      <c r="D485" s="15">
        <f>+VLOOKUP(B485,Gold!$B$5:$C$1261,2)</f>
        <v>1912.3</v>
      </c>
      <c r="E485" s="15"/>
      <c r="G485" s="13">
        <f t="shared" si="8"/>
        <v>-3.5400978894173374E-4</v>
      </c>
      <c r="H485" s="13">
        <f t="shared" si="8"/>
        <v>-8.8819226750258551E-4</v>
      </c>
    </row>
    <row r="486" spans="2:8" x14ac:dyDescent="0.3">
      <c r="B486" s="2">
        <v>45104</v>
      </c>
      <c r="C486">
        <f>+VLOOKUP(B486,'S&amp;P500'!$B$5:$C$1261,2)</f>
        <v>4378.41</v>
      </c>
      <c r="D486" s="15">
        <f>+VLOOKUP(B486,Gold!$B$5:$C$1261,2)</f>
        <v>1914</v>
      </c>
      <c r="E486" s="15"/>
      <c r="G486" s="13">
        <f t="shared" si="8"/>
        <v>1.1455777787018118E-2</v>
      </c>
      <c r="H486" s="13">
        <f t="shared" si="8"/>
        <v>-5.0423662733274366E-3</v>
      </c>
    </row>
    <row r="487" spans="2:8" x14ac:dyDescent="0.3">
      <c r="B487" s="2">
        <v>45103</v>
      </c>
      <c r="C487">
        <f>+VLOOKUP(B487,'S&amp;P500'!$B$5:$C$1261,2)</f>
        <v>4328.82</v>
      </c>
      <c r="D487" s="15">
        <f>+VLOOKUP(B487,Gold!$B$5:$C$1261,2)</f>
        <v>1923.7</v>
      </c>
      <c r="E487" s="15"/>
      <c r="G487" s="13">
        <f t="shared" si="8"/>
        <v>-4.4867799822001508E-3</v>
      </c>
      <c r="H487" s="13">
        <f t="shared" si="8"/>
        <v>2.3969569068835739E-3</v>
      </c>
    </row>
    <row r="488" spans="2:8" x14ac:dyDescent="0.3">
      <c r="B488" s="2">
        <v>45100</v>
      </c>
      <c r="C488">
        <f>+VLOOKUP(B488,'S&amp;P500'!$B$5:$C$1261,2)</f>
        <v>4348.33</v>
      </c>
      <c r="D488" s="15">
        <f>+VLOOKUP(B488,Gold!$B$5:$C$1261,2)</f>
        <v>1919.1</v>
      </c>
      <c r="E488" s="15"/>
      <c r="G488" s="13">
        <f t="shared" si="8"/>
        <v>-7.6587956338476371E-3</v>
      </c>
      <c r="H488" s="13">
        <f t="shared" si="8"/>
        <v>3.3460553144768479E-3</v>
      </c>
    </row>
    <row r="489" spans="2:8" x14ac:dyDescent="0.3">
      <c r="B489" s="2">
        <v>45099</v>
      </c>
      <c r="C489">
        <f>+VLOOKUP(B489,'S&amp;P500'!$B$5:$C$1261,2)</f>
        <v>4381.8900000000003</v>
      </c>
      <c r="D489" s="15">
        <f>+VLOOKUP(B489,Gold!$B$5:$C$1261,2)</f>
        <v>1912.7</v>
      </c>
      <c r="E489" s="15"/>
      <c r="G489" s="13">
        <f t="shared" si="8"/>
        <v>3.7107536265745811E-3</v>
      </c>
      <c r="H489" s="13">
        <f t="shared" si="8"/>
        <v>-1.0655356126829774E-2</v>
      </c>
    </row>
    <row r="490" spans="2:8" x14ac:dyDescent="0.3">
      <c r="B490" s="2">
        <v>45098</v>
      </c>
      <c r="C490">
        <f>+VLOOKUP(B490,'S&amp;P500'!$B$5:$C$1261,2)</f>
        <v>4365.6899999999996</v>
      </c>
      <c r="D490" s="15">
        <f>+VLOOKUP(B490,Gold!$B$5:$C$1261,2)</f>
        <v>1933.3</v>
      </c>
      <c r="E490" s="15"/>
      <c r="G490" s="13">
        <f t="shared" si="8"/>
        <v>-5.245277085977551E-3</v>
      </c>
      <c r="H490" s="13">
        <f t="shared" si="8"/>
        <v>-1.1366571945233828E-3</v>
      </c>
    </row>
    <row r="491" spans="2:8" x14ac:dyDescent="0.3">
      <c r="B491" s="2">
        <v>45097</v>
      </c>
      <c r="C491">
        <f>+VLOOKUP(B491,'S&amp;P500'!$B$5:$C$1261,2)</f>
        <v>4388.71</v>
      </c>
      <c r="D491" s="15">
        <f>+VLOOKUP(B491,Gold!$B$5:$C$1261,2)</f>
        <v>1935.5</v>
      </c>
      <c r="E491" s="15"/>
      <c r="G491" s="13">
        <f t="shared" si="8"/>
        <v>-4.7351341054383544E-3</v>
      </c>
      <c r="H491" s="13">
        <f t="shared" si="8"/>
        <v>-1.1693218954248463E-2</v>
      </c>
    </row>
    <row r="492" spans="2:8" x14ac:dyDescent="0.3">
      <c r="B492" s="2">
        <v>45093</v>
      </c>
      <c r="C492">
        <f>+VLOOKUP(B492,'S&amp;P500'!$B$5:$C$1261,2)</f>
        <v>4409.59</v>
      </c>
      <c r="D492" s="15">
        <f>+VLOOKUP(B492,Gold!$B$5:$C$1261,2)</f>
        <v>1958.4</v>
      </c>
      <c r="E492" s="15"/>
      <c r="G492" s="13">
        <f t="shared" si="8"/>
        <v>-3.6716193988033385E-3</v>
      </c>
      <c r="H492" s="13">
        <f t="shared" si="8"/>
        <v>3.0646644192477979E-4</v>
      </c>
    </row>
    <row r="493" spans="2:8" x14ac:dyDescent="0.3">
      <c r="B493" s="2">
        <v>45092</v>
      </c>
      <c r="C493">
        <f>+VLOOKUP(B493,'S&amp;P500'!$B$5:$C$1261,2)</f>
        <v>4425.84</v>
      </c>
      <c r="D493" s="15">
        <f>+VLOOKUP(B493,Gold!$B$5:$C$1261,2)</f>
        <v>1957.8</v>
      </c>
      <c r="E493" s="15"/>
      <c r="G493" s="13">
        <f t="shared" si="8"/>
        <v>1.2178136985173449E-2</v>
      </c>
      <c r="H493" s="13">
        <f t="shared" si="8"/>
        <v>1.2785761775686577E-3</v>
      </c>
    </row>
    <row r="494" spans="2:8" x14ac:dyDescent="0.3">
      <c r="B494" s="2">
        <v>45091</v>
      </c>
      <c r="C494">
        <f>+VLOOKUP(B494,'S&amp;P500'!$B$5:$C$1261,2)</f>
        <v>4372.59</v>
      </c>
      <c r="D494" s="15">
        <f>+VLOOKUP(B494,Gold!$B$5:$C$1261,2)</f>
        <v>1955.3</v>
      </c>
      <c r="E494" s="15"/>
      <c r="G494" s="13">
        <f t="shared" si="8"/>
        <v>8.1940760034870941E-4</v>
      </c>
      <c r="H494" s="13">
        <f t="shared" si="8"/>
        <v>5.5024169495012654E-3</v>
      </c>
    </row>
    <row r="495" spans="2:8" x14ac:dyDescent="0.3">
      <c r="B495" s="2">
        <v>45090</v>
      </c>
      <c r="C495">
        <f>+VLOOKUP(B495,'S&amp;P500'!$B$5:$C$1261,2)</f>
        <v>4369.01</v>
      </c>
      <c r="D495" s="15">
        <f>+VLOOKUP(B495,Gold!$B$5:$C$1261,2)</f>
        <v>1944.6</v>
      </c>
      <c r="E495" s="15"/>
      <c r="G495" s="13">
        <f t="shared" si="8"/>
        <v>6.9325847616807934E-3</v>
      </c>
      <c r="H495" s="13">
        <f t="shared" si="8"/>
        <v>-5.4723060399939349E-3</v>
      </c>
    </row>
    <row r="496" spans="2:8" x14ac:dyDescent="0.3">
      <c r="B496" s="2">
        <v>45089</v>
      </c>
      <c r="C496">
        <f>+VLOOKUP(B496,'S&amp;P500'!$B$5:$C$1261,2)</f>
        <v>4338.93</v>
      </c>
      <c r="D496" s="15">
        <f>+VLOOKUP(B496,Gold!$B$5:$C$1261,2)</f>
        <v>1955.3</v>
      </c>
      <c r="E496" s="15"/>
      <c r="G496" s="13">
        <f t="shared" si="8"/>
        <v>9.3210758201012212E-3</v>
      </c>
      <c r="H496" s="13">
        <f t="shared" si="8"/>
        <v>-3.5164611150749758E-3</v>
      </c>
    </row>
    <row r="497" spans="2:8" x14ac:dyDescent="0.3">
      <c r="B497" s="2">
        <v>45086</v>
      </c>
      <c r="C497">
        <f>+VLOOKUP(B497,'S&amp;P500'!$B$5:$C$1261,2)</f>
        <v>4298.8599999999997</v>
      </c>
      <c r="D497" s="15">
        <f>+VLOOKUP(B497,Gold!$B$5:$C$1261,2)</f>
        <v>1962.2</v>
      </c>
      <c r="E497" s="15"/>
      <c r="G497" s="13">
        <f t="shared" si="8"/>
        <v>1.1481323635922358E-3</v>
      </c>
      <c r="H497" s="13">
        <f t="shared" si="8"/>
        <v>-7.1297616622523208E-4</v>
      </c>
    </row>
    <row r="498" spans="2:8" x14ac:dyDescent="0.3">
      <c r="B498" s="2">
        <v>45085</v>
      </c>
      <c r="C498">
        <f>+VLOOKUP(B498,'S&amp;P500'!$B$5:$C$1261,2)</f>
        <v>4293.93</v>
      </c>
      <c r="D498" s="15">
        <f>+VLOOKUP(B498,Gold!$B$5:$C$1261,2)</f>
        <v>1963.6</v>
      </c>
      <c r="E498" s="15"/>
      <c r="G498" s="13">
        <f t="shared" si="8"/>
        <v>6.1886060287941191E-3</v>
      </c>
      <c r="H498" s="13">
        <f t="shared" si="8"/>
        <v>1.0758223091573482E-2</v>
      </c>
    </row>
    <row r="499" spans="2:8" x14ac:dyDescent="0.3">
      <c r="B499" s="2">
        <v>45084</v>
      </c>
      <c r="C499">
        <f>+VLOOKUP(B499,'S&amp;P500'!$B$5:$C$1261,2)</f>
        <v>4267.5200000000004</v>
      </c>
      <c r="D499" s="15">
        <f>+VLOOKUP(B499,Gold!$B$5:$C$1261,2)</f>
        <v>1942.7</v>
      </c>
      <c r="E499" s="15"/>
      <c r="G499" s="13">
        <f t="shared" si="8"/>
        <v>-3.8119915496573897E-3</v>
      </c>
      <c r="H499" s="13">
        <f t="shared" si="8"/>
        <v>-1.160010175527848E-2</v>
      </c>
    </row>
    <row r="500" spans="2:8" x14ac:dyDescent="0.3">
      <c r="B500" s="2">
        <v>45083</v>
      </c>
      <c r="C500">
        <f>+VLOOKUP(B500,'S&amp;P500'!$B$5:$C$1261,2)</f>
        <v>4283.8500000000004</v>
      </c>
      <c r="D500" s="15">
        <f>+VLOOKUP(B500,Gold!$B$5:$C$1261,2)</f>
        <v>1965.5</v>
      </c>
      <c r="E500" s="15"/>
      <c r="G500" s="13">
        <f t="shared" si="8"/>
        <v>2.3538826194080542E-3</v>
      </c>
      <c r="H500" s="13">
        <f t="shared" si="8"/>
        <v>3.8304392236976348E-3</v>
      </c>
    </row>
    <row r="501" spans="2:8" x14ac:dyDescent="0.3">
      <c r="B501" s="2">
        <v>45082</v>
      </c>
      <c r="C501">
        <f>+VLOOKUP(B501,'S&amp;P500'!$B$5:$C$1261,2)</f>
        <v>4273.79</v>
      </c>
      <c r="D501" s="15">
        <f>+VLOOKUP(B501,Gold!$B$5:$C$1261,2)</f>
        <v>1958</v>
      </c>
      <c r="E501" s="15"/>
      <c r="G501" s="13">
        <f t="shared" si="8"/>
        <v>-2.0035634473434261E-3</v>
      </c>
      <c r="H501" s="13">
        <f t="shared" si="8"/>
        <v>2.8682646998565708E-3</v>
      </c>
    </row>
    <row r="502" spans="2:8" x14ac:dyDescent="0.3">
      <c r="B502" s="2">
        <v>45079</v>
      </c>
      <c r="C502">
        <f>+VLOOKUP(B502,'S&amp;P500'!$B$5:$C$1261,2)</f>
        <v>4282.37</v>
      </c>
      <c r="D502" s="15">
        <f>+VLOOKUP(B502,Gold!$B$5:$C$1261,2)</f>
        <v>1952.4</v>
      </c>
      <c r="E502" s="15"/>
      <c r="G502" s="13">
        <f t="shared" si="8"/>
        <v>1.4534401637518846E-2</v>
      </c>
      <c r="H502" s="13">
        <f t="shared" si="8"/>
        <v>-1.2942366026289176E-2</v>
      </c>
    </row>
    <row r="503" spans="2:8" x14ac:dyDescent="0.3">
      <c r="B503" s="2">
        <v>45078</v>
      </c>
      <c r="C503">
        <f>+VLOOKUP(B503,'S&amp;P500'!$B$5:$C$1261,2)</f>
        <v>4221.0200000000004</v>
      </c>
      <c r="D503" s="15">
        <f>+VLOOKUP(B503,Gold!$B$5:$C$1261,2)</f>
        <v>1978</v>
      </c>
      <c r="E503" s="15"/>
      <c r="G503" s="13">
        <f t="shared" si="8"/>
        <v>9.8544677654355262E-3</v>
      </c>
      <c r="H503" s="13">
        <f t="shared" si="8"/>
        <v>7.1795916289016937E-3</v>
      </c>
    </row>
    <row r="504" spans="2:8" x14ac:dyDescent="0.3">
      <c r="B504" s="2">
        <v>45077</v>
      </c>
      <c r="C504">
        <f>+VLOOKUP(B504,'S&amp;P500'!$B$5:$C$1261,2)</f>
        <v>4179.83</v>
      </c>
      <c r="D504" s="15">
        <f>+VLOOKUP(B504,Gold!$B$5:$C$1261,2)</f>
        <v>1963.9</v>
      </c>
      <c r="E504" s="15"/>
      <c r="G504" s="13">
        <f t="shared" si="8"/>
        <v>-6.1086381707852189E-3</v>
      </c>
      <c r="H504" s="13">
        <f t="shared" si="8"/>
        <v>3.0132788559755763E-3</v>
      </c>
    </row>
    <row r="505" spans="2:8" x14ac:dyDescent="0.3">
      <c r="B505" s="2">
        <v>45076</v>
      </c>
      <c r="C505">
        <f>+VLOOKUP(B505,'S&amp;P500'!$B$5:$C$1261,2)</f>
        <v>4205.5200000000004</v>
      </c>
      <c r="D505" s="15">
        <f>+VLOOKUP(B505,Gold!$B$5:$C$1261,2)</f>
        <v>1958</v>
      </c>
      <c r="E505" s="15"/>
      <c r="G505" s="13">
        <f t="shared" si="8"/>
        <v>1.6645067709930572E-5</v>
      </c>
      <c r="H505" s="13">
        <f t="shared" si="8"/>
        <v>7.1498379712977567E-3</v>
      </c>
    </row>
    <row r="506" spans="2:8" x14ac:dyDescent="0.3">
      <c r="B506" s="2">
        <v>45072</v>
      </c>
      <c r="C506">
        <f>+VLOOKUP(B506,'S&amp;P500'!$B$5:$C$1261,2)</f>
        <v>4205.45</v>
      </c>
      <c r="D506" s="15">
        <f>+VLOOKUP(B506,Gold!$B$5:$C$1261,2)</f>
        <v>1944.1</v>
      </c>
      <c r="E506" s="15"/>
      <c r="G506" s="13">
        <f t="shared" si="8"/>
        <v>1.3048987300302572E-2</v>
      </c>
      <c r="H506" s="13">
        <f t="shared" si="8"/>
        <v>5.1464155215885654E-4</v>
      </c>
    </row>
    <row r="507" spans="2:8" x14ac:dyDescent="0.3">
      <c r="B507" s="2">
        <v>45071</v>
      </c>
      <c r="C507">
        <f>+VLOOKUP(B507,'S&amp;P500'!$B$5:$C$1261,2)</f>
        <v>4151.28</v>
      </c>
      <c r="D507" s="15">
        <f>+VLOOKUP(B507,Gold!$B$5:$C$1261,2)</f>
        <v>1943.1</v>
      </c>
      <c r="E507" s="15"/>
      <c r="G507" s="13">
        <f t="shared" si="8"/>
        <v>8.7576909244662104E-3</v>
      </c>
      <c r="H507" s="13">
        <f t="shared" si="8"/>
        <v>-1.0036682290605281E-2</v>
      </c>
    </row>
    <row r="508" spans="2:8" x14ac:dyDescent="0.3">
      <c r="B508" s="2">
        <v>45070</v>
      </c>
      <c r="C508">
        <f>+VLOOKUP(B508,'S&amp;P500'!$B$5:$C$1261,2)</f>
        <v>4115.24</v>
      </c>
      <c r="D508" s="15">
        <f>+VLOOKUP(B508,Gold!$B$5:$C$1261,2)</f>
        <v>1962.8</v>
      </c>
      <c r="E508" s="15"/>
      <c r="G508" s="13">
        <f t="shared" si="8"/>
        <v>-7.3186381640205633E-3</v>
      </c>
      <c r="H508" s="13">
        <f t="shared" si="8"/>
        <v>-4.8671669032651632E-3</v>
      </c>
    </row>
    <row r="509" spans="2:8" x14ac:dyDescent="0.3">
      <c r="B509" s="2">
        <v>45069</v>
      </c>
      <c r="C509">
        <f>+VLOOKUP(B509,'S&amp;P500'!$B$5:$C$1261,2)</f>
        <v>4145.58</v>
      </c>
      <c r="D509" s="15">
        <f>+VLOOKUP(B509,Gold!$B$5:$C$1261,2)</f>
        <v>1972.4</v>
      </c>
      <c r="E509" s="15"/>
      <c r="G509" s="13">
        <f t="shared" si="8"/>
        <v>-1.1222073018606449E-2</v>
      </c>
      <c r="H509" s="13">
        <f t="shared" si="8"/>
        <v>-1.215312943082747E-3</v>
      </c>
    </row>
    <row r="510" spans="2:8" x14ac:dyDescent="0.3">
      <c r="B510" s="2">
        <v>45068</v>
      </c>
      <c r="C510">
        <f>+VLOOKUP(B510,'S&amp;P500'!$B$5:$C$1261,2)</f>
        <v>4192.63</v>
      </c>
      <c r="D510" s="15">
        <f>+VLOOKUP(B510,Gold!$B$5:$C$1261,2)</f>
        <v>1974.8</v>
      </c>
      <c r="E510" s="15"/>
      <c r="G510" s="13">
        <f t="shared" si="8"/>
        <v>1.5505799168891166E-4</v>
      </c>
      <c r="H510" s="13">
        <f t="shared" si="8"/>
        <v>-1.9709910547329734E-3</v>
      </c>
    </row>
    <row r="511" spans="2:8" x14ac:dyDescent="0.3">
      <c r="B511" s="2">
        <v>45065</v>
      </c>
      <c r="C511">
        <f>+VLOOKUP(B511,'S&amp;P500'!$B$5:$C$1261,2)</f>
        <v>4191.9799999999996</v>
      </c>
      <c r="D511" s="15">
        <f>+VLOOKUP(B511,Gold!$B$5:$C$1261,2)</f>
        <v>1978.7</v>
      </c>
      <c r="E511" s="15"/>
      <c r="G511" s="13">
        <f t="shared" si="8"/>
        <v>-1.445909410321633E-3</v>
      </c>
      <c r="H511" s="13">
        <f t="shared" si="8"/>
        <v>1.1346792742141565E-2</v>
      </c>
    </row>
    <row r="512" spans="2:8" x14ac:dyDescent="0.3">
      <c r="B512" s="2">
        <v>45064</v>
      </c>
      <c r="C512">
        <f>+VLOOKUP(B512,'S&amp;P500'!$B$5:$C$1261,2)</f>
        <v>4198.05</v>
      </c>
      <c r="D512" s="15">
        <f>+VLOOKUP(B512,Gold!$B$5:$C$1261,2)</f>
        <v>1956.5</v>
      </c>
      <c r="E512" s="15"/>
      <c r="G512" s="13">
        <f t="shared" si="8"/>
        <v>9.4451003541911049E-3</v>
      </c>
      <c r="H512" s="13">
        <f t="shared" si="8"/>
        <v>-1.2217902761649913E-2</v>
      </c>
    </row>
    <row r="513" spans="2:8" x14ac:dyDescent="0.3">
      <c r="B513" s="2">
        <v>45063</v>
      </c>
      <c r="C513">
        <f>+VLOOKUP(B513,'S&amp;P500'!$B$5:$C$1261,2)</f>
        <v>4158.7700000000004</v>
      </c>
      <c r="D513" s="15">
        <f>+VLOOKUP(B513,Gold!$B$5:$C$1261,2)</f>
        <v>1980.7</v>
      </c>
      <c r="E513" s="15"/>
      <c r="G513" s="13">
        <f t="shared" si="8"/>
        <v>1.1890800262780221E-2</v>
      </c>
      <c r="H513" s="13">
        <f t="shared" si="8"/>
        <v>-3.8724602695634491E-3</v>
      </c>
    </row>
    <row r="514" spans="2:8" x14ac:dyDescent="0.3">
      <c r="B514" s="2">
        <v>45062</v>
      </c>
      <c r="C514">
        <f>+VLOOKUP(B514,'S&amp;P500'!$B$5:$C$1261,2)</f>
        <v>4109.8999999999996</v>
      </c>
      <c r="D514" s="15">
        <f>+VLOOKUP(B514,Gold!$B$5:$C$1261,2)</f>
        <v>1988.4</v>
      </c>
      <c r="E514" s="15"/>
      <c r="G514" s="13">
        <f t="shared" si="8"/>
        <v>-6.3777113735047353E-3</v>
      </c>
      <c r="H514" s="13">
        <f t="shared" si="8"/>
        <v>-1.4667988107036622E-2</v>
      </c>
    </row>
    <row r="515" spans="2:8" x14ac:dyDescent="0.3">
      <c r="B515" s="2">
        <v>45061</v>
      </c>
      <c r="C515">
        <f>+VLOOKUP(B515,'S&amp;P500'!$B$5:$C$1261,2)</f>
        <v>4136.28</v>
      </c>
      <c r="D515" s="15">
        <f>+VLOOKUP(B515,Gold!$B$5:$C$1261,2)</f>
        <v>2018</v>
      </c>
      <c r="E515" s="15"/>
      <c r="G515" s="13">
        <f t="shared" si="8"/>
        <v>2.958235533743192E-3</v>
      </c>
      <c r="H515" s="13">
        <f t="shared" si="8"/>
        <v>1.7374038222883748E-3</v>
      </c>
    </row>
    <row r="516" spans="2:8" x14ac:dyDescent="0.3">
      <c r="B516" s="2">
        <v>45058</v>
      </c>
      <c r="C516">
        <f>+VLOOKUP(B516,'S&amp;P500'!$B$5:$C$1261,2)</f>
        <v>4124.08</v>
      </c>
      <c r="D516" s="15">
        <f>+VLOOKUP(B516,Gold!$B$5:$C$1261,2)</f>
        <v>2014.5</v>
      </c>
      <c r="E516" s="15"/>
      <c r="G516" s="13">
        <f t="shared" si="8"/>
        <v>-1.5832974226629437E-3</v>
      </c>
      <c r="H516" s="13">
        <f t="shared" si="8"/>
        <v>-9.9270362833192571E-5</v>
      </c>
    </row>
    <row r="517" spans="2:8" x14ac:dyDescent="0.3">
      <c r="B517" s="2">
        <v>45057</v>
      </c>
      <c r="C517">
        <f>+VLOOKUP(B517,'S&amp;P500'!$B$5:$C$1261,2)</f>
        <v>4130.62</v>
      </c>
      <c r="D517" s="15">
        <f>+VLOOKUP(B517,Gold!$B$5:$C$1261,2)</f>
        <v>2014.7</v>
      </c>
      <c r="E517" s="15"/>
      <c r="G517" s="13">
        <f t="shared" si="8"/>
        <v>-1.6966193288928677E-3</v>
      </c>
      <c r="H517" s="13">
        <f t="shared" si="8"/>
        <v>-7.7813346466387712E-3</v>
      </c>
    </row>
    <row r="518" spans="2:8" x14ac:dyDescent="0.3">
      <c r="B518" s="2">
        <v>45056</v>
      </c>
      <c r="C518">
        <f>+VLOOKUP(B518,'S&amp;P500'!$B$5:$C$1261,2)</f>
        <v>4137.6400000000003</v>
      </c>
      <c r="D518" s="15">
        <f>+VLOOKUP(B518,Gold!$B$5:$C$1261,2)</f>
        <v>2030.5</v>
      </c>
      <c r="E518" s="15"/>
      <c r="G518" s="13">
        <f t="shared" si="8"/>
        <v>4.4839130213125689E-3</v>
      </c>
      <c r="H518" s="13">
        <f t="shared" si="8"/>
        <v>-2.7993320891858131E-3</v>
      </c>
    </row>
    <row r="519" spans="2:8" x14ac:dyDescent="0.3">
      <c r="B519" s="2">
        <v>45055</v>
      </c>
      <c r="C519">
        <f>+VLOOKUP(B519,'S&amp;P500'!$B$5:$C$1261,2)</f>
        <v>4119.17</v>
      </c>
      <c r="D519" s="15">
        <f>+VLOOKUP(B519,Gold!$B$5:$C$1261,2)</f>
        <v>2036.2</v>
      </c>
      <c r="E519" s="15"/>
      <c r="G519" s="13">
        <f t="shared" si="8"/>
        <v>-4.5793742085777911E-3</v>
      </c>
      <c r="H519" s="13">
        <f t="shared" si="8"/>
        <v>4.8857523565120076E-3</v>
      </c>
    </row>
    <row r="520" spans="2:8" x14ac:dyDescent="0.3">
      <c r="B520" s="2">
        <v>45054</v>
      </c>
      <c r="C520">
        <f>+VLOOKUP(B520,'S&amp;P500'!$B$5:$C$1261,2)</f>
        <v>4138.12</v>
      </c>
      <c r="D520" s="15">
        <f>+VLOOKUP(B520,Gold!$B$5:$C$1261,2)</f>
        <v>2026.3</v>
      </c>
      <c r="E520" s="15"/>
      <c r="G520" s="13">
        <f t="shared" si="8"/>
        <v>4.5210033242670811E-4</v>
      </c>
      <c r="H520" s="13">
        <f t="shared" si="8"/>
        <v>4.4116189154357333E-3</v>
      </c>
    </row>
    <row r="521" spans="2:8" x14ac:dyDescent="0.3">
      <c r="B521" s="2">
        <v>45051</v>
      </c>
      <c r="C521">
        <f>+VLOOKUP(B521,'S&amp;P500'!$B$5:$C$1261,2)</f>
        <v>4136.25</v>
      </c>
      <c r="D521" s="15">
        <f>+VLOOKUP(B521,Gold!$B$5:$C$1261,2)</f>
        <v>2017.4</v>
      </c>
      <c r="E521" s="15"/>
      <c r="G521" s="13">
        <f t="shared" si="8"/>
        <v>1.8474744042430657E-2</v>
      </c>
      <c r="H521" s="13">
        <f t="shared" si="8"/>
        <v>-1.4941406249999956E-2</v>
      </c>
    </row>
    <row r="522" spans="2:8" x14ac:dyDescent="0.3">
      <c r="B522" s="2">
        <v>45050</v>
      </c>
      <c r="C522">
        <f>+VLOOKUP(B522,'S&amp;P500'!$B$5:$C$1261,2)</f>
        <v>4061.22</v>
      </c>
      <c r="D522" s="15">
        <f>+VLOOKUP(B522,Gold!$B$5:$C$1261,2)</f>
        <v>2048</v>
      </c>
      <c r="E522" s="15"/>
      <c r="G522" s="13">
        <f t="shared" si="8"/>
        <v>-7.2187251726456569E-3</v>
      </c>
      <c r="H522" s="13">
        <f t="shared" si="8"/>
        <v>9.5632455880902967E-3</v>
      </c>
    </row>
    <row r="523" spans="2:8" x14ac:dyDescent="0.3">
      <c r="B523" s="2">
        <v>45049</v>
      </c>
      <c r="C523">
        <f>+VLOOKUP(B523,'S&amp;P500'!$B$5:$C$1261,2)</f>
        <v>4090.75</v>
      </c>
      <c r="D523" s="15">
        <f>+VLOOKUP(B523,Gold!$B$5:$C$1261,2)</f>
        <v>2028.6</v>
      </c>
      <c r="E523" s="15"/>
      <c r="G523" s="13">
        <f t="shared" si="8"/>
        <v>-6.9982862330625339E-3</v>
      </c>
      <c r="H523" s="13">
        <f t="shared" si="8"/>
        <v>7.0992404309189183E-3</v>
      </c>
    </row>
    <row r="524" spans="2:8" x14ac:dyDescent="0.3">
      <c r="B524" s="2">
        <v>45048</v>
      </c>
      <c r="C524">
        <f>+VLOOKUP(B524,'S&amp;P500'!$B$5:$C$1261,2)</f>
        <v>4119.58</v>
      </c>
      <c r="D524" s="15">
        <f>+VLOOKUP(B524,Gold!$B$5:$C$1261,2)</f>
        <v>2014.3</v>
      </c>
      <c r="E524" s="15"/>
      <c r="G524" s="13">
        <f t="shared" si="8"/>
        <v>-1.1586253889876552E-2</v>
      </c>
      <c r="H524" s="13">
        <f t="shared" si="8"/>
        <v>1.557930825854581E-2</v>
      </c>
    </row>
    <row r="525" spans="2:8" x14ac:dyDescent="0.3">
      <c r="B525" s="2">
        <v>45047</v>
      </c>
      <c r="C525">
        <f>+VLOOKUP(B525,'S&amp;P500'!$B$5:$C$1261,2)</f>
        <v>4167.87</v>
      </c>
      <c r="D525" s="15">
        <f>+VLOOKUP(B525,Gold!$B$5:$C$1261,2)</f>
        <v>1983.4</v>
      </c>
      <c r="E525" s="15"/>
      <c r="G525" s="13">
        <f t="shared" si="8"/>
        <v>-3.861392787588569E-4</v>
      </c>
      <c r="H525" s="13">
        <f t="shared" si="8"/>
        <v>-3.3666649917089009E-3</v>
      </c>
    </row>
    <row r="526" spans="2:8" x14ac:dyDescent="0.3">
      <c r="B526" s="2">
        <v>45044</v>
      </c>
      <c r="C526">
        <f>+VLOOKUP(B526,'S&amp;P500'!$B$5:$C$1261,2)</f>
        <v>4169.4799999999996</v>
      </c>
      <c r="D526" s="15">
        <f>+VLOOKUP(B526,Gold!$B$5:$C$1261,2)</f>
        <v>1990.1</v>
      </c>
      <c r="E526" s="15"/>
      <c r="G526" s="13">
        <f t="shared" si="8"/>
        <v>8.2532312863479174E-3</v>
      </c>
      <c r="H526" s="13">
        <f t="shared" si="8"/>
        <v>1.005075631941299E-4</v>
      </c>
    </row>
    <row r="527" spans="2:8" x14ac:dyDescent="0.3">
      <c r="B527" s="2">
        <v>45043</v>
      </c>
      <c r="C527">
        <f>+VLOOKUP(B527,'S&amp;P500'!$B$5:$C$1261,2)</f>
        <v>4135.3500000000004</v>
      </c>
      <c r="D527" s="15">
        <f>+VLOOKUP(B527,Gold!$B$5:$C$1261,2)</f>
        <v>1989.9</v>
      </c>
      <c r="E527" s="15"/>
      <c r="G527" s="13">
        <f t="shared" si="8"/>
        <v>1.9566123190639217E-2</v>
      </c>
      <c r="H527" s="13">
        <f t="shared" si="8"/>
        <v>2.1151231303822016E-3</v>
      </c>
    </row>
    <row r="528" spans="2:8" x14ac:dyDescent="0.3">
      <c r="B528" s="2">
        <v>45042</v>
      </c>
      <c r="C528">
        <f>+VLOOKUP(B528,'S&amp;P500'!$B$5:$C$1261,2)</f>
        <v>4055.99</v>
      </c>
      <c r="D528" s="15">
        <f>+VLOOKUP(B528,Gold!$B$5:$C$1261,2)</f>
        <v>1985.7</v>
      </c>
      <c r="E528" s="15"/>
      <c r="G528" s="13">
        <f t="shared" si="8"/>
        <v>-3.8412134697898281E-3</v>
      </c>
      <c r="H528" s="13">
        <f t="shared" si="8"/>
        <v>-4.1624874623871211E-3</v>
      </c>
    </row>
    <row r="529" spans="2:8" x14ac:dyDescent="0.3">
      <c r="B529" s="2">
        <v>45041</v>
      </c>
      <c r="C529">
        <f>+VLOOKUP(B529,'S&amp;P500'!$B$5:$C$1261,2)</f>
        <v>4071.63</v>
      </c>
      <c r="D529" s="15">
        <f>+VLOOKUP(B529,Gold!$B$5:$C$1261,2)</f>
        <v>1994</v>
      </c>
      <c r="E529" s="15"/>
      <c r="G529" s="13">
        <f t="shared" si="8"/>
        <v>-1.5810821263512076E-2</v>
      </c>
      <c r="H529" s="13">
        <f t="shared" si="8"/>
        <v>2.4634256699009871E-3</v>
      </c>
    </row>
    <row r="530" spans="2:8" x14ac:dyDescent="0.3">
      <c r="B530" s="2">
        <v>45040</v>
      </c>
      <c r="C530">
        <f>+VLOOKUP(B530,'S&amp;P500'!$B$5:$C$1261,2)</f>
        <v>4137.04</v>
      </c>
      <c r="D530" s="15">
        <f>+VLOOKUP(B530,Gold!$B$5:$C$1261,2)</f>
        <v>1989.1</v>
      </c>
      <c r="E530" s="15"/>
      <c r="G530" s="13">
        <f t="shared" si="8"/>
        <v>8.5157444502503843E-4</v>
      </c>
      <c r="H530" s="13">
        <f t="shared" si="8"/>
        <v>4.849709522606771E-3</v>
      </c>
    </row>
    <row r="531" spans="2:8" x14ac:dyDescent="0.3">
      <c r="B531" s="2">
        <v>45037</v>
      </c>
      <c r="C531">
        <f>+VLOOKUP(B531,'S&amp;P500'!$B$5:$C$1261,2)</f>
        <v>4133.5200000000004</v>
      </c>
      <c r="D531" s="15">
        <f>+VLOOKUP(B531,Gold!$B$5:$C$1261,2)</f>
        <v>1979.5</v>
      </c>
      <c r="E531" s="15"/>
      <c r="G531" s="13">
        <f t="shared" si="8"/>
        <v>9.0319362485757893E-4</v>
      </c>
      <c r="H531" s="13">
        <f t="shared" si="8"/>
        <v>-1.3996812113966861E-2</v>
      </c>
    </row>
    <row r="532" spans="2:8" x14ac:dyDescent="0.3">
      <c r="B532" s="2">
        <v>45036</v>
      </c>
      <c r="C532">
        <f>+VLOOKUP(B532,'S&amp;P500'!$B$5:$C$1261,2)</f>
        <v>4129.79</v>
      </c>
      <c r="D532" s="15">
        <f>+VLOOKUP(B532,Gold!$B$5:$C$1261,2)</f>
        <v>2007.6</v>
      </c>
      <c r="E532" s="15"/>
      <c r="G532" s="13">
        <f t="shared" ref="G532:H595" si="9">+C532/C533-1</f>
        <v>-5.952552882162232E-3</v>
      </c>
      <c r="H532" s="13">
        <f t="shared" si="9"/>
        <v>6.2149157979149994E-3</v>
      </c>
    </row>
    <row r="533" spans="2:8" x14ac:dyDescent="0.3">
      <c r="B533" s="2">
        <v>45035</v>
      </c>
      <c r="C533">
        <f>+VLOOKUP(B533,'S&amp;P500'!$B$5:$C$1261,2)</f>
        <v>4154.5200000000004</v>
      </c>
      <c r="D533" s="15">
        <f>+VLOOKUP(B533,Gold!$B$5:$C$1261,2)</f>
        <v>1995.2</v>
      </c>
      <c r="E533" s="15"/>
      <c r="G533" s="13">
        <f t="shared" si="9"/>
        <v>-8.4238496029787058E-5</v>
      </c>
      <c r="H533" s="13">
        <f t="shared" si="9"/>
        <v>-6.0775132011557931E-3</v>
      </c>
    </row>
    <row r="534" spans="2:8" x14ac:dyDescent="0.3">
      <c r="B534" s="2">
        <v>45034</v>
      </c>
      <c r="C534">
        <f>+VLOOKUP(B534,'S&amp;P500'!$B$5:$C$1261,2)</f>
        <v>4154.87</v>
      </c>
      <c r="D534" s="15">
        <f>+VLOOKUP(B534,Gold!$B$5:$C$1261,2)</f>
        <v>2007.4</v>
      </c>
      <c r="E534" s="15"/>
      <c r="G534" s="13">
        <f t="shared" si="9"/>
        <v>8.5514968732836039E-4</v>
      </c>
      <c r="H534" s="13">
        <f t="shared" si="9"/>
        <v>6.6191956674355179E-3</v>
      </c>
    </row>
    <row r="535" spans="2:8" x14ac:dyDescent="0.3">
      <c r="B535" s="2">
        <v>45033</v>
      </c>
      <c r="C535">
        <f>+VLOOKUP(B535,'S&amp;P500'!$B$5:$C$1261,2)</f>
        <v>4151.32</v>
      </c>
      <c r="D535" s="15">
        <f>+VLOOKUP(B535,Gold!$B$5:$C$1261,2)</f>
        <v>1994.2</v>
      </c>
      <c r="E535" s="15"/>
      <c r="G535" s="13">
        <f t="shared" si="9"/>
        <v>3.3062325383550473E-3</v>
      </c>
      <c r="H535" s="13">
        <f t="shared" si="9"/>
        <v>-3.9956048346818651E-3</v>
      </c>
    </row>
    <row r="536" spans="2:8" x14ac:dyDescent="0.3">
      <c r="B536" s="2">
        <v>45030</v>
      </c>
      <c r="C536">
        <f>+VLOOKUP(B536,'S&amp;P500'!$B$5:$C$1261,2)</f>
        <v>4137.6400000000003</v>
      </c>
      <c r="D536" s="15">
        <f>+VLOOKUP(B536,Gold!$B$5:$C$1261,2)</f>
        <v>2002.2</v>
      </c>
      <c r="E536" s="15"/>
      <c r="G536" s="13">
        <f t="shared" si="9"/>
        <v>-2.0693547375681964E-3</v>
      </c>
      <c r="H536" s="13">
        <f t="shared" si="9"/>
        <v>-1.9154460392886818E-2</v>
      </c>
    </row>
    <row r="537" spans="2:8" x14ac:dyDescent="0.3">
      <c r="B537" s="2">
        <v>45029</v>
      </c>
      <c r="C537">
        <f>+VLOOKUP(B537,'S&amp;P500'!$B$5:$C$1261,2)</f>
        <v>4146.22</v>
      </c>
      <c r="D537" s="15">
        <f>+VLOOKUP(B537,Gold!$B$5:$C$1261,2)</f>
        <v>2041.3</v>
      </c>
      <c r="E537" s="15"/>
      <c r="G537" s="13">
        <f t="shared" si="9"/>
        <v>1.3262625398648753E-2</v>
      </c>
      <c r="H537" s="13">
        <f t="shared" si="9"/>
        <v>1.5117609030782075E-2</v>
      </c>
    </row>
    <row r="538" spans="2:8" x14ac:dyDescent="0.3">
      <c r="B538" s="2">
        <v>45028</v>
      </c>
      <c r="C538">
        <f>+VLOOKUP(B538,'S&amp;P500'!$B$5:$C$1261,2)</f>
        <v>4091.95</v>
      </c>
      <c r="D538" s="15">
        <f>+VLOOKUP(B538,Gold!$B$5:$C$1261,2)</f>
        <v>2010.9</v>
      </c>
      <c r="E538" s="15"/>
      <c r="G538" s="13">
        <f t="shared" si="9"/>
        <v>-4.1348863697205918E-3</v>
      </c>
      <c r="H538" s="13">
        <f t="shared" si="9"/>
        <v>3.0426975259378874E-3</v>
      </c>
    </row>
    <row r="539" spans="2:8" x14ac:dyDescent="0.3">
      <c r="B539" s="2">
        <v>45027</v>
      </c>
      <c r="C539">
        <f>+VLOOKUP(B539,'S&amp;P500'!$B$5:$C$1261,2)</f>
        <v>4108.9399999999996</v>
      </c>
      <c r="D539" s="15">
        <f>+VLOOKUP(B539,Gold!$B$5:$C$1261,2)</f>
        <v>2004.8</v>
      </c>
      <c r="E539" s="15"/>
      <c r="G539" s="13">
        <f t="shared" si="9"/>
        <v>-4.1371489203245737E-5</v>
      </c>
      <c r="H539" s="13">
        <f t="shared" si="9"/>
        <v>7.8930169423356844E-3</v>
      </c>
    </row>
    <row r="540" spans="2:8" x14ac:dyDescent="0.3">
      <c r="B540" s="2">
        <v>45026</v>
      </c>
      <c r="C540">
        <f>+VLOOKUP(B540,'S&amp;P500'!$B$5:$C$1261,2)</f>
        <v>4109.1099999999997</v>
      </c>
      <c r="D540" s="15">
        <f>+VLOOKUP(B540,Gold!$B$5:$C$1261,2)</f>
        <v>1989.1</v>
      </c>
      <c r="E540" s="15"/>
      <c r="G540" s="13">
        <f t="shared" si="9"/>
        <v>9.9634106532953126E-4</v>
      </c>
      <c r="H540" s="13">
        <f t="shared" si="9"/>
        <v>-1.1332571201352004E-2</v>
      </c>
    </row>
    <row r="541" spans="2:8" x14ac:dyDescent="0.3">
      <c r="B541" s="2">
        <v>45022</v>
      </c>
      <c r="C541">
        <f>+VLOOKUP(B541,'S&amp;P500'!$B$5:$C$1261,2)</f>
        <v>4105.0200000000004</v>
      </c>
      <c r="D541" s="15">
        <f>+VLOOKUP(B541,Gold!$B$5:$C$1261,2)</f>
        <v>2011.9</v>
      </c>
      <c r="E541" s="15"/>
      <c r="G541" s="13">
        <f t="shared" si="9"/>
        <v>3.5791295674241219E-3</v>
      </c>
      <c r="H541" s="13">
        <f t="shared" si="9"/>
        <v>-4.4534613291108416E-3</v>
      </c>
    </row>
    <row r="542" spans="2:8" x14ac:dyDescent="0.3">
      <c r="B542" s="2">
        <v>45021</v>
      </c>
      <c r="C542">
        <f>+VLOOKUP(B542,'S&amp;P500'!$B$5:$C$1261,2)</f>
        <v>4090.38</v>
      </c>
      <c r="D542" s="15">
        <f>+VLOOKUP(B542,Gold!$B$5:$C$1261,2)</f>
        <v>2020.9</v>
      </c>
      <c r="E542" s="15"/>
      <c r="G542" s="13">
        <f t="shared" si="9"/>
        <v>-2.4923181973370845E-3</v>
      </c>
      <c r="H542" s="13">
        <f t="shared" si="9"/>
        <v>-6.4286420729897653E-4</v>
      </c>
    </row>
    <row r="543" spans="2:8" x14ac:dyDescent="0.3">
      <c r="B543" s="2">
        <v>45020</v>
      </c>
      <c r="C543">
        <f>+VLOOKUP(B543,'S&amp;P500'!$B$5:$C$1261,2)</f>
        <v>4100.6000000000004</v>
      </c>
      <c r="D543" s="15">
        <f>+VLOOKUP(B543,Gold!$B$5:$C$1261,2)</f>
        <v>2022.2</v>
      </c>
      <c r="E543" s="15"/>
      <c r="G543" s="13">
        <f t="shared" si="9"/>
        <v>-5.7970522559043225E-3</v>
      </c>
      <c r="H543" s="13">
        <f t="shared" si="9"/>
        <v>1.9305408538736746E-2</v>
      </c>
    </row>
    <row r="544" spans="2:8" x14ac:dyDescent="0.3">
      <c r="B544" s="2">
        <v>45019</v>
      </c>
      <c r="C544">
        <f>+VLOOKUP(B544,'S&amp;P500'!$B$5:$C$1261,2)</f>
        <v>4124.51</v>
      </c>
      <c r="D544" s="15">
        <f>+VLOOKUP(B544,Gold!$B$5:$C$1261,2)</f>
        <v>1983.9</v>
      </c>
      <c r="E544" s="15"/>
      <c r="G544" s="13">
        <f t="shared" si="9"/>
        <v>3.6989178231867648E-3</v>
      </c>
      <c r="H544" s="13">
        <f t="shared" si="9"/>
        <v>7.5672930421535334E-3</v>
      </c>
    </row>
    <row r="545" spans="2:8" x14ac:dyDescent="0.3">
      <c r="B545" s="2">
        <v>45016</v>
      </c>
      <c r="C545">
        <f>+VLOOKUP(B545,'S&amp;P500'!$B$5:$C$1261,2)</f>
        <v>4109.3100000000004</v>
      </c>
      <c r="D545" s="15">
        <f>+VLOOKUP(B545,Gold!$B$5:$C$1261,2)</f>
        <v>1969</v>
      </c>
      <c r="E545" s="15"/>
      <c r="G545" s="13">
        <f t="shared" si="9"/>
        <v>1.4436547571732294E-2</v>
      </c>
      <c r="H545" s="13">
        <f t="shared" si="9"/>
        <v>-5.7062061303843059E-3</v>
      </c>
    </row>
    <row r="546" spans="2:8" x14ac:dyDescent="0.3">
      <c r="B546" s="2">
        <v>45015</v>
      </c>
      <c r="C546">
        <f>+VLOOKUP(B546,'S&amp;P500'!$B$5:$C$1261,2)</f>
        <v>4050.83</v>
      </c>
      <c r="D546" s="15">
        <f>+VLOOKUP(B546,Gold!$B$5:$C$1261,2)</f>
        <v>1980.3</v>
      </c>
      <c r="E546" s="15"/>
      <c r="G546" s="13">
        <f t="shared" si="9"/>
        <v>5.7152646227105475E-3</v>
      </c>
      <c r="H546" s="13">
        <f t="shared" si="9"/>
        <v>7.2224200193276022E-3</v>
      </c>
    </row>
    <row r="547" spans="2:8" x14ac:dyDescent="0.3">
      <c r="B547" s="2">
        <v>45014</v>
      </c>
      <c r="C547">
        <f>+VLOOKUP(B547,'S&amp;P500'!$B$5:$C$1261,2)</f>
        <v>4027.81</v>
      </c>
      <c r="D547" s="15">
        <f>+VLOOKUP(B547,Gold!$B$5:$C$1261,2)</f>
        <v>1966.1</v>
      </c>
      <c r="E547" s="15"/>
      <c r="G547" s="13">
        <f t="shared" si="9"/>
        <v>1.4237259113583312E-2</v>
      </c>
      <c r="H547" s="13">
        <f t="shared" si="9"/>
        <v>-3.1940782802677425E-3</v>
      </c>
    </row>
    <row r="548" spans="2:8" x14ac:dyDescent="0.3">
      <c r="B548" s="2">
        <v>45013</v>
      </c>
      <c r="C548">
        <f>+VLOOKUP(B548,'S&amp;P500'!$B$5:$C$1261,2)</f>
        <v>3971.27</v>
      </c>
      <c r="D548" s="15">
        <f>+VLOOKUP(B548,Gold!$B$5:$C$1261,2)</f>
        <v>1972.4</v>
      </c>
      <c r="E548" s="15"/>
      <c r="G548" s="13">
        <f t="shared" si="9"/>
        <v>-1.5738410521103363E-3</v>
      </c>
      <c r="H548" s="13">
        <f t="shared" si="9"/>
        <v>1.0243802499487753E-2</v>
      </c>
    </row>
    <row r="549" spans="2:8" x14ac:dyDescent="0.3">
      <c r="B549" s="2">
        <v>45012</v>
      </c>
      <c r="C549">
        <f>+VLOOKUP(B549,'S&amp;P500'!$B$5:$C$1261,2)</f>
        <v>3977.53</v>
      </c>
      <c r="D549" s="15">
        <f>+VLOOKUP(B549,Gold!$B$5:$C$1261,2)</f>
        <v>1952.4</v>
      </c>
      <c r="E549" s="15"/>
      <c r="G549" s="13">
        <f t="shared" si="9"/>
        <v>1.6469444647304599E-3</v>
      </c>
      <c r="H549" s="13">
        <f t="shared" si="9"/>
        <v>-1.4984107764492105E-2</v>
      </c>
    </row>
    <row r="550" spans="2:8" x14ac:dyDescent="0.3">
      <c r="B550" s="2">
        <v>45009</v>
      </c>
      <c r="C550">
        <f>+VLOOKUP(B550,'S&amp;P500'!$B$5:$C$1261,2)</f>
        <v>3970.99</v>
      </c>
      <c r="D550" s="15">
        <f>+VLOOKUP(B550,Gold!$B$5:$C$1261,2)</f>
        <v>1982.1</v>
      </c>
      <c r="E550" s="15"/>
      <c r="G550" s="13">
        <f t="shared" si="9"/>
        <v>5.6398022650376856E-3</v>
      </c>
      <c r="H550" s="13">
        <f t="shared" si="9"/>
        <v>-5.8681913933192886E-3</v>
      </c>
    </row>
    <row r="551" spans="2:8" x14ac:dyDescent="0.3">
      <c r="B551" s="2">
        <v>45008</v>
      </c>
      <c r="C551">
        <f>+VLOOKUP(B551,'S&amp;P500'!$B$5:$C$1261,2)</f>
        <v>3948.72</v>
      </c>
      <c r="D551" s="15">
        <f>+VLOOKUP(B551,Gold!$B$5:$C$1261,2)</f>
        <v>1993.8</v>
      </c>
      <c r="E551" s="15"/>
      <c r="G551" s="13">
        <f t="shared" si="9"/>
        <v>2.9845287111662788E-3</v>
      </c>
      <c r="H551" s="13">
        <f t="shared" si="9"/>
        <v>2.4142182042325766E-2</v>
      </c>
    </row>
    <row r="552" spans="2:8" x14ac:dyDescent="0.3">
      <c r="B552" s="2">
        <v>45007</v>
      </c>
      <c r="C552">
        <f>+VLOOKUP(B552,'S&amp;P500'!$B$5:$C$1261,2)</f>
        <v>3936.97</v>
      </c>
      <c r="D552" s="15">
        <f>+VLOOKUP(B552,Gold!$B$5:$C$1261,2)</f>
        <v>1946.8</v>
      </c>
      <c r="E552" s="15"/>
      <c r="G552" s="13">
        <f t="shared" si="9"/>
        <v>-1.646318766285193E-2</v>
      </c>
      <c r="H552" s="13">
        <f t="shared" si="9"/>
        <v>4.5407636738905577E-3</v>
      </c>
    </row>
    <row r="553" spans="2:8" x14ac:dyDescent="0.3">
      <c r="B553" s="2">
        <v>45006</v>
      </c>
      <c r="C553">
        <f>+VLOOKUP(B553,'S&amp;P500'!$B$5:$C$1261,2)</f>
        <v>4002.87</v>
      </c>
      <c r="D553" s="15">
        <f>+VLOOKUP(B553,Gold!$B$5:$C$1261,2)</f>
        <v>1938</v>
      </c>
      <c r="E553" s="15"/>
      <c r="G553" s="13">
        <f t="shared" si="9"/>
        <v>1.2982181765728518E-2</v>
      </c>
      <c r="H553" s="13">
        <f t="shared" si="9"/>
        <v>-2.0816491511721935E-2</v>
      </c>
    </row>
    <row r="554" spans="2:8" x14ac:dyDescent="0.3">
      <c r="B554" s="2">
        <v>45005</v>
      </c>
      <c r="C554">
        <f>+VLOOKUP(B554,'S&amp;P500'!$B$5:$C$1261,2)</f>
        <v>3951.57</v>
      </c>
      <c r="D554" s="15">
        <f>+VLOOKUP(B554,Gold!$B$5:$C$1261,2)</f>
        <v>1979.2</v>
      </c>
      <c r="E554" s="15"/>
      <c r="G554" s="13">
        <f t="shared" si="9"/>
        <v>8.9183585930798781E-3</v>
      </c>
      <c r="H554" s="13">
        <f t="shared" si="9"/>
        <v>4.7720580769621268E-3</v>
      </c>
    </row>
    <row r="555" spans="2:8" x14ac:dyDescent="0.3">
      <c r="B555" s="2">
        <v>45002</v>
      </c>
      <c r="C555">
        <f>+VLOOKUP(B555,'S&amp;P500'!$B$5:$C$1261,2)</f>
        <v>3916.64</v>
      </c>
      <c r="D555" s="15">
        <f>+VLOOKUP(B555,Gold!$B$5:$C$1261,2)</f>
        <v>1969.8</v>
      </c>
      <c r="E555" s="15"/>
      <c r="G555" s="13">
        <f t="shared" si="9"/>
        <v>-1.101942286909019E-2</v>
      </c>
      <c r="H555" s="13">
        <f t="shared" si="9"/>
        <v>2.6472120896300133E-2</v>
      </c>
    </row>
    <row r="556" spans="2:8" x14ac:dyDescent="0.3">
      <c r="B556" s="2">
        <v>45001</v>
      </c>
      <c r="C556">
        <f>+VLOOKUP(B556,'S&amp;P500'!$B$5:$C$1261,2)</f>
        <v>3960.28</v>
      </c>
      <c r="D556" s="15">
        <f>+VLOOKUP(B556,Gold!$B$5:$C$1261,2)</f>
        <v>1919</v>
      </c>
      <c r="E556" s="15"/>
      <c r="G556" s="13">
        <f t="shared" si="9"/>
        <v>1.7561980816715783E-2</v>
      </c>
      <c r="H556" s="13">
        <f t="shared" si="9"/>
        <v>-3.9447731755423154E-3</v>
      </c>
    </row>
    <row r="557" spans="2:8" x14ac:dyDescent="0.3">
      <c r="B557" s="2">
        <v>45000</v>
      </c>
      <c r="C557">
        <f>+VLOOKUP(B557,'S&amp;P500'!$B$5:$C$1261,2)</f>
        <v>3891.93</v>
      </c>
      <c r="D557" s="15">
        <f>+VLOOKUP(B557,Gold!$B$5:$C$1261,2)</f>
        <v>1926.6</v>
      </c>
      <c r="E557" s="15"/>
      <c r="G557" s="13">
        <f t="shared" si="9"/>
        <v>-6.9808562265104568E-3</v>
      </c>
      <c r="H557" s="13">
        <f t="shared" si="9"/>
        <v>1.0701920050361968E-2</v>
      </c>
    </row>
    <row r="558" spans="2:8" x14ac:dyDescent="0.3">
      <c r="B558" s="2">
        <v>44999</v>
      </c>
      <c r="C558">
        <f>+VLOOKUP(B558,'S&amp;P500'!$B$5:$C$1261,2)</f>
        <v>3919.29</v>
      </c>
      <c r="D558" s="15">
        <f>+VLOOKUP(B558,Gold!$B$5:$C$1261,2)</f>
        <v>1906.2</v>
      </c>
      <c r="E558" s="15"/>
      <c r="G558" s="13">
        <f t="shared" si="9"/>
        <v>1.6476647924144494E-2</v>
      </c>
      <c r="H558" s="13">
        <f t="shared" si="9"/>
        <v>-2.8770204529999788E-3</v>
      </c>
    </row>
    <row r="559" spans="2:8" x14ac:dyDescent="0.3">
      <c r="B559" s="2">
        <v>44998</v>
      </c>
      <c r="C559">
        <f>+VLOOKUP(B559,'S&amp;P500'!$B$5:$C$1261,2)</f>
        <v>3855.76</v>
      </c>
      <c r="D559" s="15">
        <f>+VLOOKUP(B559,Gold!$B$5:$C$1261,2)</f>
        <v>1911.7</v>
      </c>
      <c r="E559" s="15"/>
      <c r="G559" s="13">
        <f t="shared" si="9"/>
        <v>-1.5097408062482165E-3</v>
      </c>
      <c r="H559" s="13">
        <f t="shared" si="9"/>
        <v>2.6691729323308211E-2</v>
      </c>
    </row>
    <row r="560" spans="2:8" x14ac:dyDescent="0.3">
      <c r="B560" s="2">
        <v>44995</v>
      </c>
      <c r="C560">
        <f>+VLOOKUP(B560,'S&amp;P500'!$B$5:$C$1261,2)</f>
        <v>3861.59</v>
      </c>
      <c r="D560" s="15">
        <f>+VLOOKUP(B560,Gold!$B$5:$C$1261,2)</f>
        <v>1862</v>
      </c>
      <c r="E560" s="15"/>
      <c r="G560" s="13">
        <f t="shared" si="9"/>
        <v>-1.4478143694236278E-2</v>
      </c>
      <c r="H560" s="13">
        <f t="shared" si="9"/>
        <v>1.7875690154703916E-2</v>
      </c>
    </row>
    <row r="561" spans="2:8" x14ac:dyDescent="0.3">
      <c r="B561" s="2">
        <v>44994</v>
      </c>
      <c r="C561">
        <f>+VLOOKUP(B561,'S&amp;P500'!$B$5:$C$1261,2)</f>
        <v>3918.32</v>
      </c>
      <c r="D561" s="15">
        <f>+VLOOKUP(B561,Gold!$B$5:$C$1261,2)</f>
        <v>1829.3</v>
      </c>
      <c r="E561" s="15"/>
      <c r="G561" s="13">
        <f t="shared" si="9"/>
        <v>-1.8459372596762003E-2</v>
      </c>
      <c r="H561" s="13">
        <f t="shared" si="9"/>
        <v>9.1576101947370425E-3</v>
      </c>
    </row>
    <row r="562" spans="2:8" x14ac:dyDescent="0.3">
      <c r="B562" s="2">
        <v>44993</v>
      </c>
      <c r="C562">
        <f>+VLOOKUP(B562,'S&amp;P500'!$B$5:$C$1261,2)</f>
        <v>3992.01</v>
      </c>
      <c r="D562" s="15">
        <f>+VLOOKUP(B562,Gold!$B$5:$C$1261,2)</f>
        <v>1812.7</v>
      </c>
      <c r="E562" s="15"/>
      <c r="G562" s="13">
        <f t="shared" si="9"/>
        <v>1.4148210025664021E-3</v>
      </c>
      <c r="H562" s="13">
        <f t="shared" si="9"/>
        <v>-6.6155796901701258E-4</v>
      </c>
    </row>
    <row r="563" spans="2:8" x14ac:dyDescent="0.3">
      <c r="B563" s="2">
        <v>44992</v>
      </c>
      <c r="C563">
        <f>+VLOOKUP(B563,'S&amp;P500'!$B$5:$C$1261,2)</f>
        <v>3986.37</v>
      </c>
      <c r="D563" s="15">
        <f>+VLOOKUP(B563,Gold!$B$5:$C$1261,2)</f>
        <v>1813.9</v>
      </c>
      <c r="E563" s="15"/>
      <c r="G563" s="13">
        <f t="shared" si="9"/>
        <v>-1.5326967063694075E-2</v>
      </c>
      <c r="H563" s="13">
        <f t="shared" si="9"/>
        <v>-1.8399264029438811E-2</v>
      </c>
    </row>
    <row r="564" spans="2:8" x14ac:dyDescent="0.3">
      <c r="B564" s="2">
        <v>44991</v>
      </c>
      <c r="C564">
        <f>+VLOOKUP(B564,'S&amp;P500'!$B$5:$C$1261,2)</f>
        <v>4048.42</v>
      </c>
      <c r="D564" s="15">
        <f>+VLOOKUP(B564,Gold!$B$5:$C$1261,2)</f>
        <v>1847.9</v>
      </c>
      <c r="E564" s="15"/>
      <c r="G564" s="13">
        <f t="shared" si="9"/>
        <v>6.8715950999109765E-4</v>
      </c>
      <c r="H564" s="13">
        <f t="shared" si="9"/>
        <v>1.082426800886882E-4</v>
      </c>
    </row>
    <row r="565" spans="2:8" x14ac:dyDescent="0.3">
      <c r="B565" s="2">
        <v>44988</v>
      </c>
      <c r="C565">
        <f>+VLOOKUP(B565,'S&amp;P500'!$B$5:$C$1261,2)</f>
        <v>4045.64</v>
      </c>
      <c r="D565" s="15">
        <f>+VLOOKUP(B565,Gold!$B$5:$C$1261,2)</f>
        <v>1847.7</v>
      </c>
      <c r="E565" s="15"/>
      <c r="G565" s="13">
        <f t="shared" si="9"/>
        <v>1.61477890665227E-2</v>
      </c>
      <c r="H565" s="13">
        <f t="shared" si="9"/>
        <v>7.7447504772294451E-3</v>
      </c>
    </row>
    <row r="566" spans="2:8" x14ac:dyDescent="0.3">
      <c r="B566" s="2">
        <v>44987</v>
      </c>
      <c r="C566">
        <f>+VLOOKUP(B566,'S&amp;P500'!$B$5:$C$1261,2)</f>
        <v>3981.35</v>
      </c>
      <c r="D566" s="15">
        <f>+VLOOKUP(B566,Gold!$B$5:$C$1261,2)</f>
        <v>1833.5</v>
      </c>
      <c r="E566" s="15"/>
      <c r="G566" s="13">
        <f t="shared" si="9"/>
        <v>7.5821419804169565E-3</v>
      </c>
      <c r="H566" s="13">
        <f t="shared" si="9"/>
        <v>-2.2854655275617031E-3</v>
      </c>
    </row>
    <row r="567" spans="2:8" x14ac:dyDescent="0.3">
      <c r="B567" s="2">
        <v>44986</v>
      </c>
      <c r="C567">
        <f>+VLOOKUP(B567,'S&amp;P500'!$B$5:$C$1261,2)</f>
        <v>3951.39</v>
      </c>
      <c r="D567" s="15">
        <f>+VLOOKUP(B567,Gold!$B$5:$C$1261,2)</f>
        <v>1837.7</v>
      </c>
      <c r="E567" s="15"/>
      <c r="G567" s="13">
        <f t="shared" si="9"/>
        <v>-4.7252622696876134E-3</v>
      </c>
      <c r="H567" s="13">
        <f t="shared" si="9"/>
        <v>4.811635409262438E-3</v>
      </c>
    </row>
    <row r="568" spans="2:8" x14ac:dyDescent="0.3">
      <c r="B568" s="2">
        <v>44985</v>
      </c>
      <c r="C568">
        <f>+VLOOKUP(B568,'S&amp;P500'!$B$5:$C$1261,2)</f>
        <v>3970.15</v>
      </c>
      <c r="D568" s="15">
        <f>+VLOOKUP(B568,Gold!$B$5:$C$1261,2)</f>
        <v>1828.9</v>
      </c>
      <c r="E568" s="15"/>
      <c r="G568" s="13">
        <f t="shared" si="9"/>
        <v>-3.0359797500902896E-3</v>
      </c>
      <c r="H568" s="13">
        <f t="shared" si="9"/>
        <v>6.5492570170611053E-3</v>
      </c>
    </row>
    <row r="569" spans="2:8" x14ac:dyDescent="0.3">
      <c r="B569" s="2">
        <v>44984</v>
      </c>
      <c r="C569">
        <f>+VLOOKUP(B569,'S&amp;P500'!$B$5:$C$1261,2)</f>
        <v>3982.24</v>
      </c>
      <c r="D569" s="15">
        <f>+VLOOKUP(B569,Gold!$B$5:$C$1261,2)</f>
        <v>1817</v>
      </c>
      <c r="E569" s="15"/>
      <c r="G569" s="13">
        <f t="shared" si="9"/>
        <v>3.0730168965551474E-3</v>
      </c>
      <c r="H569" s="13">
        <f t="shared" si="9"/>
        <v>4.5333923042900626E-3</v>
      </c>
    </row>
    <row r="570" spans="2:8" x14ac:dyDescent="0.3">
      <c r="B570" s="2">
        <v>44981</v>
      </c>
      <c r="C570">
        <f>+VLOOKUP(B570,'S&amp;P500'!$B$5:$C$1261,2)</f>
        <v>3970.04</v>
      </c>
      <c r="D570" s="15">
        <f>+VLOOKUP(B570,Gold!$B$5:$C$1261,2)</f>
        <v>1808.8</v>
      </c>
      <c r="E570" s="15"/>
      <c r="G570" s="13">
        <f t="shared" si="9"/>
        <v>-1.0537544363360851E-2</v>
      </c>
      <c r="H570" s="13">
        <f t="shared" si="9"/>
        <v>-5.0605060506050403E-3</v>
      </c>
    </row>
    <row r="571" spans="2:8" x14ac:dyDescent="0.3">
      <c r="B571" s="2">
        <v>44980</v>
      </c>
      <c r="C571">
        <f>+VLOOKUP(B571,'S&amp;P500'!$B$5:$C$1261,2)</f>
        <v>4012.32</v>
      </c>
      <c r="D571" s="15">
        <f>+VLOOKUP(B571,Gold!$B$5:$C$1261,2)</f>
        <v>1818</v>
      </c>
      <c r="E571" s="15"/>
      <c r="G571" s="13">
        <f t="shared" si="9"/>
        <v>5.3294245875146196E-3</v>
      </c>
      <c r="H571" s="13">
        <f t="shared" si="9"/>
        <v>-7.6419213973799582E-3</v>
      </c>
    </row>
    <row r="572" spans="2:8" x14ac:dyDescent="0.3">
      <c r="B572" s="2">
        <v>44979</v>
      </c>
      <c r="C572">
        <f>+VLOOKUP(B572,'S&amp;P500'!$B$5:$C$1261,2)</f>
        <v>3991.05</v>
      </c>
      <c r="D572" s="15">
        <f>+VLOOKUP(B572,Gold!$B$5:$C$1261,2)</f>
        <v>1832</v>
      </c>
      <c r="E572" s="15"/>
      <c r="G572" s="13">
        <f t="shared" si="9"/>
        <v>-1.5735464083616035E-3</v>
      </c>
      <c r="H572" s="13">
        <f t="shared" si="9"/>
        <v>-5.4555373704312515E-4</v>
      </c>
    </row>
    <row r="573" spans="2:8" x14ac:dyDescent="0.3">
      <c r="B573" s="2">
        <v>44978</v>
      </c>
      <c r="C573">
        <f>+VLOOKUP(B573,'S&amp;P500'!$B$5:$C$1261,2)</f>
        <v>3997.34</v>
      </c>
      <c r="D573" s="15">
        <f>+VLOOKUP(B573,Gold!$B$5:$C$1261,2)</f>
        <v>1833</v>
      </c>
      <c r="E573" s="15"/>
      <c r="G573" s="13">
        <f t="shared" si="9"/>
        <v>-2.0041234687148357E-2</v>
      </c>
      <c r="H573" s="13">
        <f t="shared" si="9"/>
        <v>-4.0208650293415138E-3</v>
      </c>
    </row>
    <row r="574" spans="2:8" x14ac:dyDescent="0.3">
      <c r="B574" s="2">
        <v>44974</v>
      </c>
      <c r="C574">
        <f>+VLOOKUP(B574,'S&amp;P500'!$B$5:$C$1261,2)</f>
        <v>4079.09</v>
      </c>
      <c r="D574" s="15">
        <f>+VLOOKUP(B574,Gold!$B$5:$C$1261,2)</f>
        <v>1840.4</v>
      </c>
      <c r="E574" s="15"/>
      <c r="G574" s="13">
        <f t="shared" si="9"/>
        <v>-2.7674487398573477E-3</v>
      </c>
      <c r="H574" s="13">
        <f t="shared" si="9"/>
        <v>-8.6862106406071504E-4</v>
      </c>
    </row>
    <row r="575" spans="2:8" x14ac:dyDescent="0.3">
      <c r="B575" s="2">
        <v>44973</v>
      </c>
      <c r="C575">
        <f>+VLOOKUP(B575,'S&amp;P500'!$B$5:$C$1261,2)</f>
        <v>4090.41</v>
      </c>
      <c r="D575" s="15">
        <f>+VLOOKUP(B575,Gold!$B$5:$C$1261,2)</f>
        <v>1842</v>
      </c>
      <c r="E575" s="15"/>
      <c r="G575" s="13">
        <f t="shared" si="9"/>
        <v>-1.378869707782826E-2</v>
      </c>
      <c r="H575" s="13">
        <f t="shared" si="9"/>
        <v>4.2525351651945265E-3</v>
      </c>
    </row>
    <row r="576" spans="2:8" x14ac:dyDescent="0.3">
      <c r="B576" s="2">
        <v>44972</v>
      </c>
      <c r="C576">
        <f>+VLOOKUP(B576,'S&amp;P500'!$B$5:$C$1261,2)</f>
        <v>4147.6000000000004</v>
      </c>
      <c r="D576" s="15">
        <f>+VLOOKUP(B576,Gold!$B$5:$C$1261,2)</f>
        <v>1834.2</v>
      </c>
      <c r="E576" s="15"/>
      <c r="G576" s="13">
        <f t="shared" si="9"/>
        <v>2.7731236687436045E-3</v>
      </c>
      <c r="H576" s="13">
        <f t="shared" si="9"/>
        <v>-1.0679611650485366E-2</v>
      </c>
    </row>
    <row r="577" spans="2:8" x14ac:dyDescent="0.3">
      <c r="B577" s="2">
        <v>44971</v>
      </c>
      <c r="C577">
        <f>+VLOOKUP(B577,'S&amp;P500'!$B$5:$C$1261,2)</f>
        <v>4136.13</v>
      </c>
      <c r="D577" s="15">
        <f>+VLOOKUP(B577,Gold!$B$5:$C$1261,2)</f>
        <v>1854</v>
      </c>
      <c r="E577" s="15"/>
      <c r="G577" s="13">
        <f t="shared" si="9"/>
        <v>-2.8037676836767389E-4</v>
      </c>
      <c r="H577" s="13">
        <f t="shared" si="9"/>
        <v>1.1339705167665581E-3</v>
      </c>
    </row>
    <row r="578" spans="2:8" x14ac:dyDescent="0.3">
      <c r="B578" s="2">
        <v>44970</v>
      </c>
      <c r="C578">
        <f>+VLOOKUP(B578,'S&amp;P500'!$B$5:$C$1261,2)</f>
        <v>4137.29</v>
      </c>
      <c r="D578" s="15">
        <f>+VLOOKUP(B578,Gold!$B$5:$C$1261,2)</f>
        <v>1851.9</v>
      </c>
      <c r="E578" s="15"/>
      <c r="G578" s="13">
        <f t="shared" si="9"/>
        <v>1.1448590134117032E-2</v>
      </c>
      <c r="H578" s="13">
        <f t="shared" si="9"/>
        <v>-5.8514064848613767E-3</v>
      </c>
    </row>
    <row r="579" spans="2:8" x14ac:dyDescent="0.3">
      <c r="B579" s="2">
        <v>44967</v>
      </c>
      <c r="C579">
        <f>+VLOOKUP(B579,'S&amp;P500'!$B$5:$C$1261,2)</f>
        <v>4090.46</v>
      </c>
      <c r="D579" s="15">
        <f>+VLOOKUP(B579,Gold!$B$5:$C$1261,2)</f>
        <v>1862.8</v>
      </c>
      <c r="E579" s="15"/>
      <c r="G579" s="13">
        <f t="shared" si="9"/>
        <v>2.1952713463186946E-3</v>
      </c>
      <c r="H579" s="13">
        <f t="shared" si="9"/>
        <v>-1.8218840424392146E-3</v>
      </c>
    </row>
    <row r="580" spans="2:8" x14ac:dyDescent="0.3">
      <c r="B580" s="2">
        <v>44966</v>
      </c>
      <c r="C580">
        <f>+VLOOKUP(B580,'S&amp;P500'!$B$5:$C$1261,2)</f>
        <v>4081.5</v>
      </c>
      <c r="D580" s="15">
        <f>+VLOOKUP(B580,Gold!$B$5:$C$1261,2)</f>
        <v>1866.2</v>
      </c>
      <c r="E580" s="15"/>
      <c r="G580" s="13">
        <f t="shared" si="9"/>
        <v>-8.8298290859815109E-3</v>
      </c>
      <c r="H580" s="13">
        <f t="shared" si="9"/>
        <v>-5.9656972408650422E-3</v>
      </c>
    </row>
    <row r="581" spans="2:8" x14ac:dyDescent="0.3">
      <c r="B581" s="2">
        <v>44965</v>
      </c>
      <c r="C581">
        <f>+VLOOKUP(B581,'S&amp;P500'!$B$5:$C$1261,2)</f>
        <v>4117.8599999999997</v>
      </c>
      <c r="D581" s="15">
        <f>+VLOOKUP(B581,Gold!$B$5:$C$1261,2)</f>
        <v>1877.4</v>
      </c>
      <c r="E581" s="15"/>
      <c r="G581" s="13">
        <f t="shared" si="9"/>
        <v>-1.1080691642651352E-2</v>
      </c>
      <c r="H581" s="13">
        <f t="shared" si="9"/>
        <v>3.0453598333066711E-3</v>
      </c>
    </row>
    <row r="582" spans="2:8" x14ac:dyDescent="0.3">
      <c r="B582" s="2">
        <v>44964</v>
      </c>
      <c r="C582">
        <f>+VLOOKUP(B582,'S&amp;P500'!$B$5:$C$1261,2)</f>
        <v>4164</v>
      </c>
      <c r="D582" s="15">
        <f>+VLOOKUP(B582,Gold!$B$5:$C$1261,2)</f>
        <v>1871.7</v>
      </c>
      <c r="E582" s="15"/>
      <c r="G582" s="13">
        <f t="shared" si="9"/>
        <v>1.2872529846171821E-2</v>
      </c>
      <c r="H582" s="13">
        <f t="shared" si="9"/>
        <v>2.9471653627692884E-3</v>
      </c>
    </row>
    <row r="583" spans="2:8" x14ac:dyDescent="0.3">
      <c r="B583" s="2">
        <v>44963</v>
      </c>
      <c r="C583">
        <f>+VLOOKUP(B583,'S&amp;P500'!$B$5:$C$1261,2)</f>
        <v>4111.08</v>
      </c>
      <c r="D583" s="15">
        <f>+VLOOKUP(B583,Gold!$B$5:$C$1261,2)</f>
        <v>1866.2</v>
      </c>
      <c r="E583" s="15"/>
      <c r="G583" s="13">
        <f t="shared" si="9"/>
        <v>-6.1404865973000433E-3</v>
      </c>
      <c r="H583" s="13">
        <f t="shared" si="9"/>
        <v>1.7714316388426354E-3</v>
      </c>
    </row>
    <row r="584" spans="2:8" x14ac:dyDescent="0.3">
      <c r="B584" s="2">
        <v>44960</v>
      </c>
      <c r="C584">
        <f>+VLOOKUP(B584,'S&amp;P500'!$B$5:$C$1261,2)</f>
        <v>4136.4799999999996</v>
      </c>
      <c r="D584" s="15">
        <f>+VLOOKUP(B584,Gold!$B$5:$C$1261,2)</f>
        <v>1862.9</v>
      </c>
      <c r="E584" s="15"/>
      <c r="G584" s="13">
        <f t="shared" si="9"/>
        <v>-1.0354661511665864E-2</v>
      </c>
      <c r="H584" s="13">
        <f t="shared" si="9"/>
        <v>-2.786620049052857E-2</v>
      </c>
    </row>
    <row r="585" spans="2:8" x14ac:dyDescent="0.3">
      <c r="B585" s="2">
        <v>44959</v>
      </c>
      <c r="C585">
        <f>+VLOOKUP(B585,'S&amp;P500'!$B$5:$C$1261,2)</f>
        <v>4179.76</v>
      </c>
      <c r="D585" s="15">
        <f>+VLOOKUP(B585,Gold!$B$5:$C$1261,2)</f>
        <v>1916.3</v>
      </c>
      <c r="E585" s="15"/>
      <c r="G585" s="13">
        <f t="shared" si="9"/>
        <v>1.4699420519954209E-2</v>
      </c>
      <c r="H585" s="13">
        <f t="shared" si="9"/>
        <v>-5.9653491026040451E-3</v>
      </c>
    </row>
    <row r="586" spans="2:8" x14ac:dyDescent="0.3">
      <c r="B586" s="2">
        <v>44958</v>
      </c>
      <c r="C586">
        <f>+VLOOKUP(B586,'S&amp;P500'!$B$5:$C$1261,2)</f>
        <v>4119.21</v>
      </c>
      <c r="D586" s="15">
        <f>+VLOOKUP(B586,Gold!$B$5:$C$1261,2)</f>
        <v>1927.8</v>
      </c>
      <c r="E586" s="15"/>
      <c r="G586" s="13">
        <f t="shared" si="9"/>
        <v>1.0452337732424155E-2</v>
      </c>
      <c r="H586" s="13">
        <f t="shared" si="9"/>
        <v>-8.810572687224516E-4</v>
      </c>
    </row>
    <row r="587" spans="2:8" x14ac:dyDescent="0.3">
      <c r="B587" s="2">
        <v>44957</v>
      </c>
      <c r="C587">
        <f>+VLOOKUP(B587,'S&amp;P500'!$B$5:$C$1261,2)</f>
        <v>4076.6</v>
      </c>
      <c r="D587" s="15">
        <f>+VLOOKUP(B587,Gold!$B$5:$C$1261,2)</f>
        <v>1929.5</v>
      </c>
      <c r="E587" s="15"/>
      <c r="G587" s="13">
        <f t="shared" si="9"/>
        <v>1.4642450911824145E-2</v>
      </c>
      <c r="H587" s="13">
        <f t="shared" si="9"/>
        <v>3.4323157730511422E-3</v>
      </c>
    </row>
    <row r="588" spans="2:8" x14ac:dyDescent="0.3">
      <c r="B588" s="2">
        <v>44956</v>
      </c>
      <c r="C588">
        <f>+VLOOKUP(B588,'S&amp;P500'!$B$5:$C$1261,2)</f>
        <v>4017.77</v>
      </c>
      <c r="D588" s="15">
        <f>+VLOOKUP(B588,Gold!$B$5:$C$1261,2)</f>
        <v>1922.9</v>
      </c>
      <c r="E588" s="15"/>
      <c r="G588" s="13">
        <f t="shared" si="9"/>
        <v>-1.2968731575016657E-2</v>
      </c>
      <c r="H588" s="13">
        <f t="shared" si="9"/>
        <v>-2.9555117701959288E-3</v>
      </c>
    </row>
    <row r="589" spans="2:8" x14ac:dyDescent="0.3">
      <c r="B589" s="2">
        <v>44953</v>
      </c>
      <c r="C589">
        <f>+VLOOKUP(B589,'S&amp;P500'!$B$5:$C$1261,2)</f>
        <v>4070.56</v>
      </c>
      <c r="D589" s="15">
        <f>+VLOOKUP(B589,Gold!$B$5:$C$1261,2)</f>
        <v>1928.6</v>
      </c>
      <c r="E589" s="15"/>
      <c r="G589" s="13">
        <f t="shared" si="9"/>
        <v>2.4948096630159622E-3</v>
      </c>
      <c r="H589" s="13">
        <f t="shared" si="9"/>
        <v>-2.5918822248716111E-4</v>
      </c>
    </row>
    <row r="590" spans="2:8" x14ac:dyDescent="0.3">
      <c r="B590" s="2">
        <v>44952</v>
      </c>
      <c r="C590">
        <f>+VLOOKUP(B590,'S&amp;P500'!$B$5:$C$1261,2)</f>
        <v>4060.43</v>
      </c>
      <c r="D590" s="15">
        <f>+VLOOKUP(B590,Gold!$B$5:$C$1261,2)</f>
        <v>1929.1</v>
      </c>
      <c r="E590" s="15"/>
      <c r="G590" s="13">
        <f t="shared" si="9"/>
        <v>1.1007863115068517E-2</v>
      </c>
      <c r="H590" s="13">
        <f t="shared" si="9"/>
        <v>-6.2332577786936572E-3</v>
      </c>
    </row>
    <row r="591" spans="2:8" x14ac:dyDescent="0.3">
      <c r="B591" s="2">
        <v>44951</v>
      </c>
      <c r="C591">
        <f>+VLOOKUP(B591,'S&amp;P500'!$B$5:$C$1261,2)</f>
        <v>4016.22</v>
      </c>
      <c r="D591" s="15">
        <f>+VLOOKUP(B591,Gold!$B$5:$C$1261,2)</f>
        <v>1941.2</v>
      </c>
      <c r="E591" s="15"/>
      <c r="G591" s="13">
        <f t="shared" si="9"/>
        <v>-1.8172991946630024E-4</v>
      </c>
      <c r="H591" s="13">
        <f t="shared" si="9"/>
        <v>3.7747556750606925E-3</v>
      </c>
    </row>
    <row r="592" spans="2:8" x14ac:dyDescent="0.3">
      <c r="B592" s="2">
        <v>44950</v>
      </c>
      <c r="C592">
        <f>+VLOOKUP(B592,'S&amp;P500'!$B$5:$C$1261,2)</f>
        <v>4016.95</v>
      </c>
      <c r="D592" s="15">
        <f>+VLOOKUP(B592,Gold!$B$5:$C$1261,2)</f>
        <v>1933.9</v>
      </c>
      <c r="E592" s="15"/>
      <c r="G592" s="13">
        <f t="shared" si="9"/>
        <v>-7.1147641306434917E-4</v>
      </c>
      <c r="H592" s="13">
        <f t="shared" si="9"/>
        <v>3.5286181308702425E-3</v>
      </c>
    </row>
    <row r="593" spans="2:8" x14ac:dyDescent="0.3">
      <c r="B593" s="2">
        <v>44949</v>
      </c>
      <c r="C593">
        <f>+VLOOKUP(B593,'S&amp;P500'!$B$5:$C$1261,2)</f>
        <v>4019.81</v>
      </c>
      <c r="D593" s="15">
        <f>+VLOOKUP(B593,Gold!$B$5:$C$1261,2)</f>
        <v>1927.1</v>
      </c>
      <c r="E593" s="15"/>
      <c r="G593" s="13">
        <f t="shared" si="9"/>
        <v>1.1881357596139619E-2</v>
      </c>
      <c r="H593" s="13">
        <f t="shared" si="9"/>
        <v>3.6337209302317319E-4</v>
      </c>
    </row>
    <row r="594" spans="2:8" x14ac:dyDescent="0.3">
      <c r="B594" s="2">
        <v>44946</v>
      </c>
      <c r="C594">
        <f>+VLOOKUP(B594,'S&amp;P500'!$B$5:$C$1261,2)</f>
        <v>3972.61</v>
      </c>
      <c r="D594" s="15">
        <f>+VLOOKUP(B594,Gold!$B$5:$C$1261,2)</f>
        <v>1926.4</v>
      </c>
      <c r="E594" s="15"/>
      <c r="G594" s="13">
        <f t="shared" si="9"/>
        <v>1.8918399015094289E-2</v>
      </c>
      <c r="H594" s="13">
        <f t="shared" si="9"/>
        <v>2.2371364653244186E-3</v>
      </c>
    </row>
    <row r="595" spans="2:8" x14ac:dyDescent="0.3">
      <c r="B595" s="2">
        <v>44945</v>
      </c>
      <c r="C595">
        <f>+VLOOKUP(B595,'S&amp;P500'!$B$5:$C$1261,2)</f>
        <v>3898.85</v>
      </c>
      <c r="D595" s="15">
        <f>+VLOOKUP(B595,Gold!$B$5:$C$1261,2)</f>
        <v>1922.1</v>
      </c>
      <c r="E595" s="15"/>
      <c r="G595" s="13">
        <f t="shared" si="9"/>
        <v>-7.6383480195273412E-3</v>
      </c>
      <c r="H595" s="13">
        <f t="shared" si="9"/>
        <v>9.2942659105228476E-3</v>
      </c>
    </row>
    <row r="596" spans="2:8" x14ac:dyDescent="0.3">
      <c r="B596" s="2">
        <v>44944</v>
      </c>
      <c r="C596">
        <f>+VLOOKUP(B596,'S&amp;P500'!$B$5:$C$1261,2)</f>
        <v>3928.86</v>
      </c>
      <c r="D596" s="15">
        <f>+VLOOKUP(B596,Gold!$B$5:$C$1261,2)</f>
        <v>1904.4</v>
      </c>
      <c r="E596" s="15"/>
      <c r="G596" s="13">
        <f t="shared" ref="G596:H659" si="10">+C596/C597-1</f>
        <v>-1.5562632643191909E-2</v>
      </c>
      <c r="H596" s="13">
        <f t="shared" si="10"/>
        <v>-1.4681208053690664E-3</v>
      </c>
    </row>
    <row r="597" spans="2:8" x14ac:dyDescent="0.3">
      <c r="B597" s="2">
        <v>44943</v>
      </c>
      <c r="C597">
        <f>+VLOOKUP(B597,'S&amp;P500'!$B$5:$C$1261,2)</f>
        <v>3990.97</v>
      </c>
      <c r="D597" s="15">
        <f>+VLOOKUP(B597,Gold!$B$5:$C$1261,2)</f>
        <v>1907.2</v>
      </c>
      <c r="E597" s="15"/>
      <c r="G597" s="13">
        <f t="shared" si="10"/>
        <v>-2.0304619300891558E-3</v>
      </c>
      <c r="H597" s="13">
        <f t="shared" si="10"/>
        <v>-5.8381984987490032E-3</v>
      </c>
    </row>
    <row r="598" spans="2:8" x14ac:dyDescent="0.3">
      <c r="B598" s="2">
        <v>44939</v>
      </c>
      <c r="C598">
        <f>+VLOOKUP(B598,'S&amp;P500'!$B$5:$C$1261,2)</f>
        <v>3999.09</v>
      </c>
      <c r="D598" s="15">
        <f>+VLOOKUP(B598,Gold!$B$5:$C$1261,2)</f>
        <v>1918.4</v>
      </c>
      <c r="E598" s="15"/>
      <c r="G598" s="13">
        <f t="shared" si="10"/>
        <v>3.9968166058692578E-3</v>
      </c>
      <c r="H598" s="13">
        <f t="shared" si="10"/>
        <v>1.2081245054075485E-2</v>
      </c>
    </row>
    <row r="599" spans="2:8" x14ac:dyDescent="0.3">
      <c r="B599" s="2">
        <v>44938</v>
      </c>
      <c r="C599">
        <f>+VLOOKUP(B599,'S&amp;P500'!$B$5:$C$1261,2)</f>
        <v>3983.17</v>
      </c>
      <c r="D599" s="15">
        <f>+VLOOKUP(B599,Gold!$B$5:$C$1261,2)</f>
        <v>1895.5</v>
      </c>
      <c r="E599" s="15"/>
      <c r="G599" s="13">
        <f t="shared" si="10"/>
        <v>3.41595270064321E-3</v>
      </c>
      <c r="H599" s="13">
        <f t="shared" si="10"/>
        <v>1.1149045129627666E-2</v>
      </c>
    </row>
    <row r="600" spans="2:8" x14ac:dyDescent="0.3">
      <c r="B600" s="2">
        <v>44937</v>
      </c>
      <c r="C600">
        <f>+VLOOKUP(B600,'S&amp;P500'!$B$5:$C$1261,2)</f>
        <v>3969.61</v>
      </c>
      <c r="D600" s="15">
        <f>+VLOOKUP(B600,Gold!$B$5:$C$1261,2)</f>
        <v>1874.6</v>
      </c>
      <c r="E600" s="15"/>
      <c r="G600" s="13">
        <f t="shared" si="10"/>
        <v>1.2849397206098123E-2</v>
      </c>
      <c r="H600" s="13">
        <f t="shared" si="10"/>
        <v>1.6029066039751072E-3</v>
      </c>
    </row>
    <row r="601" spans="2:8" x14ac:dyDescent="0.3">
      <c r="B601" s="2">
        <v>44936</v>
      </c>
      <c r="C601">
        <f>+VLOOKUP(B601,'S&amp;P500'!$B$5:$C$1261,2)</f>
        <v>3919.25</v>
      </c>
      <c r="D601" s="15">
        <f>+VLOOKUP(B601,Gold!$B$5:$C$1261,2)</f>
        <v>1871.6</v>
      </c>
      <c r="E601" s="15"/>
      <c r="G601" s="13">
        <f t="shared" si="10"/>
        <v>6.9782558985018728E-3</v>
      </c>
      <c r="H601" s="13">
        <f t="shared" si="10"/>
        <v>-5.8738719495921021E-4</v>
      </c>
    </row>
    <row r="602" spans="2:8" x14ac:dyDescent="0.3">
      <c r="B602" s="2">
        <v>44935</v>
      </c>
      <c r="C602">
        <f>+VLOOKUP(B602,'S&amp;P500'!$B$5:$C$1261,2)</f>
        <v>3892.09</v>
      </c>
      <c r="D602" s="15">
        <f>+VLOOKUP(B602,Gold!$B$5:$C$1261,2)</f>
        <v>1872.7</v>
      </c>
      <c r="E602" s="15"/>
      <c r="G602" s="13">
        <f t="shared" si="10"/>
        <v>-7.6763506782906443E-4</v>
      </c>
      <c r="H602" s="13">
        <f t="shared" si="10"/>
        <v>4.5595966098057605E-3</v>
      </c>
    </row>
    <row r="603" spans="2:8" x14ac:dyDescent="0.3">
      <c r="B603" s="2">
        <v>44932</v>
      </c>
      <c r="C603">
        <f>+VLOOKUP(B603,'S&amp;P500'!$B$5:$C$1261,2)</f>
        <v>3895.08</v>
      </c>
      <c r="D603" s="15">
        <f>+VLOOKUP(B603,Gold!$B$5:$C$1261,2)</f>
        <v>1864.2</v>
      </c>
      <c r="E603" s="15"/>
      <c r="G603" s="13">
        <f t="shared" si="10"/>
        <v>2.284078674404566E-2</v>
      </c>
      <c r="H603" s="13">
        <f t="shared" si="10"/>
        <v>1.6023544800523259E-2</v>
      </c>
    </row>
    <row r="604" spans="2:8" x14ac:dyDescent="0.3">
      <c r="B604" s="2">
        <v>44931</v>
      </c>
      <c r="C604">
        <f>+VLOOKUP(B604,'S&amp;P500'!$B$5:$C$1261,2)</f>
        <v>3808.1</v>
      </c>
      <c r="D604" s="15">
        <f>+VLOOKUP(B604,Gold!$B$5:$C$1261,2)</f>
        <v>1834.8</v>
      </c>
      <c r="E604" s="15"/>
      <c r="G604" s="13">
        <f t="shared" si="10"/>
        <v>-1.164556173549236E-2</v>
      </c>
      <c r="H604" s="13">
        <f t="shared" si="10"/>
        <v>-9.7150259067357858E-3</v>
      </c>
    </row>
    <row r="605" spans="2:8" x14ac:dyDescent="0.3">
      <c r="B605" s="2">
        <v>44930</v>
      </c>
      <c r="C605">
        <f>+VLOOKUP(B605,'S&amp;P500'!$B$5:$C$1261,2)</f>
        <v>3852.97</v>
      </c>
      <c r="D605" s="15">
        <f>+VLOOKUP(B605,Gold!$B$5:$C$1261,2)</f>
        <v>1852.8</v>
      </c>
      <c r="E605" s="15"/>
      <c r="G605" s="13">
        <f t="shared" si="10"/>
        <v>7.5389499338414101E-3</v>
      </c>
      <c r="H605" s="13">
        <f t="shared" si="10"/>
        <v>7.1207262053594178E-3</v>
      </c>
    </row>
    <row r="606" spans="2:8" x14ac:dyDescent="0.3">
      <c r="B606" s="2">
        <v>44929</v>
      </c>
      <c r="C606">
        <f>+VLOOKUP(B606,'S&amp;P500'!$B$5:$C$1261,2)</f>
        <v>3824.14</v>
      </c>
      <c r="D606" s="15">
        <f>+VLOOKUP(B606,Gold!$B$5:$C$1261,2)</f>
        <v>1839.7</v>
      </c>
      <c r="E606" s="15"/>
      <c r="G606" s="13">
        <f t="shared" si="10"/>
        <v>-4.0005209011589882E-3</v>
      </c>
      <c r="H606" s="13">
        <f t="shared" si="10"/>
        <v>1.0990822663076383E-2</v>
      </c>
    </row>
    <row r="607" spans="2:8" x14ac:dyDescent="0.3">
      <c r="B607" s="2">
        <v>44925</v>
      </c>
      <c r="C607">
        <f>+VLOOKUP(B607,'S&amp;P500'!$B$5:$C$1261,2)</f>
        <v>3839.5</v>
      </c>
      <c r="D607" s="15">
        <f>+VLOOKUP(B607,Gold!$B$5:$C$1261,2)</f>
        <v>1819.7</v>
      </c>
      <c r="E607" s="15"/>
      <c r="G607" s="13">
        <f t="shared" si="10"/>
        <v>-2.5407348906808513E-3</v>
      </c>
      <c r="H607" s="13">
        <f t="shared" si="10"/>
        <v>1.0992030777678963E-4</v>
      </c>
    </row>
    <row r="608" spans="2:8" x14ac:dyDescent="0.3">
      <c r="B608" s="2">
        <v>44924</v>
      </c>
      <c r="C608">
        <f>+VLOOKUP(B608,'S&amp;P500'!$B$5:$C$1261,2)</f>
        <v>3849.28</v>
      </c>
      <c r="D608" s="15">
        <f>+VLOOKUP(B608,Gold!$B$5:$C$1261,2)</f>
        <v>1819.5</v>
      </c>
      <c r="E608" s="15"/>
      <c r="G608" s="13">
        <f t="shared" si="10"/>
        <v>1.7461316021801565E-2</v>
      </c>
      <c r="H608" s="13">
        <f t="shared" si="10"/>
        <v>6.416284086509183E-3</v>
      </c>
    </row>
    <row r="609" spans="2:8" x14ac:dyDescent="0.3">
      <c r="B609" s="2">
        <v>44923</v>
      </c>
      <c r="C609">
        <f>+VLOOKUP(B609,'S&amp;P500'!$B$5:$C$1261,2)</f>
        <v>3783.22</v>
      </c>
      <c r="D609" s="15">
        <f>+VLOOKUP(B609,Gold!$B$5:$C$1261,2)</f>
        <v>1807.9</v>
      </c>
      <c r="E609" s="15"/>
      <c r="G609" s="13">
        <f t="shared" si="10"/>
        <v>-1.202063067180259E-2</v>
      </c>
      <c r="H609" s="13">
        <f t="shared" si="10"/>
        <v>-3.8020718536476705E-3</v>
      </c>
    </row>
    <row r="610" spans="2:8" x14ac:dyDescent="0.3">
      <c r="B610" s="2">
        <v>44922</v>
      </c>
      <c r="C610">
        <f>+VLOOKUP(B610,'S&amp;P500'!$B$5:$C$1261,2)</f>
        <v>3829.25</v>
      </c>
      <c r="D610" s="15">
        <f>+VLOOKUP(B610,Gold!$B$5:$C$1261,2)</f>
        <v>1814.8</v>
      </c>
      <c r="E610" s="15"/>
      <c r="G610" s="13">
        <f t="shared" si="10"/>
        <v>-4.0496044028068834E-3</v>
      </c>
      <c r="H610" s="13">
        <f t="shared" si="10"/>
        <v>1.0523971267887955E-2</v>
      </c>
    </row>
    <row r="611" spans="2:8" x14ac:dyDescent="0.3">
      <c r="B611" s="2">
        <v>44918</v>
      </c>
      <c r="C611">
        <f>+VLOOKUP(B611,'S&amp;P500'!$B$5:$C$1261,2)</f>
        <v>3844.82</v>
      </c>
      <c r="D611" s="15">
        <f>+VLOOKUP(B611,Gold!$B$5:$C$1261,2)</f>
        <v>1795.9</v>
      </c>
      <c r="E611" s="15"/>
      <c r="G611" s="13">
        <f t="shared" si="10"/>
        <v>5.8680563731070556E-3</v>
      </c>
      <c r="H611" s="13">
        <f t="shared" si="10"/>
        <v>4.9804141018467973E-3</v>
      </c>
    </row>
    <row r="612" spans="2:8" x14ac:dyDescent="0.3">
      <c r="B612" s="2">
        <v>44917</v>
      </c>
      <c r="C612">
        <f>+VLOOKUP(B612,'S&amp;P500'!$B$5:$C$1261,2)</f>
        <v>3822.39</v>
      </c>
      <c r="D612" s="15">
        <f>+VLOOKUP(B612,Gold!$B$5:$C$1261,2)</f>
        <v>1787</v>
      </c>
      <c r="E612" s="15"/>
      <c r="G612" s="13">
        <f t="shared" si="10"/>
        <v>-1.4451686760656446E-2</v>
      </c>
      <c r="H612" s="13">
        <f t="shared" si="10"/>
        <v>-1.5914973291480838E-2</v>
      </c>
    </row>
    <row r="613" spans="2:8" x14ac:dyDescent="0.3">
      <c r="B613" s="2">
        <v>44916</v>
      </c>
      <c r="C613">
        <f>+VLOOKUP(B613,'S&amp;P500'!$B$5:$C$1261,2)</f>
        <v>3878.44</v>
      </c>
      <c r="D613" s="15">
        <f>+VLOOKUP(B613,Gold!$B$5:$C$1261,2)</f>
        <v>1815.9</v>
      </c>
      <c r="E613" s="15"/>
      <c r="G613" s="13">
        <f t="shared" si="10"/>
        <v>1.4868040255179737E-2</v>
      </c>
      <c r="H613" s="13">
        <f t="shared" si="10"/>
        <v>0</v>
      </c>
    </row>
    <row r="614" spans="2:8" x14ac:dyDescent="0.3">
      <c r="B614" s="2">
        <v>44915</v>
      </c>
      <c r="C614">
        <f>+VLOOKUP(B614,'S&amp;P500'!$B$5:$C$1261,2)</f>
        <v>3821.62</v>
      </c>
      <c r="D614" s="15">
        <f>+VLOOKUP(B614,Gold!$B$5:$C$1261,2)</f>
        <v>1815.9</v>
      </c>
      <c r="E614" s="15"/>
      <c r="G614" s="13">
        <f t="shared" si="10"/>
        <v>1.0372846193742458E-3</v>
      </c>
      <c r="H614" s="13">
        <f t="shared" si="10"/>
        <v>1.5774458801812496E-2</v>
      </c>
    </row>
    <row r="615" spans="2:8" x14ac:dyDescent="0.3">
      <c r="B615" s="2">
        <v>44914</v>
      </c>
      <c r="C615">
        <f>+VLOOKUP(B615,'S&amp;P500'!$B$5:$C$1261,2)</f>
        <v>3817.66</v>
      </c>
      <c r="D615" s="15">
        <f>+VLOOKUP(B615,Gold!$B$5:$C$1261,2)</f>
        <v>1787.7</v>
      </c>
      <c r="E615" s="15"/>
      <c r="G615" s="13">
        <f t="shared" si="10"/>
        <v>-9.007465553582783E-3</v>
      </c>
      <c r="H615" s="13">
        <f t="shared" si="10"/>
        <v>-1.2849162011172588E-3</v>
      </c>
    </row>
    <row r="616" spans="2:8" x14ac:dyDescent="0.3">
      <c r="B616" s="2">
        <v>44911</v>
      </c>
      <c r="C616">
        <f>+VLOOKUP(B616,'S&amp;P500'!$B$5:$C$1261,2)</f>
        <v>3852.36</v>
      </c>
      <c r="D616" s="15">
        <f>+VLOOKUP(B616,Gold!$B$5:$C$1261,2)</f>
        <v>1790</v>
      </c>
      <c r="E616" s="15"/>
      <c r="G616" s="13">
        <f t="shared" si="10"/>
        <v>-1.1137778348199956E-2</v>
      </c>
      <c r="H616" s="13">
        <f t="shared" si="10"/>
        <v>7.2023407607473278E-3</v>
      </c>
    </row>
    <row r="617" spans="2:8" x14ac:dyDescent="0.3">
      <c r="B617" s="2">
        <v>44910</v>
      </c>
      <c r="C617">
        <f>+VLOOKUP(B617,'S&amp;P500'!$B$5:$C$1261,2)</f>
        <v>3895.75</v>
      </c>
      <c r="D617" s="15">
        <f>+VLOOKUP(B617,Gold!$B$5:$C$1261,2)</f>
        <v>1777.2</v>
      </c>
      <c r="E617" s="15"/>
      <c r="G617" s="13">
        <f t="shared" si="10"/>
        <v>-2.4921658340258168E-2</v>
      </c>
      <c r="H617" s="13">
        <f t="shared" si="10"/>
        <v>-1.676348547717843E-2</v>
      </c>
    </row>
    <row r="618" spans="2:8" x14ac:dyDescent="0.3">
      <c r="B618" s="2">
        <v>44909</v>
      </c>
      <c r="C618">
        <f>+VLOOKUP(B618,'S&amp;P500'!$B$5:$C$1261,2)</f>
        <v>3995.32</v>
      </c>
      <c r="D618" s="15">
        <f>+VLOOKUP(B618,Gold!$B$5:$C$1261,2)</f>
        <v>1807.5</v>
      </c>
      <c r="E618" s="15"/>
      <c r="G618" s="13">
        <f t="shared" si="10"/>
        <v>-6.0527657880661279E-3</v>
      </c>
      <c r="H618" s="13">
        <f t="shared" si="10"/>
        <v>-3.5283091680908818E-3</v>
      </c>
    </row>
    <row r="619" spans="2:8" x14ac:dyDescent="0.3">
      <c r="B619" s="2">
        <v>44908</v>
      </c>
      <c r="C619">
        <f>+VLOOKUP(B619,'S&amp;P500'!$B$5:$C$1261,2)</f>
        <v>4019.65</v>
      </c>
      <c r="D619" s="15">
        <f>+VLOOKUP(B619,Gold!$B$5:$C$1261,2)</f>
        <v>1813.9</v>
      </c>
      <c r="E619" s="15"/>
      <c r="G619" s="13">
        <f t="shared" si="10"/>
        <v>7.289703700733785E-3</v>
      </c>
      <c r="H619" s="13">
        <f t="shared" si="10"/>
        <v>1.8758775624824642E-2</v>
      </c>
    </row>
    <row r="620" spans="2:8" x14ac:dyDescent="0.3">
      <c r="B620" s="2">
        <v>44907</v>
      </c>
      <c r="C620">
        <f>+VLOOKUP(B620,'S&amp;P500'!$B$5:$C$1261,2)</f>
        <v>3990.56</v>
      </c>
      <c r="D620" s="15">
        <f>+VLOOKUP(B620,Gold!$B$5:$C$1261,2)</f>
        <v>1780.5</v>
      </c>
      <c r="E620" s="15"/>
      <c r="G620" s="13">
        <f t="shared" si="10"/>
        <v>1.4279251114533986E-2</v>
      </c>
      <c r="H620" s="13">
        <f t="shared" si="10"/>
        <v>-9.7881096713197113E-3</v>
      </c>
    </row>
    <row r="621" spans="2:8" x14ac:dyDescent="0.3">
      <c r="B621" s="2">
        <v>44904</v>
      </c>
      <c r="C621">
        <f>+VLOOKUP(B621,'S&amp;P500'!$B$5:$C$1261,2)</f>
        <v>3934.38</v>
      </c>
      <c r="D621" s="15">
        <f>+VLOOKUP(B621,Gold!$B$5:$C$1261,2)</f>
        <v>1798.1</v>
      </c>
      <c r="E621" s="15"/>
      <c r="G621" s="13">
        <f t="shared" si="10"/>
        <v>-7.3495462355336327E-3</v>
      </c>
      <c r="H621" s="13">
        <f t="shared" si="10"/>
        <v>5.25521328339007E-3</v>
      </c>
    </row>
    <row r="622" spans="2:8" x14ac:dyDescent="0.3">
      <c r="B622" s="2">
        <v>44903</v>
      </c>
      <c r="C622">
        <f>+VLOOKUP(B622,'S&amp;P500'!$B$5:$C$1261,2)</f>
        <v>3963.51</v>
      </c>
      <c r="D622" s="15">
        <f>+VLOOKUP(B622,Gold!$B$5:$C$1261,2)</f>
        <v>1788.7</v>
      </c>
      <c r="E622" s="15"/>
      <c r="G622" s="13">
        <f t="shared" si="10"/>
        <v>7.5217594663847809E-3</v>
      </c>
      <c r="H622" s="13">
        <f t="shared" si="10"/>
        <v>1.7922150658078451E-3</v>
      </c>
    </row>
    <row r="623" spans="2:8" x14ac:dyDescent="0.3">
      <c r="B623" s="2">
        <v>44902</v>
      </c>
      <c r="C623">
        <f>+VLOOKUP(B623,'S&amp;P500'!$B$5:$C$1261,2)</f>
        <v>3933.92</v>
      </c>
      <c r="D623" s="15">
        <f>+VLOOKUP(B623,Gold!$B$5:$C$1261,2)</f>
        <v>1785.5</v>
      </c>
      <c r="E623" s="15"/>
      <c r="G623" s="13">
        <f t="shared" si="10"/>
        <v>-1.8623485890298941E-3</v>
      </c>
      <c r="H623" s="13">
        <f t="shared" si="10"/>
        <v>9.1561634544734538E-3</v>
      </c>
    </row>
    <row r="624" spans="2:8" x14ac:dyDescent="0.3">
      <c r="B624" s="2">
        <v>44901</v>
      </c>
      <c r="C624">
        <f>+VLOOKUP(B624,'S&amp;P500'!$B$5:$C$1261,2)</f>
        <v>3941.26</v>
      </c>
      <c r="D624" s="15">
        <f>+VLOOKUP(B624,Gold!$B$5:$C$1261,2)</f>
        <v>1769.3</v>
      </c>
      <c r="E624" s="15"/>
      <c r="G624" s="13">
        <f t="shared" si="10"/>
        <v>-1.4399175760970717E-2</v>
      </c>
      <c r="H624" s="13">
        <f t="shared" si="10"/>
        <v>1.0750254611293641E-3</v>
      </c>
    </row>
    <row r="625" spans="2:8" x14ac:dyDescent="0.3">
      <c r="B625" s="2">
        <v>44900</v>
      </c>
      <c r="C625">
        <f>+VLOOKUP(B625,'S&amp;P500'!$B$5:$C$1261,2)</f>
        <v>3998.84</v>
      </c>
      <c r="D625" s="15">
        <f>+VLOOKUP(B625,Gold!$B$5:$C$1261,2)</f>
        <v>1767.4</v>
      </c>
      <c r="E625" s="15"/>
      <c r="G625" s="13">
        <f t="shared" si="10"/>
        <v>-1.7894245646781326E-2</v>
      </c>
      <c r="H625" s="13">
        <f t="shared" si="10"/>
        <v>-1.5869480483323151E-2</v>
      </c>
    </row>
    <row r="626" spans="2:8" x14ac:dyDescent="0.3">
      <c r="B626" s="2">
        <v>44897</v>
      </c>
      <c r="C626">
        <f>+VLOOKUP(B626,'S&amp;P500'!$B$5:$C$1261,2)</f>
        <v>4071.7</v>
      </c>
      <c r="D626" s="15">
        <f>+VLOOKUP(B626,Gold!$B$5:$C$1261,2)</f>
        <v>1795.9</v>
      </c>
      <c r="E626" s="15"/>
      <c r="G626" s="13">
        <f t="shared" si="10"/>
        <v>-1.1946317615054713E-3</v>
      </c>
      <c r="H626" s="13">
        <f t="shared" si="10"/>
        <v>-2.8871245350062802E-3</v>
      </c>
    </row>
    <row r="627" spans="2:8" x14ac:dyDescent="0.3">
      <c r="B627" s="2">
        <v>44896</v>
      </c>
      <c r="C627">
        <f>+VLOOKUP(B627,'S&amp;P500'!$B$5:$C$1261,2)</f>
        <v>4076.57</v>
      </c>
      <c r="D627" s="15">
        <f>+VLOOKUP(B627,Gold!$B$5:$C$1261,2)</f>
        <v>1801.1</v>
      </c>
      <c r="E627" s="15"/>
      <c r="G627" s="13">
        <f t="shared" si="10"/>
        <v>-8.6762366700898763E-4</v>
      </c>
      <c r="H627" s="13">
        <f t="shared" si="10"/>
        <v>3.1557846506300002E-2</v>
      </c>
    </row>
    <row r="628" spans="2:8" x14ac:dyDescent="0.3">
      <c r="B628" s="2">
        <v>44895</v>
      </c>
      <c r="C628">
        <f>+VLOOKUP(B628,'S&amp;P500'!$B$5:$C$1261,2)</f>
        <v>4080.11</v>
      </c>
      <c r="D628" s="15">
        <f>+VLOOKUP(B628,Gold!$B$5:$C$1261,2)</f>
        <v>1746</v>
      </c>
      <c r="E628" s="15"/>
      <c r="G628" s="13">
        <f t="shared" si="10"/>
        <v>3.0947814727501077E-2</v>
      </c>
      <c r="H628" s="13">
        <f t="shared" si="10"/>
        <v>-1.3726835964310569E-3</v>
      </c>
    </row>
    <row r="629" spans="2:8" x14ac:dyDescent="0.3">
      <c r="B629" s="2">
        <v>44894</v>
      </c>
      <c r="C629">
        <f>+VLOOKUP(B629,'S&amp;P500'!$B$5:$C$1261,2)</f>
        <v>3957.63</v>
      </c>
      <c r="D629" s="15">
        <f>+VLOOKUP(B629,Gold!$B$5:$C$1261,2)</f>
        <v>1748.4</v>
      </c>
      <c r="E629" s="15"/>
      <c r="G629" s="13">
        <f t="shared" si="10"/>
        <v>-1.5918505325509535E-3</v>
      </c>
      <c r="H629" s="13">
        <f t="shared" si="10"/>
        <v>4.7698408137464288E-3</v>
      </c>
    </row>
    <row r="630" spans="2:8" x14ac:dyDescent="0.3">
      <c r="B630" s="2">
        <v>44893</v>
      </c>
      <c r="C630">
        <f>+VLOOKUP(B630,'S&amp;P500'!$B$5:$C$1261,2)</f>
        <v>3963.94</v>
      </c>
      <c r="D630" s="15">
        <f>+VLOOKUP(B630,Gold!$B$5:$C$1261,2)</f>
        <v>1740.1</v>
      </c>
      <c r="E630" s="15"/>
      <c r="G630" s="13">
        <f t="shared" si="10"/>
        <v>-1.5444149702443011E-2</v>
      </c>
      <c r="H630" s="13">
        <f t="shared" si="10"/>
        <v>-7.5286602406889891E-3</v>
      </c>
    </row>
    <row r="631" spans="2:8" x14ac:dyDescent="0.3">
      <c r="B631" s="2">
        <v>44890</v>
      </c>
      <c r="C631">
        <f>+VLOOKUP(B631,'S&amp;P500'!$B$5:$C$1261,2)</f>
        <v>4026.12</v>
      </c>
      <c r="D631" s="15">
        <f>+VLOOKUP(B631,Gold!$B$5:$C$1261,2)</f>
        <v>1753.3</v>
      </c>
      <c r="E631" s="15"/>
      <c r="G631" s="13">
        <f t="shared" si="10"/>
        <v>-2.830708720074071E-4</v>
      </c>
      <c r="H631" s="13">
        <f t="shared" si="10"/>
        <v>4.8140294572753817E-3</v>
      </c>
    </row>
    <row r="632" spans="2:8" x14ac:dyDescent="0.3">
      <c r="B632" s="2">
        <v>44888</v>
      </c>
      <c r="C632">
        <f>+VLOOKUP(B632,'S&amp;P500'!$B$5:$C$1261,2)</f>
        <v>4027.26</v>
      </c>
      <c r="D632" s="15">
        <f>+VLOOKUP(B632,Gold!$B$5:$C$1261,2)</f>
        <v>1744.9</v>
      </c>
      <c r="E632" s="15"/>
      <c r="G632" s="13">
        <f t="shared" si="10"/>
        <v>5.9147063378277576E-3</v>
      </c>
      <c r="H632" s="13">
        <f t="shared" si="10"/>
        <v>3.7968129781971172E-3</v>
      </c>
    </row>
    <row r="633" spans="2:8" x14ac:dyDescent="0.3">
      <c r="B633" s="2">
        <v>44887</v>
      </c>
      <c r="C633">
        <f>+VLOOKUP(B633,'S&amp;P500'!$B$5:$C$1261,2)</f>
        <v>4003.58</v>
      </c>
      <c r="D633" s="15">
        <f>+VLOOKUP(B633,Gold!$B$5:$C$1261,2)</f>
        <v>1738.3</v>
      </c>
      <c r="E633" s="15"/>
      <c r="G633" s="13">
        <f t="shared" si="10"/>
        <v>1.3579953113211918E-2</v>
      </c>
      <c r="H633" s="13">
        <f t="shared" si="10"/>
        <v>5.1801542534812839E-4</v>
      </c>
    </row>
    <row r="634" spans="2:8" x14ac:dyDescent="0.3">
      <c r="B634" s="2">
        <v>44886</v>
      </c>
      <c r="C634">
        <f>+VLOOKUP(B634,'S&amp;P500'!$B$5:$C$1261,2)</f>
        <v>3949.94</v>
      </c>
      <c r="D634" s="15">
        <f>+VLOOKUP(B634,Gold!$B$5:$C$1261,2)</f>
        <v>1737.4</v>
      </c>
      <c r="E634" s="15"/>
      <c r="G634" s="13">
        <f t="shared" si="10"/>
        <v>-3.8836518432215916E-3</v>
      </c>
      <c r="H634" s="13">
        <f t="shared" si="10"/>
        <v>-8.2767281237513535E-3</v>
      </c>
    </row>
    <row r="635" spans="2:8" x14ac:dyDescent="0.3">
      <c r="B635" s="2">
        <v>44883</v>
      </c>
      <c r="C635">
        <f>+VLOOKUP(B635,'S&amp;P500'!$B$5:$C$1261,2)</f>
        <v>3965.34</v>
      </c>
      <c r="D635" s="15">
        <f>+VLOOKUP(B635,Gold!$B$5:$C$1261,2)</f>
        <v>1751.9</v>
      </c>
      <c r="E635" s="15"/>
      <c r="G635" s="13">
        <f t="shared" si="10"/>
        <v>4.7585745560692061E-3</v>
      </c>
      <c r="H635" s="13">
        <f t="shared" si="10"/>
        <v>-5.0545206724215141E-3</v>
      </c>
    </row>
    <row r="636" spans="2:8" x14ac:dyDescent="0.3">
      <c r="B636" s="2">
        <v>44882</v>
      </c>
      <c r="C636">
        <f>+VLOOKUP(B636,'S&amp;P500'!$B$5:$C$1261,2)</f>
        <v>3946.56</v>
      </c>
      <c r="D636" s="15">
        <f>+VLOOKUP(B636,Gold!$B$5:$C$1261,2)</f>
        <v>1760.8</v>
      </c>
      <c r="E636" s="15"/>
      <c r="G636" s="13">
        <f t="shared" si="10"/>
        <v>-3.0893277996559831E-3</v>
      </c>
      <c r="H636" s="13">
        <f t="shared" si="10"/>
        <v>-6.8809926677947386E-3</v>
      </c>
    </row>
    <row r="637" spans="2:8" x14ac:dyDescent="0.3">
      <c r="B637" s="2">
        <v>44881</v>
      </c>
      <c r="C637">
        <f>+VLOOKUP(B637,'S&amp;P500'!$B$5:$C$1261,2)</f>
        <v>3958.79</v>
      </c>
      <c r="D637" s="15">
        <f>+VLOOKUP(B637,Gold!$B$5:$C$1261,2)</f>
        <v>1773</v>
      </c>
      <c r="E637" s="15"/>
      <c r="G637" s="13">
        <f t="shared" si="10"/>
        <v>-8.2520611363995355E-3</v>
      </c>
      <c r="H637" s="13">
        <f t="shared" si="10"/>
        <v>-4.5100913293494305E-4</v>
      </c>
    </row>
    <row r="638" spans="2:8" x14ac:dyDescent="0.3">
      <c r="B638" s="2">
        <v>44880</v>
      </c>
      <c r="C638">
        <f>+VLOOKUP(B638,'S&amp;P500'!$B$5:$C$1261,2)</f>
        <v>3991.73</v>
      </c>
      <c r="D638" s="15">
        <f>+VLOOKUP(B638,Gold!$B$5:$C$1261,2)</f>
        <v>1773.8</v>
      </c>
      <c r="E638" s="15"/>
      <c r="G638" s="13">
        <f t="shared" si="10"/>
        <v>8.7131214858804373E-3</v>
      </c>
      <c r="H638" s="13">
        <f t="shared" si="10"/>
        <v>1.1276499774481863E-4</v>
      </c>
    </row>
    <row r="639" spans="2:8" x14ac:dyDescent="0.3">
      <c r="B639" s="2">
        <v>44879</v>
      </c>
      <c r="C639">
        <f>+VLOOKUP(B639,'S&amp;P500'!$B$5:$C$1261,2)</f>
        <v>3957.25</v>
      </c>
      <c r="D639" s="15">
        <f>+VLOOKUP(B639,Gold!$B$5:$C$1261,2)</f>
        <v>1773.6</v>
      </c>
      <c r="E639" s="15"/>
      <c r="G639" s="13">
        <f t="shared" si="10"/>
        <v>-8.9357940159231486E-3</v>
      </c>
      <c r="H639" s="13">
        <f t="shared" si="10"/>
        <v>4.303510758776774E-3</v>
      </c>
    </row>
    <row r="640" spans="2:8" x14ac:dyDescent="0.3">
      <c r="B640" s="2">
        <v>44876</v>
      </c>
      <c r="C640">
        <f>+VLOOKUP(B640,'S&amp;P500'!$B$5:$C$1261,2)</f>
        <v>3992.93</v>
      </c>
      <c r="D640" s="15">
        <f>+VLOOKUP(B640,Gold!$B$5:$C$1261,2)</f>
        <v>1766</v>
      </c>
      <c r="E640" s="15"/>
      <c r="G640" s="13">
        <f t="shared" si="10"/>
        <v>9.2407939601200084E-3</v>
      </c>
      <c r="H640" s="13">
        <f t="shared" si="10"/>
        <v>8.969890875849984E-3</v>
      </c>
    </row>
    <row r="641" spans="2:8" x14ac:dyDescent="0.3">
      <c r="B641" s="2">
        <v>44875</v>
      </c>
      <c r="C641">
        <f>+VLOOKUP(B641,'S&amp;P500'!$B$5:$C$1261,2)</f>
        <v>3956.37</v>
      </c>
      <c r="D641" s="15">
        <f>+VLOOKUP(B641,Gold!$B$5:$C$1261,2)</f>
        <v>1750.3</v>
      </c>
      <c r="E641" s="15"/>
      <c r="G641" s="13">
        <f t="shared" si="10"/>
        <v>5.5434472345454289E-2</v>
      </c>
      <c r="H641" s="13">
        <f t="shared" si="10"/>
        <v>2.3507397228232252E-2</v>
      </c>
    </row>
    <row r="642" spans="2:8" x14ac:dyDescent="0.3">
      <c r="B642" s="2">
        <v>44874</v>
      </c>
      <c r="C642">
        <f>+VLOOKUP(B642,'S&amp;P500'!$B$5:$C$1261,2)</f>
        <v>3748.57</v>
      </c>
      <c r="D642" s="15">
        <f>+VLOOKUP(B642,Gold!$B$5:$C$1261,2)</f>
        <v>1710.1</v>
      </c>
      <c r="E642" s="15"/>
      <c r="G642" s="13">
        <f t="shared" si="10"/>
        <v>-2.0777877333723382E-2</v>
      </c>
      <c r="H642" s="13">
        <f t="shared" si="10"/>
        <v>-1.1681560656503498E-3</v>
      </c>
    </row>
    <row r="643" spans="2:8" x14ac:dyDescent="0.3">
      <c r="B643" s="2">
        <v>44873</v>
      </c>
      <c r="C643">
        <f>+VLOOKUP(B643,'S&amp;P500'!$B$5:$C$1261,2)</f>
        <v>3828.11</v>
      </c>
      <c r="D643" s="15">
        <f>+VLOOKUP(B643,Gold!$B$5:$C$1261,2)</f>
        <v>1712.1</v>
      </c>
      <c r="E643" s="15"/>
      <c r="G643" s="13">
        <f t="shared" si="10"/>
        <v>5.5978774823999267E-3</v>
      </c>
      <c r="H643" s="13">
        <f t="shared" si="10"/>
        <v>2.1234715180435293E-2</v>
      </c>
    </row>
    <row r="644" spans="2:8" x14ac:dyDescent="0.3">
      <c r="B644" s="2">
        <v>44872</v>
      </c>
      <c r="C644">
        <f>+VLOOKUP(B644,'S&amp;P500'!$B$5:$C$1261,2)</f>
        <v>3806.8</v>
      </c>
      <c r="D644" s="15">
        <f>+VLOOKUP(B644,Gold!$B$5:$C$1261,2)</f>
        <v>1676.5</v>
      </c>
      <c r="E644" s="15"/>
      <c r="G644" s="13">
        <f t="shared" si="10"/>
        <v>9.6139820450598101E-3</v>
      </c>
      <c r="H644" s="13">
        <f t="shared" si="10"/>
        <v>2.3916292974588416E-3</v>
      </c>
    </row>
    <row r="645" spans="2:8" x14ac:dyDescent="0.3">
      <c r="B645" s="2">
        <v>44869</v>
      </c>
      <c r="C645">
        <f>+VLOOKUP(B645,'S&amp;P500'!$B$5:$C$1261,2)</f>
        <v>3770.55</v>
      </c>
      <c r="D645" s="15">
        <f>+VLOOKUP(B645,Gold!$B$5:$C$1261,2)</f>
        <v>1672.5</v>
      </c>
      <c r="E645" s="15"/>
      <c r="G645" s="13">
        <f t="shared" si="10"/>
        <v>1.3618682272863003E-2</v>
      </c>
      <c r="H645" s="13">
        <f t="shared" si="10"/>
        <v>2.7776070792109753E-2</v>
      </c>
    </row>
    <row r="646" spans="2:8" x14ac:dyDescent="0.3">
      <c r="B646" s="2">
        <v>44868</v>
      </c>
      <c r="C646">
        <f>+VLOOKUP(B646,'S&amp;P500'!$B$5:$C$1261,2)</f>
        <v>3719.89</v>
      </c>
      <c r="D646" s="15">
        <f>+VLOOKUP(B646,Gold!$B$5:$C$1261,2)</f>
        <v>1627.3</v>
      </c>
      <c r="E646" s="15"/>
      <c r="G646" s="13">
        <f t="shared" si="10"/>
        <v>-1.0585979163175718E-2</v>
      </c>
      <c r="H646" s="13">
        <f t="shared" si="10"/>
        <v>-1.1180652609831698E-2</v>
      </c>
    </row>
    <row r="647" spans="2:8" x14ac:dyDescent="0.3">
      <c r="B647" s="2">
        <v>44867</v>
      </c>
      <c r="C647">
        <f>+VLOOKUP(B647,'S&amp;P500'!$B$5:$C$1261,2)</f>
        <v>3759.69</v>
      </c>
      <c r="D647" s="15">
        <f>+VLOOKUP(B647,Gold!$B$5:$C$1261,2)</f>
        <v>1645.7</v>
      </c>
      <c r="E647" s="15"/>
      <c r="G647" s="13">
        <f t="shared" si="10"/>
        <v>-2.5001944970306722E-2</v>
      </c>
      <c r="H647" s="13">
        <f t="shared" si="10"/>
        <v>4.2553191489358433E-4</v>
      </c>
    </row>
    <row r="648" spans="2:8" x14ac:dyDescent="0.3">
      <c r="B648" s="2">
        <v>44866</v>
      </c>
      <c r="C648">
        <f>+VLOOKUP(B648,'S&amp;P500'!$B$5:$C$1261,2)</f>
        <v>3856.1</v>
      </c>
      <c r="D648" s="15">
        <f>+VLOOKUP(B648,Gold!$B$5:$C$1261,2)</f>
        <v>1645</v>
      </c>
      <c r="E648" s="15"/>
      <c r="G648" s="13">
        <f t="shared" si="10"/>
        <v>-4.10126085362017E-3</v>
      </c>
      <c r="H648" s="13">
        <f t="shared" si="10"/>
        <v>5.5626872058194277E-3</v>
      </c>
    </row>
    <row r="649" spans="2:8" x14ac:dyDescent="0.3">
      <c r="B649" s="2">
        <v>44865</v>
      </c>
      <c r="C649">
        <f>+VLOOKUP(B649,'S&amp;P500'!$B$5:$C$1261,2)</f>
        <v>3871.98</v>
      </c>
      <c r="D649" s="15">
        <f>+VLOOKUP(B649,Gold!$B$5:$C$1261,2)</f>
        <v>1635.9</v>
      </c>
      <c r="E649" s="15"/>
      <c r="G649" s="13">
        <f t="shared" si="10"/>
        <v>-7.4543841930141408E-3</v>
      </c>
      <c r="H649" s="13">
        <f t="shared" si="10"/>
        <v>-2.2566479629176905E-3</v>
      </c>
    </row>
    <row r="650" spans="2:8" x14ac:dyDescent="0.3">
      <c r="B650" s="2">
        <v>44862</v>
      </c>
      <c r="C650">
        <f>+VLOOKUP(B650,'S&amp;P500'!$B$5:$C$1261,2)</f>
        <v>3901.06</v>
      </c>
      <c r="D650" s="15">
        <f>+VLOOKUP(B650,Gold!$B$5:$C$1261,2)</f>
        <v>1639.6</v>
      </c>
      <c r="E650" s="15"/>
      <c r="G650" s="13">
        <f t="shared" si="10"/>
        <v>2.4626375646783716E-2</v>
      </c>
      <c r="H650" s="13">
        <f t="shared" si="10"/>
        <v>-1.27054856385862E-2</v>
      </c>
    </row>
    <row r="651" spans="2:8" x14ac:dyDescent="0.3">
      <c r="B651" s="2">
        <v>44861</v>
      </c>
      <c r="C651">
        <f>+VLOOKUP(B651,'S&amp;P500'!$B$5:$C$1261,2)</f>
        <v>3807.3</v>
      </c>
      <c r="D651" s="15">
        <f>+VLOOKUP(B651,Gold!$B$5:$C$1261,2)</f>
        <v>1660.7</v>
      </c>
      <c r="E651" s="15"/>
      <c r="G651" s="13">
        <f t="shared" si="10"/>
        <v>-6.0825980264187507E-3</v>
      </c>
      <c r="H651" s="13">
        <f t="shared" si="10"/>
        <v>-1.9831730769230838E-3</v>
      </c>
    </row>
    <row r="652" spans="2:8" x14ac:dyDescent="0.3">
      <c r="B652" s="2">
        <v>44860</v>
      </c>
      <c r="C652">
        <f>+VLOOKUP(B652,'S&amp;P500'!$B$5:$C$1261,2)</f>
        <v>3830.6</v>
      </c>
      <c r="D652" s="15">
        <f>+VLOOKUP(B652,Gold!$B$5:$C$1261,2)</f>
        <v>1664</v>
      </c>
      <c r="E652" s="15"/>
      <c r="G652" s="13">
        <f t="shared" si="10"/>
        <v>-7.3877137474703813E-3</v>
      </c>
      <c r="H652" s="13">
        <f t="shared" si="10"/>
        <v>6.776379477250849E-3</v>
      </c>
    </row>
    <row r="653" spans="2:8" x14ac:dyDescent="0.3">
      <c r="B653" s="2">
        <v>44859</v>
      </c>
      <c r="C653">
        <f>+VLOOKUP(B653,'S&amp;P500'!$B$5:$C$1261,2)</f>
        <v>3859.11</v>
      </c>
      <c r="D653" s="15">
        <f>+VLOOKUP(B653,Gold!$B$5:$C$1261,2)</f>
        <v>1652.8</v>
      </c>
      <c r="E653" s="15"/>
      <c r="G653" s="13">
        <f t="shared" si="10"/>
        <v>1.6266649812763712E-2</v>
      </c>
      <c r="H653" s="13">
        <f t="shared" si="10"/>
        <v>2.4868077879540706E-3</v>
      </c>
    </row>
    <row r="654" spans="2:8" x14ac:dyDescent="0.3">
      <c r="B654" s="2">
        <v>44858</v>
      </c>
      <c r="C654">
        <f>+VLOOKUP(B654,'S&amp;P500'!$B$5:$C$1261,2)</f>
        <v>3797.34</v>
      </c>
      <c r="D654" s="15">
        <f>+VLOOKUP(B654,Gold!$B$5:$C$1261,2)</f>
        <v>1648.7</v>
      </c>
      <c r="E654" s="15"/>
      <c r="G654" s="13">
        <f t="shared" si="10"/>
        <v>1.1881953234294862E-2</v>
      </c>
      <c r="H654" s="13">
        <f t="shared" si="10"/>
        <v>-1.3930950938824127E-3</v>
      </c>
    </row>
    <row r="655" spans="2:8" x14ac:dyDescent="0.3">
      <c r="B655" s="2">
        <v>44855</v>
      </c>
      <c r="C655">
        <f>+VLOOKUP(B655,'S&amp;P500'!$B$5:$C$1261,2)</f>
        <v>3752.75</v>
      </c>
      <c r="D655" s="15">
        <f>+VLOOKUP(B655,Gold!$B$5:$C$1261,2)</f>
        <v>1651</v>
      </c>
      <c r="E655" s="15"/>
      <c r="G655" s="13">
        <f t="shared" si="10"/>
        <v>2.3724828003862664E-2</v>
      </c>
      <c r="H655" s="13">
        <f t="shared" si="10"/>
        <v>1.2386558744174714E-2</v>
      </c>
    </row>
    <row r="656" spans="2:8" x14ac:dyDescent="0.3">
      <c r="B656" s="2">
        <v>44854</v>
      </c>
      <c r="C656">
        <f>+VLOOKUP(B656,'S&amp;P500'!$B$5:$C$1261,2)</f>
        <v>3665.78</v>
      </c>
      <c r="D656" s="15">
        <f>+VLOOKUP(B656,Gold!$B$5:$C$1261,2)</f>
        <v>1630.8</v>
      </c>
      <c r="E656" s="15"/>
      <c r="G656" s="13">
        <f t="shared" si="10"/>
        <v>-7.9509412312320782E-3</v>
      </c>
      <c r="H656" s="13">
        <f t="shared" si="10"/>
        <v>2.0276497695852491E-3</v>
      </c>
    </row>
    <row r="657" spans="2:8" x14ac:dyDescent="0.3">
      <c r="B657" s="2">
        <v>44853</v>
      </c>
      <c r="C657">
        <f>+VLOOKUP(B657,'S&amp;P500'!$B$5:$C$1261,2)</f>
        <v>3695.16</v>
      </c>
      <c r="D657" s="15">
        <f>+VLOOKUP(B657,Gold!$B$5:$C$1261,2)</f>
        <v>1627.5</v>
      </c>
      <c r="E657" s="15"/>
      <c r="G657" s="13">
        <f t="shared" si="10"/>
        <v>-6.6720788821446053E-3</v>
      </c>
      <c r="H657" s="13">
        <f t="shared" si="10"/>
        <v>-1.3038204972710687E-2</v>
      </c>
    </row>
    <row r="658" spans="2:8" x14ac:dyDescent="0.3">
      <c r="B658" s="2">
        <v>44852</v>
      </c>
      <c r="C658">
        <f>+VLOOKUP(B658,'S&amp;P500'!$B$5:$C$1261,2)</f>
        <v>3719.98</v>
      </c>
      <c r="D658" s="15">
        <f>+VLOOKUP(B658,Gold!$B$5:$C$1261,2)</f>
        <v>1649</v>
      </c>
      <c r="E658" s="15"/>
      <c r="G658" s="13">
        <f t="shared" si="10"/>
        <v>1.1427561549232745E-2</v>
      </c>
      <c r="H658" s="13">
        <f t="shared" si="10"/>
        <v>-4.8280024140011646E-3</v>
      </c>
    </row>
    <row r="659" spans="2:8" x14ac:dyDescent="0.3">
      <c r="B659" s="2">
        <v>44851</v>
      </c>
      <c r="C659">
        <f>+VLOOKUP(B659,'S&amp;P500'!$B$5:$C$1261,2)</f>
        <v>3677.95</v>
      </c>
      <c r="D659" s="15">
        <f>+VLOOKUP(B659,Gold!$B$5:$C$1261,2)</f>
        <v>1657</v>
      </c>
      <c r="E659" s="15"/>
      <c r="G659" s="13">
        <f t="shared" si="10"/>
        <v>2.6480085513260976E-2</v>
      </c>
      <c r="H659" s="13">
        <f t="shared" si="10"/>
        <v>9.3196077237009955E-3</v>
      </c>
    </row>
    <row r="660" spans="2:8" x14ac:dyDescent="0.3">
      <c r="B660" s="2">
        <v>44848</v>
      </c>
      <c r="C660">
        <f>+VLOOKUP(B660,'S&amp;P500'!$B$5:$C$1261,2)</f>
        <v>3583.07</v>
      </c>
      <c r="D660" s="15">
        <f>+VLOOKUP(B660,Gold!$B$5:$C$1261,2)</f>
        <v>1641.7</v>
      </c>
      <c r="E660" s="15"/>
      <c r="G660" s="13">
        <f t="shared" ref="G660:H723" si="11">+C660/C661-1</f>
        <v>-2.3662705624933444E-2</v>
      </c>
      <c r="H660" s="13">
        <f t="shared" si="11"/>
        <v>-1.6946107784431064E-2</v>
      </c>
    </row>
    <row r="661" spans="2:8" x14ac:dyDescent="0.3">
      <c r="B661" s="2">
        <v>44847</v>
      </c>
      <c r="C661">
        <f>+VLOOKUP(B661,'S&amp;P500'!$B$5:$C$1261,2)</f>
        <v>3669.91</v>
      </c>
      <c r="D661" s="15">
        <f>+VLOOKUP(B661,Gold!$B$5:$C$1261,2)</f>
        <v>1670</v>
      </c>
      <c r="E661" s="15"/>
      <c r="G661" s="13">
        <f t="shared" si="11"/>
        <v>2.5965675434648228E-2</v>
      </c>
      <c r="H661" s="13">
        <f t="shared" si="11"/>
        <v>-1.7960845357123389E-4</v>
      </c>
    </row>
    <row r="662" spans="2:8" x14ac:dyDescent="0.3">
      <c r="B662" s="2">
        <v>44846</v>
      </c>
      <c r="C662">
        <f>+VLOOKUP(B662,'S&amp;P500'!$B$5:$C$1261,2)</f>
        <v>3577.03</v>
      </c>
      <c r="D662" s="15">
        <f>+VLOOKUP(B662,Gold!$B$5:$C$1261,2)</f>
        <v>1670.3</v>
      </c>
      <c r="E662" s="15"/>
      <c r="G662" s="13">
        <f t="shared" si="11"/>
        <v>-3.2907569019515748E-3</v>
      </c>
      <c r="H662" s="13">
        <f t="shared" si="11"/>
        <v>-5.0038720438434492E-3</v>
      </c>
    </row>
    <row r="663" spans="2:8" x14ac:dyDescent="0.3">
      <c r="B663" s="2">
        <v>44845</v>
      </c>
      <c r="C663">
        <f>+VLOOKUP(B663,'S&amp;P500'!$B$5:$C$1261,2)</f>
        <v>3588.84</v>
      </c>
      <c r="D663" s="15">
        <f>+VLOOKUP(B663,Gold!$B$5:$C$1261,2)</f>
        <v>1678.7</v>
      </c>
      <c r="E663" s="15"/>
      <c r="G663" s="13">
        <f t="shared" si="11"/>
        <v>-6.5192296512833758E-3</v>
      </c>
      <c r="H663" s="13">
        <f t="shared" si="11"/>
        <v>6.8374017873209514E-3</v>
      </c>
    </row>
    <row r="664" spans="2:8" x14ac:dyDescent="0.3">
      <c r="B664" s="2">
        <v>44844</v>
      </c>
      <c r="C664">
        <f>+VLOOKUP(B664,'S&amp;P500'!$B$5:$C$1261,2)</f>
        <v>3612.39</v>
      </c>
      <c r="D664" s="15">
        <f>+VLOOKUP(B664,Gold!$B$5:$C$1261,2)</f>
        <v>1667.3</v>
      </c>
      <c r="E664" s="15"/>
      <c r="G664" s="13">
        <f t="shared" si="11"/>
        <v>-7.4924580867443691E-3</v>
      </c>
      <c r="H664" s="13">
        <f t="shared" si="11"/>
        <v>-1.9523669508968E-2</v>
      </c>
    </row>
    <row r="665" spans="2:8" x14ac:dyDescent="0.3">
      <c r="B665" s="2">
        <v>44841</v>
      </c>
      <c r="C665">
        <f>+VLOOKUP(B665,'S&amp;P500'!$B$5:$C$1261,2)</f>
        <v>3639.66</v>
      </c>
      <c r="D665" s="15">
        <f>+VLOOKUP(B665,Gold!$B$5:$C$1261,2)</f>
        <v>1700.5</v>
      </c>
      <c r="E665" s="15"/>
      <c r="G665" s="13">
        <f t="shared" si="11"/>
        <v>-2.8003589245083504E-2</v>
      </c>
      <c r="H665" s="13">
        <f t="shared" si="11"/>
        <v>-6.5432026640181995E-3</v>
      </c>
    </row>
    <row r="666" spans="2:8" x14ac:dyDescent="0.3">
      <c r="B666" s="2">
        <v>44840</v>
      </c>
      <c r="C666">
        <f>+VLOOKUP(B666,'S&amp;P500'!$B$5:$C$1261,2)</f>
        <v>3744.52</v>
      </c>
      <c r="D666" s="15">
        <f>+VLOOKUP(B666,Gold!$B$5:$C$1261,2)</f>
        <v>1711.7</v>
      </c>
      <c r="E666" s="15"/>
      <c r="G666" s="13">
        <f t="shared" si="11"/>
        <v>-1.0245078344716774E-2</v>
      </c>
      <c r="H666" s="13">
        <f t="shared" si="11"/>
        <v>1.7529508005131866E-4</v>
      </c>
    </row>
    <row r="667" spans="2:8" x14ac:dyDescent="0.3">
      <c r="B667" s="2">
        <v>44839</v>
      </c>
      <c r="C667">
        <f>+VLOOKUP(B667,'S&amp;P500'!$B$5:$C$1261,2)</f>
        <v>3783.28</v>
      </c>
      <c r="D667" s="15">
        <f>+VLOOKUP(B667,Gold!$B$5:$C$1261,2)</f>
        <v>1711.4</v>
      </c>
      <c r="E667" s="15"/>
      <c r="G667" s="13">
        <f t="shared" si="11"/>
        <v>-2.0179744811957834E-3</v>
      </c>
      <c r="H667" s="13">
        <f t="shared" si="11"/>
        <v>-5.635930509557685E-3</v>
      </c>
    </row>
    <row r="668" spans="2:8" x14ac:dyDescent="0.3">
      <c r="B668" s="2">
        <v>44838</v>
      </c>
      <c r="C668">
        <f>+VLOOKUP(B668,'S&amp;P500'!$B$5:$C$1261,2)</f>
        <v>3790.93</v>
      </c>
      <c r="D668" s="15">
        <f>+VLOOKUP(B668,Gold!$B$5:$C$1261,2)</f>
        <v>1721.1</v>
      </c>
      <c r="E668" s="15"/>
      <c r="G668" s="13">
        <f t="shared" si="11"/>
        <v>3.0583700111188827E-2</v>
      </c>
      <c r="H668" s="13">
        <f t="shared" si="11"/>
        <v>1.6657806131490149E-2</v>
      </c>
    </row>
    <row r="669" spans="2:8" x14ac:dyDescent="0.3">
      <c r="B669" s="2">
        <v>44837</v>
      </c>
      <c r="C669">
        <f>+VLOOKUP(B669,'S&amp;P500'!$B$5:$C$1261,2)</f>
        <v>3678.43</v>
      </c>
      <c r="D669" s="15">
        <f>+VLOOKUP(B669,Gold!$B$5:$C$1261,2)</f>
        <v>1692.9</v>
      </c>
      <c r="E669" s="15"/>
      <c r="G669" s="13">
        <f t="shared" si="11"/>
        <v>2.5883947546031072E-2</v>
      </c>
      <c r="H669" s="13">
        <f t="shared" si="11"/>
        <v>1.8346968238690975E-2</v>
      </c>
    </row>
    <row r="670" spans="2:8" x14ac:dyDescent="0.3">
      <c r="B670" s="2">
        <v>44834</v>
      </c>
      <c r="C670">
        <f>+VLOOKUP(B670,'S&amp;P500'!$B$5:$C$1261,2)</f>
        <v>3585.62</v>
      </c>
      <c r="D670" s="15">
        <f>+VLOOKUP(B670,Gold!$B$5:$C$1261,2)</f>
        <v>1662.4</v>
      </c>
      <c r="E670" s="15"/>
      <c r="G670" s="13">
        <f t="shared" si="11"/>
        <v>-1.506673588849794E-2</v>
      </c>
      <c r="H670" s="13">
        <f t="shared" si="11"/>
        <v>2.3515224600543227E-3</v>
      </c>
    </row>
    <row r="671" spans="2:8" x14ac:dyDescent="0.3">
      <c r="B671" s="2">
        <v>44833</v>
      </c>
      <c r="C671">
        <f>+VLOOKUP(B671,'S&amp;P500'!$B$5:$C$1261,2)</f>
        <v>3640.47</v>
      </c>
      <c r="D671" s="15">
        <f>+VLOOKUP(B671,Gold!$B$5:$C$1261,2)</f>
        <v>1658.5</v>
      </c>
      <c r="E671" s="15"/>
      <c r="G671" s="13">
        <f t="shared" si="11"/>
        <v>-2.1126419721218426E-2</v>
      </c>
      <c r="H671" s="13">
        <f t="shared" si="11"/>
        <v>-1.1443025776921578E-3</v>
      </c>
    </row>
    <row r="672" spans="2:8" x14ac:dyDescent="0.3">
      <c r="B672" s="2">
        <v>44832</v>
      </c>
      <c r="C672">
        <f>+VLOOKUP(B672,'S&amp;P500'!$B$5:$C$1261,2)</f>
        <v>3719.04</v>
      </c>
      <c r="D672" s="15">
        <f>+VLOOKUP(B672,Gold!$B$5:$C$1261,2)</f>
        <v>1660.4</v>
      </c>
      <c r="E672" s="15"/>
      <c r="G672" s="13">
        <f t="shared" si="11"/>
        <v>1.9672140136923533E-2</v>
      </c>
      <c r="H672" s="13">
        <f t="shared" si="11"/>
        <v>2.0716788590397828E-2</v>
      </c>
    </row>
    <row r="673" spans="2:8" x14ac:dyDescent="0.3">
      <c r="B673" s="2">
        <v>44831</v>
      </c>
      <c r="C673">
        <f>+VLOOKUP(B673,'S&amp;P500'!$B$5:$C$1261,2)</f>
        <v>3647.29</v>
      </c>
      <c r="D673" s="15">
        <f>+VLOOKUP(B673,Gold!$B$5:$C$1261,2)</f>
        <v>1626.7</v>
      </c>
      <c r="E673" s="15"/>
      <c r="G673" s="13">
        <f t="shared" si="11"/>
        <v>-2.1203598319033956E-3</v>
      </c>
      <c r="H673" s="13">
        <f t="shared" si="11"/>
        <v>2.0944988603461834E-3</v>
      </c>
    </row>
    <row r="674" spans="2:8" x14ac:dyDescent="0.3">
      <c r="B674" s="2">
        <v>44830</v>
      </c>
      <c r="C674">
        <f>+VLOOKUP(B674,'S&amp;P500'!$B$5:$C$1261,2)</f>
        <v>3655.04</v>
      </c>
      <c r="D674" s="15">
        <f>+VLOOKUP(B674,Gold!$B$5:$C$1261,2)</f>
        <v>1623.3</v>
      </c>
      <c r="E674" s="15"/>
      <c r="G674" s="13">
        <f t="shared" si="11"/>
        <v>-1.0340542018774879E-2</v>
      </c>
      <c r="H674" s="13">
        <f t="shared" si="11"/>
        <v>-1.3371421625235524E-2</v>
      </c>
    </row>
    <row r="675" spans="2:8" x14ac:dyDescent="0.3">
      <c r="B675" s="2">
        <v>44827</v>
      </c>
      <c r="C675">
        <f>+VLOOKUP(B675,'S&amp;P500'!$B$5:$C$1261,2)</f>
        <v>3693.23</v>
      </c>
      <c r="D675" s="15">
        <f>+VLOOKUP(B675,Gold!$B$5:$C$1261,2)</f>
        <v>1645.3</v>
      </c>
      <c r="E675" s="15"/>
      <c r="G675" s="13">
        <f t="shared" si="11"/>
        <v>-1.7232616372049869E-2</v>
      </c>
      <c r="H675" s="13">
        <f t="shared" si="11"/>
        <v>-1.5262149868326524E-2</v>
      </c>
    </row>
    <row r="676" spans="2:8" x14ac:dyDescent="0.3">
      <c r="B676" s="2">
        <v>44826</v>
      </c>
      <c r="C676">
        <f>+VLOOKUP(B676,'S&amp;P500'!$B$5:$C$1261,2)</f>
        <v>3757.99</v>
      </c>
      <c r="D676" s="15">
        <f>+VLOOKUP(B676,Gold!$B$5:$C$1261,2)</f>
        <v>1670.8</v>
      </c>
      <c r="E676" s="15"/>
      <c r="G676" s="13">
        <f t="shared" si="11"/>
        <v>-8.4275962880581146E-3</v>
      </c>
      <c r="H676" s="13">
        <f t="shared" si="11"/>
        <v>3.7246185269734777E-3</v>
      </c>
    </row>
    <row r="677" spans="2:8" x14ac:dyDescent="0.3">
      <c r="B677" s="2">
        <v>44825</v>
      </c>
      <c r="C677">
        <f>+VLOOKUP(B677,'S&amp;P500'!$B$5:$C$1261,2)</f>
        <v>3789.93</v>
      </c>
      <c r="D677" s="15">
        <f>+VLOOKUP(B677,Gold!$B$5:$C$1261,2)</f>
        <v>1664.6</v>
      </c>
      <c r="E677" s="15"/>
      <c r="G677" s="13">
        <f t="shared" si="11"/>
        <v>-1.7116493297336777E-2</v>
      </c>
      <c r="H677" s="13">
        <f t="shared" si="11"/>
        <v>2.9523407844791461E-3</v>
      </c>
    </row>
    <row r="678" spans="2:8" x14ac:dyDescent="0.3">
      <c r="B678" s="2">
        <v>44824</v>
      </c>
      <c r="C678">
        <f>+VLOOKUP(B678,'S&amp;P500'!$B$5:$C$1261,2)</f>
        <v>3855.93</v>
      </c>
      <c r="D678" s="15">
        <f>+VLOOKUP(B678,Gold!$B$5:$C$1261,2)</f>
        <v>1659.7</v>
      </c>
      <c r="E678" s="15"/>
      <c r="G678" s="13">
        <f t="shared" si="11"/>
        <v>-1.1272112803181633E-2</v>
      </c>
      <c r="H678" s="13">
        <f t="shared" si="11"/>
        <v>-3.901092305845677E-3</v>
      </c>
    </row>
    <row r="679" spans="2:8" x14ac:dyDescent="0.3">
      <c r="B679" s="2">
        <v>44823</v>
      </c>
      <c r="C679">
        <f>+VLOOKUP(B679,'S&amp;P500'!$B$5:$C$1261,2)</f>
        <v>3899.89</v>
      </c>
      <c r="D679" s="15">
        <f>+VLOOKUP(B679,Gold!$B$5:$C$1261,2)</f>
        <v>1666.2</v>
      </c>
      <c r="E679" s="15"/>
      <c r="G679" s="13">
        <f t="shared" si="11"/>
        <v>6.8571487583035662E-3</v>
      </c>
      <c r="H679" s="13">
        <f t="shared" si="11"/>
        <v>-3.2900640066997333E-3</v>
      </c>
    </row>
    <row r="680" spans="2:8" x14ac:dyDescent="0.3">
      <c r="B680" s="2">
        <v>44820</v>
      </c>
      <c r="C680">
        <f>+VLOOKUP(B680,'S&amp;P500'!$B$5:$C$1261,2)</f>
        <v>3873.33</v>
      </c>
      <c r="D680" s="15">
        <f>+VLOOKUP(B680,Gold!$B$5:$C$1261,2)</f>
        <v>1671.7</v>
      </c>
      <c r="E680" s="15"/>
      <c r="G680" s="13">
        <f t="shared" si="11"/>
        <v>-7.1821292629474787E-3</v>
      </c>
      <c r="H680" s="13">
        <f t="shared" si="11"/>
        <v>3.7828749849886378E-3</v>
      </c>
    </row>
    <row r="681" spans="2:8" x14ac:dyDescent="0.3">
      <c r="B681" s="2">
        <v>44819</v>
      </c>
      <c r="C681">
        <f>+VLOOKUP(B681,'S&amp;P500'!$B$5:$C$1261,2)</f>
        <v>3901.35</v>
      </c>
      <c r="D681" s="15">
        <f>+VLOOKUP(B681,Gold!$B$5:$C$1261,2)</f>
        <v>1665.4</v>
      </c>
      <c r="E681" s="15"/>
      <c r="G681" s="13">
        <f t="shared" si="11"/>
        <v>-1.1317761485652666E-2</v>
      </c>
      <c r="H681" s="13">
        <f t="shared" si="11"/>
        <v>-1.8331859711170018E-2</v>
      </c>
    </row>
    <row r="682" spans="2:8" x14ac:dyDescent="0.3">
      <c r="B682" s="2">
        <v>44818</v>
      </c>
      <c r="C682">
        <f>+VLOOKUP(B682,'S&amp;P500'!$B$5:$C$1261,2)</f>
        <v>3946.01</v>
      </c>
      <c r="D682" s="15">
        <f>+VLOOKUP(B682,Gold!$B$5:$C$1261,2)</f>
        <v>1696.5</v>
      </c>
      <c r="E682" s="15"/>
      <c r="G682" s="13">
        <f t="shared" si="11"/>
        <v>3.3869946525153516E-3</v>
      </c>
      <c r="H682" s="13">
        <f t="shared" si="11"/>
        <v>-4.9853372434017773E-3</v>
      </c>
    </row>
    <row r="683" spans="2:8" x14ac:dyDescent="0.3">
      <c r="B683" s="2">
        <v>44817</v>
      </c>
      <c r="C683">
        <f>+VLOOKUP(B683,'S&amp;P500'!$B$5:$C$1261,2)</f>
        <v>3932.69</v>
      </c>
      <c r="D683" s="15">
        <f>+VLOOKUP(B683,Gold!$B$5:$C$1261,2)</f>
        <v>1705</v>
      </c>
      <c r="E683" s="15"/>
      <c r="G683" s="13">
        <f t="shared" si="11"/>
        <v>-4.3236562775976095E-2</v>
      </c>
      <c r="H683" s="13">
        <f t="shared" si="11"/>
        <v>-1.3367281985996127E-2</v>
      </c>
    </row>
    <row r="684" spans="2:8" x14ac:dyDescent="0.3">
      <c r="B684" s="2">
        <v>44816</v>
      </c>
      <c r="C684">
        <f>+VLOOKUP(B684,'S&amp;P500'!$B$5:$C$1261,2)</f>
        <v>4110.41</v>
      </c>
      <c r="D684" s="15">
        <f>+VLOOKUP(B684,Gold!$B$5:$C$1261,2)</f>
        <v>1728.1</v>
      </c>
      <c r="E684" s="15"/>
      <c r="G684" s="13">
        <f t="shared" si="11"/>
        <v>1.058426104401855E-2</v>
      </c>
      <c r="H684" s="13">
        <f t="shared" si="11"/>
        <v>6.9339237851064883E-3</v>
      </c>
    </row>
    <row r="685" spans="2:8" x14ac:dyDescent="0.3">
      <c r="B685" s="2">
        <v>44813</v>
      </c>
      <c r="C685">
        <f>+VLOOKUP(B685,'S&amp;P500'!$B$5:$C$1261,2)</f>
        <v>4067.36</v>
      </c>
      <c r="D685" s="15">
        <f>+VLOOKUP(B685,Gold!$B$5:$C$1261,2)</f>
        <v>1716.2</v>
      </c>
      <c r="E685" s="15"/>
      <c r="G685" s="13">
        <f t="shared" si="11"/>
        <v>1.5271405678227268E-2</v>
      </c>
      <c r="H685" s="13">
        <f t="shared" si="11"/>
        <v>4.8009367681498549E-3</v>
      </c>
    </row>
    <row r="686" spans="2:8" x14ac:dyDescent="0.3">
      <c r="B686" s="2">
        <v>44812</v>
      </c>
      <c r="C686">
        <f>+VLOOKUP(B686,'S&amp;P500'!$B$5:$C$1261,2)</f>
        <v>4006.18</v>
      </c>
      <c r="D686" s="15">
        <f>+VLOOKUP(B686,Gold!$B$5:$C$1261,2)</f>
        <v>1708</v>
      </c>
      <c r="E686" s="15"/>
      <c r="G686" s="13">
        <f t="shared" si="11"/>
        <v>6.6107686934497867E-3</v>
      </c>
      <c r="H686" s="13">
        <f t="shared" si="11"/>
        <v>-4.2558153092753237E-3</v>
      </c>
    </row>
    <row r="687" spans="2:8" x14ac:dyDescent="0.3">
      <c r="B687" s="2">
        <v>44811</v>
      </c>
      <c r="C687">
        <f>+VLOOKUP(B687,'S&amp;P500'!$B$5:$C$1261,2)</f>
        <v>3979.87</v>
      </c>
      <c r="D687" s="15">
        <f>+VLOOKUP(B687,Gold!$B$5:$C$1261,2)</f>
        <v>1715.3</v>
      </c>
      <c r="E687" s="15"/>
      <c r="G687" s="13">
        <f t="shared" si="11"/>
        <v>1.8340971140093032E-2</v>
      </c>
      <c r="H687" s="13">
        <f t="shared" si="11"/>
        <v>8.7626440837449415E-3</v>
      </c>
    </row>
    <row r="688" spans="2:8" x14ac:dyDescent="0.3">
      <c r="B688" s="2">
        <v>44810</v>
      </c>
      <c r="C688">
        <f>+VLOOKUP(B688,'S&amp;P500'!$B$5:$C$1261,2)</f>
        <v>3908.19</v>
      </c>
      <c r="D688" s="15">
        <f>+VLOOKUP(B688,Gold!$B$5:$C$1261,2)</f>
        <v>1700.4</v>
      </c>
      <c r="E688" s="15"/>
      <c r="G688" s="13">
        <f t="shared" si="11"/>
        <v>-4.095039574340209E-3</v>
      </c>
      <c r="H688" s="13">
        <f t="shared" si="11"/>
        <v>-5.4977190314655644E-3</v>
      </c>
    </row>
    <row r="689" spans="2:8" x14ac:dyDescent="0.3">
      <c r="B689" s="2">
        <v>44806</v>
      </c>
      <c r="C689">
        <f>+VLOOKUP(B689,'S&amp;P500'!$B$5:$C$1261,2)</f>
        <v>3924.26</v>
      </c>
      <c r="D689" s="15">
        <f>+VLOOKUP(B689,Gold!$B$5:$C$1261,2)</f>
        <v>1709.8</v>
      </c>
      <c r="E689" s="15"/>
      <c r="G689" s="13">
        <f t="shared" si="11"/>
        <v>-1.0736478566116592E-2</v>
      </c>
      <c r="H689" s="13">
        <f t="shared" si="11"/>
        <v>7.7802664151833678E-3</v>
      </c>
    </row>
    <row r="690" spans="2:8" x14ac:dyDescent="0.3">
      <c r="B690" s="2">
        <v>44805</v>
      </c>
      <c r="C690">
        <f>+VLOOKUP(B690,'S&amp;P500'!$B$5:$C$1261,2)</f>
        <v>3966.85</v>
      </c>
      <c r="D690" s="15">
        <f>+VLOOKUP(B690,Gold!$B$5:$C$1261,2)</f>
        <v>1696.6</v>
      </c>
      <c r="E690" s="15"/>
      <c r="G690" s="13">
        <f t="shared" si="11"/>
        <v>2.9962073324905081E-3</v>
      </c>
      <c r="H690" s="13">
        <f t="shared" si="11"/>
        <v>-9.4581971041569624E-3</v>
      </c>
    </row>
    <row r="691" spans="2:8" x14ac:dyDescent="0.3">
      <c r="B691" s="2">
        <v>44804</v>
      </c>
      <c r="C691">
        <f>+VLOOKUP(B691,'S&amp;P500'!$B$5:$C$1261,2)</f>
        <v>3955</v>
      </c>
      <c r="D691" s="15">
        <f>+VLOOKUP(B691,Gold!$B$5:$C$1261,2)</f>
        <v>1712.8</v>
      </c>
      <c r="E691" s="15"/>
      <c r="G691" s="13">
        <f t="shared" si="11"/>
        <v>-7.8170469825595834E-3</v>
      </c>
      <c r="H691" s="13">
        <f t="shared" si="11"/>
        <v>-6.0352831940576612E-3</v>
      </c>
    </row>
    <row r="692" spans="2:8" x14ac:dyDescent="0.3">
      <c r="B692" s="2">
        <v>44803</v>
      </c>
      <c r="C692">
        <f>+VLOOKUP(B692,'S&amp;P500'!$B$5:$C$1261,2)</f>
        <v>3986.16</v>
      </c>
      <c r="D692" s="15">
        <f>+VLOOKUP(B692,Gold!$B$5:$C$1261,2)</f>
        <v>1723.2</v>
      </c>
      <c r="E692" s="15"/>
      <c r="G692" s="13">
        <f t="shared" si="11"/>
        <v>-1.1028107408059928E-2</v>
      </c>
      <c r="H692" s="13">
        <f t="shared" si="11"/>
        <v>-7.716227110445617E-3</v>
      </c>
    </row>
    <row r="693" spans="2:8" x14ac:dyDescent="0.3">
      <c r="B693" s="2">
        <v>44802</v>
      </c>
      <c r="C693">
        <f>+VLOOKUP(B693,'S&amp;P500'!$B$5:$C$1261,2)</f>
        <v>4030.61</v>
      </c>
      <c r="D693" s="15">
        <f>+VLOOKUP(B693,Gold!$B$5:$C$1261,2)</f>
        <v>1736.6</v>
      </c>
      <c r="E693" s="15"/>
      <c r="G693" s="13">
        <f t="shared" si="11"/>
        <v>-6.6664037893761074E-3</v>
      </c>
      <c r="H693" s="13">
        <f t="shared" si="11"/>
        <v>2.8800184321187139E-4</v>
      </c>
    </row>
    <row r="694" spans="2:8" x14ac:dyDescent="0.3">
      <c r="B694" s="2">
        <v>44799</v>
      </c>
      <c r="C694">
        <f>+VLOOKUP(B694,'S&amp;P500'!$B$5:$C$1261,2)</f>
        <v>4057.66</v>
      </c>
      <c r="D694" s="15">
        <f>+VLOOKUP(B694,Gold!$B$5:$C$1261,2)</f>
        <v>1736.1</v>
      </c>
      <c r="E694" s="15"/>
      <c r="G694" s="13">
        <f t="shared" si="11"/>
        <v>-3.3688010821315006E-2</v>
      </c>
      <c r="H694" s="13">
        <f t="shared" si="11"/>
        <v>-1.2288786482335001E-2</v>
      </c>
    </row>
    <row r="695" spans="2:8" x14ac:dyDescent="0.3">
      <c r="B695" s="2">
        <v>44798</v>
      </c>
      <c r="C695">
        <f>+VLOOKUP(B695,'S&amp;P500'!$B$5:$C$1261,2)</f>
        <v>4199.12</v>
      </c>
      <c r="D695" s="15">
        <f>+VLOOKUP(B695,Gold!$B$5:$C$1261,2)</f>
        <v>1757.7</v>
      </c>
      <c r="E695" s="15"/>
      <c r="G695" s="13">
        <f t="shared" si="11"/>
        <v>1.4091582000449021E-2</v>
      </c>
      <c r="H695" s="13">
        <f t="shared" si="11"/>
        <v>5.6642636457260309E-3</v>
      </c>
    </row>
    <row r="696" spans="2:8" x14ac:dyDescent="0.3">
      <c r="B696" s="2">
        <v>44797</v>
      </c>
      <c r="C696">
        <f>+VLOOKUP(B696,'S&amp;P500'!$B$5:$C$1261,2)</f>
        <v>4140.7700000000004</v>
      </c>
      <c r="D696" s="15">
        <f>+VLOOKUP(B696,Gold!$B$5:$C$1261,2)</f>
        <v>1747.8</v>
      </c>
      <c r="E696" s="15"/>
      <c r="G696" s="13">
        <f t="shared" si="11"/>
        <v>2.9161509713642175E-3</v>
      </c>
      <c r="H696" s="13">
        <f t="shared" si="11"/>
        <v>5.72475383558535E-4</v>
      </c>
    </row>
    <row r="697" spans="2:8" x14ac:dyDescent="0.3">
      <c r="B697" s="2">
        <v>44796</v>
      </c>
      <c r="C697">
        <f>+VLOOKUP(B697,'S&amp;P500'!$B$5:$C$1261,2)</f>
        <v>4128.7299999999996</v>
      </c>
      <c r="D697" s="15">
        <f>+VLOOKUP(B697,Gold!$B$5:$C$1261,2)</f>
        <v>1746.8</v>
      </c>
      <c r="E697" s="15"/>
      <c r="G697" s="13">
        <f t="shared" si="11"/>
        <v>-2.2378014446627903E-3</v>
      </c>
      <c r="H697" s="13">
        <f t="shared" si="11"/>
        <v>7.3817762399077669E-3</v>
      </c>
    </row>
    <row r="698" spans="2:8" x14ac:dyDescent="0.3">
      <c r="B698" s="2">
        <v>44795</v>
      </c>
      <c r="C698">
        <f>+VLOOKUP(B698,'S&amp;P500'!$B$5:$C$1261,2)</f>
        <v>4137.99</v>
      </c>
      <c r="D698" s="15">
        <f>+VLOOKUP(B698,Gold!$B$5:$C$1261,2)</f>
        <v>1734</v>
      </c>
      <c r="E698" s="15"/>
      <c r="G698" s="13">
        <f t="shared" si="11"/>
        <v>-2.1400124867564707E-2</v>
      </c>
      <c r="H698" s="13">
        <f t="shared" si="11"/>
        <v>-7.7821011673151474E-3</v>
      </c>
    </row>
    <row r="699" spans="2:8" x14ac:dyDescent="0.3">
      <c r="B699" s="2">
        <v>44792</v>
      </c>
      <c r="C699">
        <f>+VLOOKUP(B699,'S&amp;P500'!$B$5:$C$1261,2)</f>
        <v>4228.4799999999996</v>
      </c>
      <c r="D699" s="15">
        <f>+VLOOKUP(B699,Gold!$B$5:$C$1261,2)</f>
        <v>1747.6</v>
      </c>
      <c r="E699" s="15"/>
      <c r="G699" s="13">
        <f t="shared" si="11"/>
        <v>-1.2899942573545653E-2</v>
      </c>
      <c r="H699" s="13">
        <f t="shared" si="11"/>
        <v>-4.3867145217342252E-3</v>
      </c>
    </row>
    <row r="700" spans="2:8" x14ac:dyDescent="0.3">
      <c r="B700" s="2">
        <v>44791</v>
      </c>
      <c r="C700">
        <f>+VLOOKUP(B700,'S&amp;P500'!$B$5:$C$1261,2)</f>
        <v>4283.74</v>
      </c>
      <c r="D700" s="15">
        <f>+VLOOKUP(B700,Gold!$B$5:$C$1261,2)</f>
        <v>1755.3</v>
      </c>
      <c r="E700" s="15"/>
      <c r="G700" s="13">
        <f t="shared" si="11"/>
        <v>2.2695154935377104E-3</v>
      </c>
      <c r="H700" s="13">
        <f t="shared" si="11"/>
        <v>-2.8404249275691962E-3</v>
      </c>
    </row>
    <row r="701" spans="2:8" x14ac:dyDescent="0.3">
      <c r="B701" s="2">
        <v>44790</v>
      </c>
      <c r="C701">
        <f>+VLOOKUP(B701,'S&amp;P500'!$B$5:$C$1261,2)</f>
        <v>4274.04</v>
      </c>
      <c r="D701" s="15">
        <f>+VLOOKUP(B701,Gold!$B$5:$C$1261,2)</f>
        <v>1760.3</v>
      </c>
      <c r="E701" s="15"/>
      <c r="G701" s="13">
        <f t="shared" si="11"/>
        <v>-7.2377589891293725E-3</v>
      </c>
      <c r="H701" s="13">
        <f t="shared" si="11"/>
        <v>-7.274983081434705E-3</v>
      </c>
    </row>
    <row r="702" spans="2:8" x14ac:dyDescent="0.3">
      <c r="B702" s="2">
        <v>44789</v>
      </c>
      <c r="C702">
        <f>+VLOOKUP(B702,'S&amp;P500'!$B$5:$C$1261,2)</f>
        <v>4305.2</v>
      </c>
      <c r="D702" s="15">
        <f>+VLOOKUP(B702,Gold!$B$5:$C$1261,2)</f>
        <v>1773.2</v>
      </c>
      <c r="E702" s="15"/>
      <c r="G702" s="13">
        <f t="shared" si="11"/>
        <v>1.8756661407353103E-3</v>
      </c>
      <c r="H702" s="13">
        <f t="shared" si="11"/>
        <v>-4.6031211406758477E-3</v>
      </c>
    </row>
    <row r="703" spans="2:8" x14ac:dyDescent="0.3">
      <c r="B703" s="2">
        <v>44788</v>
      </c>
      <c r="C703">
        <f>+VLOOKUP(B703,'S&amp;P500'!$B$5:$C$1261,2)</f>
        <v>4297.1400000000003</v>
      </c>
      <c r="D703" s="15">
        <f>+VLOOKUP(B703,Gold!$B$5:$C$1261,2)</f>
        <v>1781.4</v>
      </c>
      <c r="E703" s="15"/>
      <c r="G703" s="13">
        <f t="shared" si="11"/>
        <v>3.96948705068767E-3</v>
      </c>
      <c r="H703" s="13">
        <f t="shared" si="11"/>
        <v>-9.5629934393416383E-3</v>
      </c>
    </row>
    <row r="704" spans="2:8" x14ac:dyDescent="0.3">
      <c r="B704" s="2">
        <v>44785</v>
      </c>
      <c r="C704">
        <f>+VLOOKUP(B704,'S&amp;P500'!$B$5:$C$1261,2)</f>
        <v>4280.1499999999996</v>
      </c>
      <c r="D704" s="15">
        <f>+VLOOKUP(B704,Gold!$B$5:$C$1261,2)</f>
        <v>1798.6</v>
      </c>
      <c r="E704" s="15"/>
      <c r="G704" s="13">
        <f t="shared" si="11"/>
        <v>1.7322396708554288E-2</v>
      </c>
      <c r="H704" s="13">
        <f t="shared" si="11"/>
        <v>4.9729004861149839E-3</v>
      </c>
    </row>
    <row r="705" spans="2:8" x14ac:dyDescent="0.3">
      <c r="B705" s="2">
        <v>44784</v>
      </c>
      <c r="C705">
        <f>+VLOOKUP(B705,'S&amp;P500'!$B$5:$C$1261,2)</f>
        <v>4207.2700000000004</v>
      </c>
      <c r="D705" s="15">
        <f>+VLOOKUP(B705,Gold!$B$5:$C$1261,2)</f>
        <v>1789.7</v>
      </c>
      <c r="E705" s="15"/>
      <c r="G705" s="13">
        <f t="shared" si="11"/>
        <v>-7.0542296876174859E-4</v>
      </c>
      <c r="H705" s="13">
        <f t="shared" si="11"/>
        <v>-3.2858097571841771E-3</v>
      </c>
    </row>
    <row r="706" spans="2:8" x14ac:dyDescent="0.3">
      <c r="B706" s="2">
        <v>44783</v>
      </c>
      <c r="C706">
        <f>+VLOOKUP(B706,'S&amp;P500'!$B$5:$C$1261,2)</f>
        <v>4210.24</v>
      </c>
      <c r="D706" s="15">
        <f>+VLOOKUP(B706,Gold!$B$5:$C$1261,2)</f>
        <v>1795.6</v>
      </c>
      <c r="E706" s="15"/>
      <c r="G706" s="13">
        <f t="shared" si="11"/>
        <v>2.1290634013103604E-2</v>
      </c>
      <c r="H706" s="13">
        <f t="shared" si="11"/>
        <v>8.918617614268598E-4</v>
      </c>
    </row>
    <row r="707" spans="2:8" x14ac:dyDescent="0.3">
      <c r="B707" s="2">
        <v>44782</v>
      </c>
      <c r="C707">
        <f>+VLOOKUP(B707,'S&amp;P500'!$B$5:$C$1261,2)</f>
        <v>4122.47</v>
      </c>
      <c r="D707" s="15">
        <f>+VLOOKUP(B707,Gold!$B$5:$C$1261,2)</f>
        <v>1794</v>
      </c>
      <c r="E707" s="15"/>
      <c r="G707" s="13">
        <f t="shared" si="11"/>
        <v>-4.248730694724312E-3</v>
      </c>
      <c r="H707" s="13">
        <f t="shared" si="11"/>
        <v>4.0295500335796319E-3</v>
      </c>
    </row>
    <row r="708" spans="2:8" x14ac:dyDescent="0.3">
      <c r="B708" s="2">
        <v>44781</v>
      </c>
      <c r="C708">
        <f>+VLOOKUP(B708,'S&amp;P500'!$B$5:$C$1261,2)</f>
        <v>4140.0600000000004</v>
      </c>
      <c r="D708" s="15">
        <f>+VLOOKUP(B708,Gold!$B$5:$C$1261,2)</f>
        <v>1786.8</v>
      </c>
      <c r="E708" s="15"/>
      <c r="G708" s="13">
        <f t="shared" si="11"/>
        <v>-1.2375789770792123E-3</v>
      </c>
      <c r="H708" s="13">
        <f t="shared" si="11"/>
        <v>7.8402617180888257E-3</v>
      </c>
    </row>
    <row r="709" spans="2:8" x14ac:dyDescent="0.3">
      <c r="B709" s="2">
        <v>44778</v>
      </c>
      <c r="C709">
        <f>+VLOOKUP(B709,'S&amp;P500'!$B$5:$C$1261,2)</f>
        <v>4145.1899999999996</v>
      </c>
      <c r="D709" s="15">
        <f>+VLOOKUP(B709,Gold!$B$5:$C$1261,2)</f>
        <v>1772.9</v>
      </c>
      <c r="E709" s="15"/>
      <c r="G709" s="13">
        <f t="shared" si="11"/>
        <v>-1.6257460367924415E-3</v>
      </c>
      <c r="H709" s="13">
        <f t="shared" si="11"/>
        <v>-8.7223930668157701E-3</v>
      </c>
    </row>
    <row r="710" spans="2:8" x14ac:dyDescent="0.3">
      <c r="B710" s="2">
        <v>44777</v>
      </c>
      <c r="C710">
        <f>+VLOOKUP(B710,'S&amp;P500'!$B$5:$C$1261,2)</f>
        <v>4151.9399999999996</v>
      </c>
      <c r="D710" s="15">
        <f>+VLOOKUP(B710,Gold!$B$5:$C$1261,2)</f>
        <v>1788.5</v>
      </c>
      <c r="E710" s="15"/>
      <c r="G710" s="13">
        <f t="shared" si="11"/>
        <v>-7.7734484990998887E-4</v>
      </c>
      <c r="H710" s="13">
        <f t="shared" si="11"/>
        <v>1.7349260523321863E-2</v>
      </c>
    </row>
    <row r="711" spans="2:8" x14ac:dyDescent="0.3">
      <c r="B711" s="2">
        <v>44776</v>
      </c>
      <c r="C711">
        <f>+VLOOKUP(B711,'S&amp;P500'!$B$5:$C$1261,2)</f>
        <v>4155.17</v>
      </c>
      <c r="D711" s="15">
        <f>+VLOOKUP(B711,Gold!$B$5:$C$1261,2)</f>
        <v>1758</v>
      </c>
      <c r="E711" s="15"/>
      <c r="G711" s="13">
        <f t="shared" si="11"/>
        <v>1.5638481713144525E-2</v>
      </c>
      <c r="H711" s="13">
        <f t="shared" si="11"/>
        <v>-7.3965332279374296E-3</v>
      </c>
    </row>
    <row r="712" spans="2:8" x14ac:dyDescent="0.3">
      <c r="B712" s="2">
        <v>44775</v>
      </c>
      <c r="C712">
        <f>+VLOOKUP(B712,'S&amp;P500'!$B$5:$C$1261,2)</f>
        <v>4091.19</v>
      </c>
      <c r="D712" s="15">
        <f>+VLOOKUP(B712,Gold!$B$5:$C$1261,2)</f>
        <v>1771.1</v>
      </c>
      <c r="E712" s="15"/>
      <c r="G712" s="13">
        <f t="shared" si="11"/>
        <v>-6.6624095876541833E-3</v>
      </c>
      <c r="H712" s="13">
        <f t="shared" si="11"/>
        <v>1.1871113623516116E-3</v>
      </c>
    </row>
    <row r="713" spans="2:8" x14ac:dyDescent="0.3">
      <c r="B713" s="2">
        <v>44774</v>
      </c>
      <c r="C713">
        <f>+VLOOKUP(B713,'S&amp;P500'!$B$5:$C$1261,2)</f>
        <v>4118.63</v>
      </c>
      <c r="D713" s="15">
        <f>+VLOOKUP(B713,Gold!$B$5:$C$1261,2)</f>
        <v>1769</v>
      </c>
      <c r="E713" s="15"/>
      <c r="G713" s="13">
        <f t="shared" si="11"/>
        <v>-2.8230463236237346E-3</v>
      </c>
      <c r="H713" s="13">
        <f t="shared" si="11"/>
        <v>3.4602076124568004E-3</v>
      </c>
    </row>
    <row r="714" spans="2:8" x14ac:dyDescent="0.3">
      <c r="B714" s="2">
        <v>44771</v>
      </c>
      <c r="C714">
        <f>+VLOOKUP(B714,'S&amp;P500'!$B$5:$C$1261,2)</f>
        <v>4130.29</v>
      </c>
      <c r="D714" s="15">
        <f>+VLOOKUP(B714,Gold!$B$5:$C$1261,2)</f>
        <v>1762.9</v>
      </c>
      <c r="E714" s="15"/>
      <c r="G714" s="13">
        <f t="shared" si="11"/>
        <v>1.4207733466259809E-2</v>
      </c>
      <c r="H714" s="13">
        <f t="shared" si="11"/>
        <v>7.1987659258414549E-3</v>
      </c>
    </row>
    <row r="715" spans="2:8" x14ac:dyDescent="0.3">
      <c r="B715" s="2">
        <v>44770</v>
      </c>
      <c r="C715">
        <f>+VLOOKUP(B715,'S&amp;P500'!$B$5:$C$1261,2)</f>
        <v>4072.43</v>
      </c>
      <c r="D715" s="15">
        <f>+VLOOKUP(B715,Gold!$B$5:$C$1261,2)</f>
        <v>1750.3</v>
      </c>
      <c r="E715" s="15"/>
      <c r="G715" s="13">
        <f t="shared" si="11"/>
        <v>1.2133382708562568E-2</v>
      </c>
      <c r="H715" s="13">
        <f t="shared" si="11"/>
        <v>1.8149031469955279E-2</v>
      </c>
    </row>
    <row r="716" spans="2:8" x14ac:dyDescent="0.3">
      <c r="B716" s="2">
        <v>44769</v>
      </c>
      <c r="C716">
        <f>+VLOOKUP(B716,'S&amp;P500'!$B$5:$C$1261,2)</f>
        <v>4023.61</v>
      </c>
      <c r="D716" s="15">
        <f>+VLOOKUP(B716,Gold!$B$5:$C$1261,2)</f>
        <v>1719.1</v>
      </c>
      <c r="E716" s="15"/>
      <c r="G716" s="13">
        <f t="shared" si="11"/>
        <v>2.6156259165274642E-2</v>
      </c>
      <c r="H716" s="13">
        <f t="shared" si="11"/>
        <v>8.1504337195070775E-4</v>
      </c>
    </row>
    <row r="717" spans="2:8" x14ac:dyDescent="0.3">
      <c r="B717" s="2">
        <v>44768</v>
      </c>
      <c r="C717">
        <f>+VLOOKUP(B717,'S&amp;P500'!$B$5:$C$1261,2)</f>
        <v>3921.05</v>
      </c>
      <c r="D717" s="15">
        <f>+VLOOKUP(B717,Gold!$B$5:$C$1261,2)</f>
        <v>1717.7</v>
      </c>
      <c r="E717" s="15"/>
      <c r="G717" s="13">
        <f t="shared" si="11"/>
        <v>-1.1543193070554847E-2</v>
      </c>
      <c r="H717" s="13">
        <f t="shared" si="11"/>
        <v>-7.5625363583475824E-4</v>
      </c>
    </row>
    <row r="718" spans="2:8" x14ac:dyDescent="0.3">
      <c r="B718" s="2">
        <v>44767</v>
      </c>
      <c r="C718">
        <f>+VLOOKUP(B718,'S&amp;P500'!$B$5:$C$1261,2)</f>
        <v>3966.84</v>
      </c>
      <c r="D718" s="15">
        <f>+VLOOKUP(B718,Gold!$B$5:$C$1261,2)</f>
        <v>1719</v>
      </c>
      <c r="E718" s="15"/>
      <c r="G718" s="13">
        <f t="shared" si="11"/>
        <v>1.3151152429682345E-3</v>
      </c>
      <c r="H718" s="13">
        <f t="shared" si="11"/>
        <v>-4.6899426784783316E-3</v>
      </c>
    </row>
    <row r="719" spans="2:8" x14ac:dyDescent="0.3">
      <c r="B719" s="2">
        <v>44764</v>
      </c>
      <c r="C719">
        <f>+VLOOKUP(B719,'S&amp;P500'!$B$5:$C$1261,2)</f>
        <v>3961.63</v>
      </c>
      <c r="D719" s="15">
        <f>+VLOOKUP(B719,Gold!$B$5:$C$1261,2)</f>
        <v>1727.1</v>
      </c>
      <c r="E719" s="15"/>
      <c r="G719" s="13">
        <f t="shared" si="11"/>
        <v>-9.3324497680640217E-3</v>
      </c>
      <c r="H719" s="13">
        <f t="shared" si="11"/>
        <v>8.4077771939041757E-3</v>
      </c>
    </row>
    <row r="720" spans="2:8" x14ac:dyDescent="0.3">
      <c r="B720" s="2">
        <v>44763</v>
      </c>
      <c r="C720">
        <f>+VLOOKUP(B720,'S&amp;P500'!$B$5:$C$1261,2)</f>
        <v>3998.95</v>
      </c>
      <c r="D720" s="15">
        <f>+VLOOKUP(B720,Gold!$B$5:$C$1261,2)</f>
        <v>1712.7</v>
      </c>
      <c r="E720" s="15"/>
      <c r="G720" s="13">
        <f t="shared" si="11"/>
        <v>9.8613601353569891E-3</v>
      </c>
      <c r="H720" s="13">
        <f t="shared" si="11"/>
        <v>7.7669902912622657E-3</v>
      </c>
    </row>
    <row r="721" spans="2:8" x14ac:dyDescent="0.3">
      <c r="B721" s="2">
        <v>44762</v>
      </c>
      <c r="C721">
        <f>+VLOOKUP(B721,'S&amp;P500'!$B$5:$C$1261,2)</f>
        <v>3959.9</v>
      </c>
      <c r="D721" s="15">
        <f>+VLOOKUP(B721,Gold!$B$5:$C$1261,2)</f>
        <v>1699.5</v>
      </c>
      <c r="E721" s="15"/>
      <c r="G721" s="13">
        <f t="shared" si="11"/>
        <v>5.8958160281861183E-3</v>
      </c>
      <c r="H721" s="13">
        <f t="shared" si="11"/>
        <v>-6.1403508771930015E-3</v>
      </c>
    </row>
    <row r="722" spans="2:8" x14ac:dyDescent="0.3">
      <c r="B722" s="2">
        <v>44761</v>
      </c>
      <c r="C722">
        <f>+VLOOKUP(B722,'S&amp;P500'!$B$5:$C$1261,2)</f>
        <v>3936.69</v>
      </c>
      <c r="D722" s="15">
        <f>+VLOOKUP(B722,Gold!$B$5:$C$1261,2)</f>
        <v>1710</v>
      </c>
      <c r="E722" s="15"/>
      <c r="G722" s="13">
        <f t="shared" si="11"/>
        <v>2.7628333137554417E-2</v>
      </c>
      <c r="H722" s="13">
        <f t="shared" si="11"/>
        <v>4.6805523051718367E-4</v>
      </c>
    </row>
    <row r="723" spans="2:8" x14ac:dyDescent="0.3">
      <c r="B723" s="2">
        <v>44760</v>
      </c>
      <c r="C723">
        <f>+VLOOKUP(B723,'S&amp;P500'!$B$5:$C$1261,2)</f>
        <v>3830.85</v>
      </c>
      <c r="D723" s="15">
        <f>+VLOOKUP(B723,Gold!$B$5:$C$1261,2)</f>
        <v>1709.2</v>
      </c>
      <c r="E723" s="15"/>
      <c r="G723" s="13">
        <f t="shared" si="11"/>
        <v>-8.3636194203708936E-3</v>
      </c>
      <c r="H723" s="13">
        <f t="shared" si="11"/>
        <v>3.9943609022556892E-3</v>
      </c>
    </row>
    <row r="724" spans="2:8" x14ac:dyDescent="0.3">
      <c r="B724" s="2">
        <v>44757</v>
      </c>
      <c r="C724">
        <f>+VLOOKUP(B724,'S&amp;P500'!$B$5:$C$1261,2)</f>
        <v>3863.16</v>
      </c>
      <c r="D724" s="15">
        <f>+VLOOKUP(B724,Gold!$B$5:$C$1261,2)</f>
        <v>1702.4</v>
      </c>
      <c r="E724" s="15"/>
      <c r="G724" s="13">
        <f t="shared" ref="G724:H787" si="12">+C724/C725-1</f>
        <v>1.9201241036518768E-2</v>
      </c>
      <c r="H724" s="13">
        <f t="shared" si="12"/>
        <v>-1.2320328542093639E-3</v>
      </c>
    </row>
    <row r="725" spans="2:8" x14ac:dyDescent="0.3">
      <c r="B725" s="2">
        <v>44756</v>
      </c>
      <c r="C725">
        <f>+VLOOKUP(B725,'S&amp;P500'!$B$5:$C$1261,2)</f>
        <v>3790.38</v>
      </c>
      <c r="D725" s="15">
        <f>+VLOOKUP(B725,Gold!$B$5:$C$1261,2)</f>
        <v>1704.5</v>
      </c>
      <c r="E725" s="15"/>
      <c r="G725" s="13">
        <f t="shared" si="12"/>
        <v>-2.99859539478875E-3</v>
      </c>
      <c r="H725" s="13">
        <f t="shared" si="12"/>
        <v>-1.7126052358436228E-2</v>
      </c>
    </row>
    <row r="726" spans="2:8" x14ac:dyDescent="0.3">
      <c r="B726" s="2">
        <v>44755</v>
      </c>
      <c r="C726">
        <f>+VLOOKUP(B726,'S&amp;P500'!$B$5:$C$1261,2)</f>
        <v>3801.78</v>
      </c>
      <c r="D726" s="15">
        <f>+VLOOKUP(B726,Gold!$B$5:$C$1261,2)</f>
        <v>1734.2</v>
      </c>
      <c r="E726" s="15"/>
      <c r="G726" s="13">
        <f t="shared" si="12"/>
        <v>-4.4568974546977946E-3</v>
      </c>
      <c r="H726" s="13">
        <f t="shared" si="12"/>
        <v>6.3250739859572747E-3</v>
      </c>
    </row>
    <row r="727" spans="2:8" x14ac:dyDescent="0.3">
      <c r="B727" s="2">
        <v>44754</v>
      </c>
      <c r="C727">
        <f>+VLOOKUP(B727,'S&amp;P500'!$B$5:$C$1261,2)</f>
        <v>3818.8</v>
      </c>
      <c r="D727" s="15">
        <f>+VLOOKUP(B727,Gold!$B$5:$C$1261,2)</f>
        <v>1723.3</v>
      </c>
      <c r="E727" s="15"/>
      <c r="G727" s="13">
        <f t="shared" si="12"/>
        <v>-9.2439089567069033E-3</v>
      </c>
      <c r="H727" s="13">
        <f t="shared" si="12"/>
        <v>-3.8728323699421807E-3</v>
      </c>
    </row>
    <row r="728" spans="2:8" x14ac:dyDescent="0.3">
      <c r="B728" s="2">
        <v>44753</v>
      </c>
      <c r="C728">
        <f>+VLOOKUP(B728,'S&amp;P500'!$B$5:$C$1261,2)</f>
        <v>3854.43</v>
      </c>
      <c r="D728" s="15">
        <f>+VLOOKUP(B728,Gold!$B$5:$C$1261,2)</f>
        <v>1730</v>
      </c>
      <c r="E728" s="15"/>
      <c r="G728" s="13">
        <f t="shared" si="12"/>
        <v>-1.1527473598367033E-2</v>
      </c>
      <c r="H728" s="13">
        <f t="shared" si="12"/>
        <v>-6.0898540733079765E-3</v>
      </c>
    </row>
    <row r="729" spans="2:8" x14ac:dyDescent="0.3">
      <c r="B729" s="2">
        <v>44750</v>
      </c>
      <c r="C729">
        <f>+VLOOKUP(B729,'S&amp;P500'!$B$5:$C$1261,2)</f>
        <v>3899.38</v>
      </c>
      <c r="D729" s="15">
        <f>+VLOOKUP(B729,Gold!$B$5:$C$1261,2)</f>
        <v>1740.6</v>
      </c>
      <c r="E729" s="15"/>
      <c r="G729" s="13">
        <f t="shared" si="12"/>
        <v>-8.3021149894169088E-4</v>
      </c>
      <c r="H729" s="13">
        <f t="shared" si="12"/>
        <v>1.5535991714137332E-3</v>
      </c>
    </row>
    <row r="730" spans="2:8" x14ac:dyDescent="0.3">
      <c r="B730" s="2">
        <v>44749</v>
      </c>
      <c r="C730">
        <f>+VLOOKUP(B730,'S&amp;P500'!$B$5:$C$1261,2)</f>
        <v>3902.62</v>
      </c>
      <c r="D730" s="15">
        <f>+VLOOKUP(B730,Gold!$B$5:$C$1261,2)</f>
        <v>1737.9</v>
      </c>
      <c r="E730" s="15"/>
      <c r="G730" s="13">
        <f t="shared" si="12"/>
        <v>1.4964578110208349E-2</v>
      </c>
      <c r="H730" s="13">
        <f t="shared" si="12"/>
        <v>1.7292062943108366E-3</v>
      </c>
    </row>
    <row r="731" spans="2:8" x14ac:dyDescent="0.3">
      <c r="B731" s="2">
        <v>44748</v>
      </c>
      <c r="C731">
        <f>+VLOOKUP(B731,'S&amp;P500'!$B$5:$C$1261,2)</f>
        <v>3845.08</v>
      </c>
      <c r="D731" s="15">
        <f>+VLOOKUP(B731,Gold!$B$5:$C$1261,2)</f>
        <v>1734.9</v>
      </c>
      <c r="E731" s="15"/>
      <c r="G731" s="13">
        <f t="shared" si="12"/>
        <v>3.5731157621645693E-3</v>
      </c>
      <c r="H731" s="13">
        <f t="shared" si="12"/>
        <v>-1.5268475422862915E-2</v>
      </c>
    </row>
    <row r="732" spans="2:8" x14ac:dyDescent="0.3">
      <c r="B732" s="2">
        <v>44747</v>
      </c>
      <c r="C732">
        <f>+VLOOKUP(B732,'S&amp;P500'!$B$5:$C$1261,2)</f>
        <v>3831.39</v>
      </c>
      <c r="D732" s="15">
        <f>+VLOOKUP(B732,Gold!$B$5:$C$1261,2)</f>
        <v>1761.8</v>
      </c>
      <c r="E732" s="15"/>
      <c r="G732" s="13">
        <f t="shared" si="12"/>
        <v>1.5841770513915776E-3</v>
      </c>
      <c r="H732" s="13">
        <f t="shared" si="12"/>
        <v>-2.0623714492189693E-2</v>
      </c>
    </row>
    <row r="733" spans="2:8" x14ac:dyDescent="0.3">
      <c r="B733" s="2">
        <v>44743</v>
      </c>
      <c r="C733">
        <f>+VLOOKUP(B733,'S&amp;P500'!$B$5:$C$1261,2)</f>
        <v>3825.33</v>
      </c>
      <c r="D733" s="15">
        <f>+VLOOKUP(B733,Gold!$B$5:$C$1261,2)</f>
        <v>1798.9</v>
      </c>
      <c r="E733" s="15"/>
      <c r="G733" s="13">
        <f t="shared" si="12"/>
        <v>1.0553762105785847E-2</v>
      </c>
      <c r="H733" s="13">
        <f t="shared" si="12"/>
        <v>-2.8823235962528448E-3</v>
      </c>
    </row>
    <row r="734" spans="2:8" x14ac:dyDescent="0.3">
      <c r="B734" s="2">
        <v>44742</v>
      </c>
      <c r="C734">
        <f>+VLOOKUP(B734,'S&amp;P500'!$B$5:$C$1261,2)</f>
        <v>3785.38</v>
      </c>
      <c r="D734" s="15">
        <f>+VLOOKUP(B734,Gold!$B$5:$C$1261,2)</f>
        <v>1804.1</v>
      </c>
      <c r="E734" s="15"/>
      <c r="G734" s="13">
        <f t="shared" si="12"/>
        <v>-8.7592273026031453E-3</v>
      </c>
      <c r="H734" s="13">
        <f t="shared" si="12"/>
        <v>-5.2930473617467388E-3</v>
      </c>
    </row>
    <row r="735" spans="2:8" x14ac:dyDescent="0.3">
      <c r="B735" s="2">
        <v>44741</v>
      </c>
      <c r="C735">
        <f>+VLOOKUP(B735,'S&amp;P500'!$B$5:$C$1261,2)</f>
        <v>3818.83</v>
      </c>
      <c r="D735" s="15">
        <f>+VLOOKUP(B735,Gold!$B$5:$C$1261,2)</f>
        <v>1813.7</v>
      </c>
      <c r="E735" s="15"/>
      <c r="G735" s="13">
        <f t="shared" si="12"/>
        <v>-7.1175308448145902E-4</v>
      </c>
      <c r="H735" s="13">
        <f t="shared" si="12"/>
        <v>-2.0907840440165248E-3</v>
      </c>
    </row>
    <row r="736" spans="2:8" x14ac:dyDescent="0.3">
      <c r="B736" s="2">
        <v>44740</v>
      </c>
      <c r="C736">
        <f>+VLOOKUP(B736,'S&amp;P500'!$B$5:$C$1261,2)</f>
        <v>3821.55</v>
      </c>
      <c r="D736" s="15">
        <f>+VLOOKUP(B736,Gold!$B$5:$C$1261,2)</f>
        <v>1817.5</v>
      </c>
      <c r="E736" s="15"/>
      <c r="G736" s="13">
        <f t="shared" si="12"/>
        <v>-2.0143021607082812E-2</v>
      </c>
      <c r="H736" s="13">
        <f t="shared" si="12"/>
        <v>-1.867208523257835E-3</v>
      </c>
    </row>
    <row r="737" spans="2:8" x14ac:dyDescent="0.3">
      <c r="B737" s="2">
        <v>44739</v>
      </c>
      <c r="C737">
        <f>+VLOOKUP(B737,'S&amp;P500'!$B$5:$C$1261,2)</f>
        <v>3900.11</v>
      </c>
      <c r="D737" s="15">
        <f>+VLOOKUP(B737,Gold!$B$5:$C$1261,2)</f>
        <v>1820.9</v>
      </c>
      <c r="E737" s="15"/>
      <c r="G737" s="13">
        <f t="shared" si="12"/>
        <v>-2.973101484249896E-3</v>
      </c>
      <c r="H737" s="13">
        <f t="shared" si="12"/>
        <v>-3.065973172734715E-3</v>
      </c>
    </row>
    <row r="738" spans="2:8" x14ac:dyDescent="0.3">
      <c r="B738" s="2">
        <v>44736</v>
      </c>
      <c r="C738">
        <f>+VLOOKUP(B738,'S&amp;P500'!$B$5:$C$1261,2)</f>
        <v>3911.74</v>
      </c>
      <c r="D738" s="15">
        <f>+VLOOKUP(B738,Gold!$B$5:$C$1261,2)</f>
        <v>1826.5</v>
      </c>
      <c r="E738" s="15"/>
      <c r="G738" s="13">
        <f t="shared" si="12"/>
        <v>3.0563290855777359E-2</v>
      </c>
      <c r="H738" s="13">
        <f t="shared" si="12"/>
        <v>4.3818809223861166E-4</v>
      </c>
    </row>
    <row r="739" spans="2:8" x14ac:dyDescent="0.3">
      <c r="B739" s="2">
        <v>44735</v>
      </c>
      <c r="C739">
        <f>+VLOOKUP(B739,'S&amp;P500'!$B$5:$C$1261,2)</f>
        <v>3795.73</v>
      </c>
      <c r="D739" s="15">
        <f>+VLOOKUP(B739,Gold!$B$5:$C$1261,2)</f>
        <v>1825.7</v>
      </c>
      <c r="E739" s="15"/>
      <c r="G739" s="13">
        <f t="shared" si="12"/>
        <v>9.5321937609877949E-3</v>
      </c>
      <c r="H739" s="13">
        <f t="shared" si="12"/>
        <v>-4.6884370059422364E-3</v>
      </c>
    </row>
    <row r="740" spans="2:8" x14ac:dyDescent="0.3">
      <c r="B740" s="2">
        <v>44734</v>
      </c>
      <c r="C740">
        <f>+VLOOKUP(B740,'S&amp;P500'!$B$5:$C$1261,2)</f>
        <v>3759.89</v>
      </c>
      <c r="D740" s="15">
        <f>+VLOOKUP(B740,Gold!$B$5:$C$1261,2)</f>
        <v>1834.3</v>
      </c>
      <c r="E740" s="15"/>
      <c r="G740" s="13">
        <f t="shared" si="12"/>
        <v>-1.3015334188627437E-3</v>
      </c>
      <c r="H740" s="13">
        <f t="shared" si="12"/>
        <v>-1.6352338384384435E-4</v>
      </c>
    </row>
    <row r="741" spans="2:8" x14ac:dyDescent="0.3">
      <c r="B741" s="2">
        <v>44733</v>
      </c>
      <c r="C741">
        <f>+VLOOKUP(B741,'S&amp;P500'!$B$5:$C$1261,2)</f>
        <v>3764.79</v>
      </c>
      <c r="D741" s="15">
        <f>+VLOOKUP(B741,Gold!$B$5:$C$1261,2)</f>
        <v>1834.6</v>
      </c>
      <c r="E741" s="15"/>
      <c r="G741" s="13">
        <f t="shared" si="12"/>
        <v>2.447725615264873E-2</v>
      </c>
      <c r="H741" s="13">
        <f t="shared" si="12"/>
        <v>-5.4478099803878521E-4</v>
      </c>
    </row>
    <row r="742" spans="2:8" x14ac:dyDescent="0.3">
      <c r="B742" s="2">
        <v>44729</v>
      </c>
      <c r="C742">
        <f>+VLOOKUP(B742,'S&amp;P500'!$B$5:$C$1261,2)</f>
        <v>3674.84</v>
      </c>
      <c r="D742" s="15">
        <f>+VLOOKUP(B742,Gold!$B$5:$C$1261,2)</f>
        <v>1835.6</v>
      </c>
      <c r="E742" s="15"/>
      <c r="G742" s="13">
        <f t="shared" si="12"/>
        <v>2.2008470670371594E-3</v>
      </c>
      <c r="H742" s="13">
        <f t="shared" si="12"/>
        <v>-5.4721785772335885E-3</v>
      </c>
    </row>
    <row r="743" spans="2:8" x14ac:dyDescent="0.3">
      <c r="B743" s="2">
        <v>44728</v>
      </c>
      <c r="C743">
        <f>+VLOOKUP(B743,'S&amp;P500'!$B$5:$C$1261,2)</f>
        <v>3666.77</v>
      </c>
      <c r="D743" s="15">
        <f>+VLOOKUP(B743,Gold!$B$5:$C$1261,2)</f>
        <v>1845.7</v>
      </c>
      <c r="E743" s="15"/>
      <c r="G743" s="13">
        <f t="shared" si="12"/>
        <v>-3.2511959134456814E-2</v>
      </c>
      <c r="H743" s="13">
        <f t="shared" si="12"/>
        <v>1.6746543271084713E-2</v>
      </c>
    </row>
    <row r="744" spans="2:8" x14ac:dyDescent="0.3">
      <c r="B744" s="2">
        <v>44727</v>
      </c>
      <c r="C744">
        <f>+VLOOKUP(B744,'S&amp;P500'!$B$5:$C$1261,2)</f>
        <v>3789.99</v>
      </c>
      <c r="D744" s="15">
        <f>+VLOOKUP(B744,Gold!$B$5:$C$1261,2)</f>
        <v>1815.3</v>
      </c>
      <c r="E744" s="15"/>
      <c r="G744" s="13">
        <f t="shared" si="12"/>
        <v>1.4592502168395916E-2</v>
      </c>
      <c r="H744" s="13">
        <f t="shared" si="12"/>
        <v>3.205305332964814E-3</v>
      </c>
    </row>
    <row r="745" spans="2:8" x14ac:dyDescent="0.3">
      <c r="B745" s="2">
        <v>44726</v>
      </c>
      <c r="C745">
        <f>+VLOOKUP(B745,'S&amp;P500'!$B$5:$C$1261,2)</f>
        <v>3735.48</v>
      </c>
      <c r="D745" s="15">
        <f>+VLOOKUP(B745,Gold!$B$5:$C$1261,2)</f>
        <v>1809.5</v>
      </c>
      <c r="E745" s="15"/>
      <c r="G745" s="13">
        <f t="shared" si="12"/>
        <v>-3.7737056722930706E-3</v>
      </c>
      <c r="H745" s="13">
        <f t="shared" si="12"/>
        <v>-1.0120350109409149E-2</v>
      </c>
    </row>
    <row r="746" spans="2:8" x14ac:dyDescent="0.3">
      <c r="B746" s="2">
        <v>44725</v>
      </c>
      <c r="C746">
        <f>+VLOOKUP(B746,'S&amp;P500'!$B$5:$C$1261,2)</f>
        <v>3749.63</v>
      </c>
      <c r="D746" s="15">
        <f>+VLOOKUP(B746,Gold!$B$5:$C$1261,2)</f>
        <v>1828</v>
      </c>
      <c r="E746" s="15"/>
      <c r="G746" s="13">
        <f t="shared" si="12"/>
        <v>-3.8768374153391849E-2</v>
      </c>
      <c r="H746" s="13">
        <f t="shared" si="12"/>
        <v>-2.3243387656959658E-2</v>
      </c>
    </row>
    <row r="747" spans="2:8" x14ac:dyDescent="0.3">
      <c r="B747" s="2">
        <v>44722</v>
      </c>
      <c r="C747">
        <f>+VLOOKUP(B747,'S&amp;P500'!$B$5:$C$1261,2)</f>
        <v>3900.86</v>
      </c>
      <c r="D747" s="15">
        <f>+VLOOKUP(B747,Gold!$B$5:$C$1261,2)</f>
        <v>1871.5</v>
      </c>
      <c r="E747" s="15"/>
      <c r="G747" s="13">
        <f t="shared" si="12"/>
        <v>-2.9110313553120881E-2</v>
      </c>
      <c r="H747" s="13">
        <f t="shared" si="12"/>
        <v>1.227823453050636E-2</v>
      </c>
    </row>
    <row r="748" spans="2:8" x14ac:dyDescent="0.3">
      <c r="B748" s="2">
        <v>44721</v>
      </c>
      <c r="C748">
        <f>+VLOOKUP(B748,'S&amp;P500'!$B$5:$C$1261,2)</f>
        <v>4017.82</v>
      </c>
      <c r="D748" s="15">
        <f>+VLOOKUP(B748,Gold!$B$5:$C$1261,2)</f>
        <v>1848.8</v>
      </c>
      <c r="E748" s="15"/>
      <c r="G748" s="13">
        <f t="shared" si="12"/>
        <v>-2.3798705952956634E-2</v>
      </c>
      <c r="H748" s="13">
        <f t="shared" si="12"/>
        <v>-1.673956477131644E-3</v>
      </c>
    </row>
    <row r="749" spans="2:8" x14ac:dyDescent="0.3">
      <c r="B749" s="2">
        <v>44720</v>
      </c>
      <c r="C749">
        <f>+VLOOKUP(B749,'S&amp;P500'!$B$5:$C$1261,2)</f>
        <v>4115.7700000000004</v>
      </c>
      <c r="D749" s="15">
        <f>+VLOOKUP(B749,Gold!$B$5:$C$1261,2)</f>
        <v>1851.9</v>
      </c>
      <c r="E749" s="15"/>
      <c r="G749" s="13">
        <f t="shared" si="12"/>
        <v>-1.0793908688002896E-2</v>
      </c>
      <c r="H749" s="13">
        <f t="shared" si="12"/>
        <v>2.3815967523681536E-3</v>
      </c>
    </row>
    <row r="750" spans="2:8" x14ac:dyDescent="0.3">
      <c r="B750" s="2">
        <v>44719</v>
      </c>
      <c r="C750">
        <f>+VLOOKUP(B750,'S&amp;P500'!$B$5:$C$1261,2)</f>
        <v>4160.68</v>
      </c>
      <c r="D750" s="15">
        <f>+VLOOKUP(B750,Gold!$B$5:$C$1261,2)</f>
        <v>1847.5</v>
      </c>
      <c r="E750" s="15"/>
      <c r="G750" s="13">
        <f t="shared" si="12"/>
        <v>9.5233935794130087E-3</v>
      </c>
      <c r="H750" s="13">
        <f t="shared" si="12"/>
        <v>4.5128316659417411E-3</v>
      </c>
    </row>
    <row r="751" spans="2:8" x14ac:dyDescent="0.3">
      <c r="B751" s="2">
        <v>44718</v>
      </c>
      <c r="C751">
        <f>+VLOOKUP(B751,'S&amp;P500'!$B$5:$C$1261,2)</f>
        <v>4121.43</v>
      </c>
      <c r="D751" s="15">
        <f>+VLOOKUP(B751,Gold!$B$5:$C$1261,2)</f>
        <v>1839.2</v>
      </c>
      <c r="E751" s="15"/>
      <c r="G751" s="13">
        <f t="shared" si="12"/>
        <v>3.1373675320187644E-3</v>
      </c>
      <c r="H751" s="13">
        <f t="shared" si="12"/>
        <v>-3.3597052129620275E-3</v>
      </c>
    </row>
    <row r="752" spans="2:8" x14ac:dyDescent="0.3">
      <c r="B752" s="2">
        <v>44715</v>
      </c>
      <c r="C752">
        <f>+VLOOKUP(B752,'S&amp;P500'!$B$5:$C$1261,2)</f>
        <v>4108.54</v>
      </c>
      <c r="D752" s="15">
        <f>+VLOOKUP(B752,Gold!$B$5:$C$1261,2)</f>
        <v>1845.4</v>
      </c>
      <c r="E752" s="15"/>
      <c r="G752" s="13">
        <f t="shared" si="12"/>
        <v>-1.6347364741597592E-2</v>
      </c>
      <c r="H752" s="13">
        <f t="shared" si="12"/>
        <v>-1.1304580766139827E-2</v>
      </c>
    </row>
    <row r="753" spans="2:8" x14ac:dyDescent="0.3">
      <c r="B753" s="2">
        <v>44714</v>
      </c>
      <c r="C753">
        <f>+VLOOKUP(B753,'S&amp;P500'!$B$5:$C$1261,2)</f>
        <v>4176.82</v>
      </c>
      <c r="D753" s="15">
        <f>+VLOOKUP(B753,Gold!$B$5:$C$1261,2)</f>
        <v>1866.5</v>
      </c>
      <c r="E753" s="15"/>
      <c r="G753" s="13">
        <f t="shared" si="12"/>
        <v>1.8431056049039052E-2</v>
      </c>
      <c r="H753" s="13">
        <f t="shared" si="12"/>
        <v>1.2586122714696391E-2</v>
      </c>
    </row>
    <row r="754" spans="2:8" x14ac:dyDescent="0.3">
      <c r="B754" s="2">
        <v>44713</v>
      </c>
      <c r="C754">
        <f>+VLOOKUP(B754,'S&amp;P500'!$B$5:$C$1261,2)</f>
        <v>4101.2299999999996</v>
      </c>
      <c r="D754" s="15">
        <f>+VLOOKUP(B754,Gold!$B$5:$C$1261,2)</f>
        <v>1843.3</v>
      </c>
      <c r="E754" s="15"/>
      <c r="G754" s="13">
        <f t="shared" si="12"/>
        <v>-7.4827874109120174E-3</v>
      </c>
      <c r="H754" s="13">
        <f t="shared" si="12"/>
        <v>3.2560916047108535E-4</v>
      </c>
    </row>
    <row r="755" spans="2:8" x14ac:dyDescent="0.3">
      <c r="B755" s="2">
        <v>44712</v>
      </c>
      <c r="C755">
        <f>+VLOOKUP(B755,'S&amp;P500'!$B$5:$C$1261,2)</f>
        <v>4132.1499999999996</v>
      </c>
      <c r="D755" s="15">
        <f>+VLOOKUP(B755,Gold!$B$5:$C$1261,2)</f>
        <v>1842.7</v>
      </c>
      <c r="E755" s="15"/>
      <c r="G755" s="13">
        <f t="shared" si="12"/>
        <v>-6.2742891223209751E-3</v>
      </c>
      <c r="H755" s="13">
        <f t="shared" si="12"/>
        <v>-4.6453843245286564E-3</v>
      </c>
    </row>
    <row r="756" spans="2:8" x14ac:dyDescent="0.3">
      <c r="B756" s="2">
        <v>44708</v>
      </c>
      <c r="C756">
        <f>+VLOOKUP(B756,'S&amp;P500'!$B$5:$C$1261,2)</f>
        <v>4158.24</v>
      </c>
      <c r="D756" s="15">
        <f>+VLOOKUP(B756,Gold!$B$5:$C$1261,2)</f>
        <v>1851.3</v>
      </c>
      <c r="E756" s="15"/>
      <c r="G756" s="13">
        <f t="shared" si="12"/>
        <v>2.4742227391912897E-2</v>
      </c>
      <c r="H756" s="13">
        <f t="shared" si="12"/>
        <v>2.1110750243584775E-3</v>
      </c>
    </row>
    <row r="757" spans="2:8" x14ac:dyDescent="0.3">
      <c r="B757" s="2">
        <v>44707</v>
      </c>
      <c r="C757">
        <f>+VLOOKUP(B757,'S&amp;P500'!$B$5:$C$1261,2)</f>
        <v>4057.84</v>
      </c>
      <c r="D757" s="15">
        <f>+VLOOKUP(B757,Gold!$B$5:$C$1261,2)</f>
        <v>1847.4</v>
      </c>
      <c r="E757" s="15"/>
      <c r="G757" s="13">
        <f t="shared" si="12"/>
        <v>1.988322907058282E-2</v>
      </c>
      <c r="H757" s="13">
        <f t="shared" si="12"/>
        <v>6.499837504063688E-4</v>
      </c>
    </row>
    <row r="758" spans="2:8" x14ac:dyDescent="0.3">
      <c r="B758" s="2">
        <v>44706</v>
      </c>
      <c r="C758">
        <f>+VLOOKUP(B758,'S&amp;P500'!$B$5:$C$1261,2)</f>
        <v>3978.73</v>
      </c>
      <c r="D758" s="15">
        <f>+VLOOKUP(B758,Gold!$B$5:$C$1261,2)</f>
        <v>1846.2</v>
      </c>
      <c r="E758" s="15"/>
      <c r="G758" s="13">
        <f t="shared" si="12"/>
        <v>9.4507646873762674E-3</v>
      </c>
      <c r="H758" s="13">
        <f t="shared" si="12"/>
        <v>-1.0133504905903146E-2</v>
      </c>
    </row>
    <row r="759" spans="2:8" x14ac:dyDescent="0.3">
      <c r="B759" s="2">
        <v>44705</v>
      </c>
      <c r="C759">
        <f>+VLOOKUP(B759,'S&amp;P500'!$B$5:$C$1261,2)</f>
        <v>3941.48</v>
      </c>
      <c r="D759" s="15">
        <f>+VLOOKUP(B759,Gold!$B$5:$C$1261,2)</f>
        <v>1865.1</v>
      </c>
      <c r="E759" s="15"/>
      <c r="G759" s="13">
        <f t="shared" si="12"/>
        <v>-8.1207927021075266E-3</v>
      </c>
      <c r="H759" s="13">
        <f t="shared" si="12"/>
        <v>9.3624851174369805E-3</v>
      </c>
    </row>
    <row r="760" spans="2:8" x14ac:dyDescent="0.3">
      <c r="B760" s="2">
        <v>44704</v>
      </c>
      <c r="C760">
        <f>+VLOOKUP(B760,'S&amp;P500'!$B$5:$C$1261,2)</f>
        <v>3973.75</v>
      </c>
      <c r="D760" s="15">
        <f>+VLOOKUP(B760,Gold!$B$5:$C$1261,2)</f>
        <v>1847.8</v>
      </c>
      <c r="E760" s="15"/>
      <c r="G760" s="13">
        <f t="shared" si="12"/>
        <v>1.8555067976295359E-2</v>
      </c>
      <c r="H760" s="13">
        <f t="shared" si="12"/>
        <v>3.2576827017047894E-3</v>
      </c>
    </row>
    <row r="761" spans="2:8" x14ac:dyDescent="0.3">
      <c r="B761" s="2">
        <v>44701</v>
      </c>
      <c r="C761">
        <f>+VLOOKUP(B761,'S&amp;P500'!$B$5:$C$1261,2)</f>
        <v>3901.36</v>
      </c>
      <c r="D761" s="15">
        <f>+VLOOKUP(B761,Gold!$B$5:$C$1261,2)</f>
        <v>1841.8</v>
      </c>
      <c r="E761" s="15"/>
      <c r="G761" s="13">
        <f t="shared" si="12"/>
        <v>1.4612424662696633E-4</v>
      </c>
      <c r="H761" s="13">
        <f t="shared" si="12"/>
        <v>3.2587442971965253E-4</v>
      </c>
    </row>
    <row r="762" spans="2:8" x14ac:dyDescent="0.3">
      <c r="B762" s="2">
        <v>44700</v>
      </c>
      <c r="C762">
        <f>+VLOOKUP(B762,'S&amp;P500'!$B$5:$C$1261,2)</f>
        <v>3900.79</v>
      </c>
      <c r="D762" s="15">
        <f>+VLOOKUP(B762,Gold!$B$5:$C$1261,2)</f>
        <v>1841.2</v>
      </c>
      <c r="E762" s="15"/>
      <c r="G762" s="13">
        <f t="shared" si="12"/>
        <v>-5.8338090771927753E-3</v>
      </c>
      <c r="H762" s="13">
        <f t="shared" si="12"/>
        <v>1.3932485269012584E-2</v>
      </c>
    </row>
    <row r="763" spans="2:8" x14ac:dyDescent="0.3">
      <c r="B763" s="2">
        <v>44699</v>
      </c>
      <c r="C763">
        <f>+VLOOKUP(B763,'S&amp;P500'!$B$5:$C$1261,2)</f>
        <v>3923.68</v>
      </c>
      <c r="D763" s="15">
        <f>+VLOOKUP(B763,Gold!$B$5:$C$1261,2)</f>
        <v>1815.9</v>
      </c>
      <c r="E763" s="15"/>
      <c r="G763" s="13">
        <f t="shared" si="12"/>
        <v>-4.0395221150201222E-2</v>
      </c>
      <c r="H763" s="13">
        <f t="shared" si="12"/>
        <v>-1.2649873501264786E-3</v>
      </c>
    </row>
    <row r="764" spans="2:8" x14ac:dyDescent="0.3">
      <c r="B764" s="2">
        <v>44698</v>
      </c>
      <c r="C764">
        <f>+VLOOKUP(B764,'S&amp;P500'!$B$5:$C$1261,2)</f>
        <v>4088.85</v>
      </c>
      <c r="D764" s="15">
        <f>+VLOOKUP(B764,Gold!$B$5:$C$1261,2)</f>
        <v>1818.2</v>
      </c>
      <c r="E764" s="15"/>
      <c r="G764" s="13">
        <f t="shared" si="12"/>
        <v>2.0169610355263545E-2</v>
      </c>
      <c r="H764" s="13">
        <f t="shared" si="12"/>
        <v>2.591673559415586E-3</v>
      </c>
    </row>
    <row r="765" spans="2:8" x14ac:dyDescent="0.3">
      <c r="B765" s="2">
        <v>44697</v>
      </c>
      <c r="C765">
        <f>+VLOOKUP(B765,'S&amp;P500'!$B$5:$C$1261,2)</f>
        <v>4008.01</v>
      </c>
      <c r="D765" s="15">
        <f>+VLOOKUP(B765,Gold!$B$5:$C$1261,2)</f>
        <v>1813.5</v>
      </c>
      <c r="E765" s="15"/>
      <c r="G765" s="13">
        <f t="shared" si="12"/>
        <v>-3.9464299471405617E-3</v>
      </c>
      <c r="H765" s="13">
        <f t="shared" si="12"/>
        <v>3.3750138320238765E-3</v>
      </c>
    </row>
    <row r="766" spans="2:8" x14ac:dyDescent="0.3">
      <c r="B766" s="2">
        <v>44694</v>
      </c>
      <c r="C766">
        <f>+VLOOKUP(B766,'S&amp;P500'!$B$5:$C$1261,2)</f>
        <v>4023.89</v>
      </c>
      <c r="D766" s="15">
        <f>+VLOOKUP(B766,Gold!$B$5:$C$1261,2)</f>
        <v>1807.4</v>
      </c>
      <c r="E766" s="15"/>
      <c r="G766" s="13">
        <f t="shared" si="12"/>
        <v>2.386974310955492E-2</v>
      </c>
      <c r="H766" s="13">
        <f t="shared" si="12"/>
        <v>-8.9922140585589894E-3</v>
      </c>
    </row>
    <row r="767" spans="2:8" x14ac:dyDescent="0.3">
      <c r="B767" s="2">
        <v>44693</v>
      </c>
      <c r="C767">
        <f>+VLOOKUP(B767,'S&amp;P500'!$B$5:$C$1261,2)</f>
        <v>3930.08</v>
      </c>
      <c r="D767" s="15">
        <f>+VLOOKUP(B767,Gold!$B$5:$C$1261,2)</f>
        <v>1823.8</v>
      </c>
      <c r="E767" s="15"/>
      <c r="G767" s="13">
        <f t="shared" si="12"/>
        <v>-1.2960017076728558E-3</v>
      </c>
      <c r="H767" s="13">
        <f t="shared" si="12"/>
        <v>-1.5545719529310165E-2</v>
      </c>
    </row>
    <row r="768" spans="2:8" x14ac:dyDescent="0.3">
      <c r="B768" s="2">
        <v>44692</v>
      </c>
      <c r="C768">
        <f>+VLOOKUP(B768,'S&amp;P500'!$B$5:$C$1261,2)</f>
        <v>3935.18</v>
      </c>
      <c r="D768" s="15">
        <f>+VLOOKUP(B768,Gold!$B$5:$C$1261,2)</f>
        <v>1852.6</v>
      </c>
      <c r="E768" s="15"/>
      <c r="G768" s="13">
        <f t="shared" si="12"/>
        <v>-1.6463178415666024E-2</v>
      </c>
      <c r="H768" s="13">
        <f t="shared" si="12"/>
        <v>6.9025490515788324E-3</v>
      </c>
    </row>
    <row r="769" spans="2:8" x14ac:dyDescent="0.3">
      <c r="B769" s="2">
        <v>44691</v>
      </c>
      <c r="C769">
        <f>+VLOOKUP(B769,'S&amp;P500'!$B$5:$C$1261,2)</f>
        <v>4001.05</v>
      </c>
      <c r="D769" s="15">
        <f>+VLOOKUP(B769,Gold!$B$5:$C$1261,2)</f>
        <v>1839.9</v>
      </c>
      <c r="E769" s="15"/>
      <c r="G769" s="13">
        <f t="shared" si="12"/>
        <v>2.4578827632515399E-3</v>
      </c>
      <c r="H769" s="13">
        <f t="shared" si="12"/>
        <v>-9.2617521942812697E-3</v>
      </c>
    </row>
    <row r="770" spans="2:8" x14ac:dyDescent="0.3">
      <c r="B770" s="2">
        <v>44690</v>
      </c>
      <c r="C770">
        <f>+VLOOKUP(B770,'S&amp;P500'!$B$5:$C$1261,2)</f>
        <v>3991.24</v>
      </c>
      <c r="D770" s="15">
        <f>+VLOOKUP(B770,Gold!$B$5:$C$1261,2)</f>
        <v>1857.1</v>
      </c>
      <c r="E770" s="15"/>
      <c r="G770" s="13">
        <f t="shared" si="12"/>
        <v>-3.2037134944001844E-2</v>
      </c>
      <c r="H770" s="13">
        <f t="shared" si="12"/>
        <v>-1.2810971720178643E-2</v>
      </c>
    </row>
    <row r="771" spans="2:8" x14ac:dyDescent="0.3">
      <c r="B771" s="2">
        <v>44687</v>
      </c>
      <c r="C771">
        <f>+VLOOKUP(B771,'S&amp;P500'!$B$5:$C$1261,2)</f>
        <v>4123.34</v>
      </c>
      <c r="D771" s="15">
        <f>+VLOOKUP(B771,Gold!$B$5:$C$1261,2)</f>
        <v>1881.2</v>
      </c>
      <c r="E771" s="15"/>
      <c r="G771" s="13">
        <f t="shared" si="12"/>
        <v>-5.6741590645473794E-3</v>
      </c>
      <c r="H771" s="13">
        <f t="shared" si="12"/>
        <v>3.8420490928494644E-3</v>
      </c>
    </row>
    <row r="772" spans="2:8" x14ac:dyDescent="0.3">
      <c r="B772" s="2">
        <v>44686</v>
      </c>
      <c r="C772">
        <f>+VLOOKUP(B772,'S&amp;P500'!$B$5:$C$1261,2)</f>
        <v>4146.87</v>
      </c>
      <c r="D772" s="15">
        <f>+VLOOKUP(B772,Gold!$B$5:$C$1261,2)</f>
        <v>1874</v>
      </c>
      <c r="E772" s="15"/>
      <c r="G772" s="13">
        <f t="shared" si="12"/>
        <v>-3.5649753381843063E-2</v>
      </c>
      <c r="H772" s="13">
        <f t="shared" si="12"/>
        <v>3.7493304767006741E-3</v>
      </c>
    </row>
    <row r="773" spans="2:8" x14ac:dyDescent="0.3">
      <c r="B773" s="2">
        <v>44685</v>
      </c>
      <c r="C773">
        <f>+VLOOKUP(B773,'S&amp;P500'!$B$5:$C$1261,2)</f>
        <v>4300.17</v>
      </c>
      <c r="D773" s="15">
        <f>+VLOOKUP(B773,Gold!$B$5:$C$1261,2)</f>
        <v>1867</v>
      </c>
      <c r="E773" s="15"/>
      <c r="G773" s="13">
        <f t="shared" si="12"/>
        <v>2.9862434977535601E-2</v>
      </c>
      <c r="H773" s="13">
        <f t="shared" si="12"/>
        <v>-9.6318493150682194E-4</v>
      </c>
    </row>
    <row r="774" spans="2:8" x14ac:dyDescent="0.3">
      <c r="B774" s="2">
        <v>44684</v>
      </c>
      <c r="C774">
        <f>+VLOOKUP(B774,'S&amp;P500'!$B$5:$C$1261,2)</f>
        <v>4175.4799999999996</v>
      </c>
      <c r="D774" s="15">
        <f>+VLOOKUP(B774,Gold!$B$5:$C$1261,2)</f>
        <v>1868.8</v>
      </c>
      <c r="E774" s="15"/>
      <c r="G774" s="13">
        <f t="shared" si="12"/>
        <v>4.8371027439124692E-3</v>
      </c>
      <c r="H774" s="13">
        <f t="shared" si="12"/>
        <v>3.759802341819718E-3</v>
      </c>
    </row>
    <row r="775" spans="2:8" x14ac:dyDescent="0.3">
      <c r="B775" s="2">
        <v>44683</v>
      </c>
      <c r="C775">
        <f>+VLOOKUP(B775,'S&amp;P500'!$B$5:$C$1261,2)</f>
        <v>4155.38</v>
      </c>
      <c r="D775" s="15">
        <f>+VLOOKUP(B775,Gold!$B$5:$C$1261,2)</f>
        <v>1861.8</v>
      </c>
      <c r="E775" s="15"/>
      <c r="G775" s="13">
        <f t="shared" si="12"/>
        <v>5.6753139573999523E-3</v>
      </c>
      <c r="H775" s="13">
        <f t="shared" si="12"/>
        <v>-2.4878227622688986E-2</v>
      </c>
    </row>
    <row r="776" spans="2:8" x14ac:dyDescent="0.3">
      <c r="B776" s="2">
        <v>44680</v>
      </c>
      <c r="C776">
        <f>+VLOOKUP(B776,'S&amp;P500'!$B$5:$C$1261,2)</f>
        <v>4131.93</v>
      </c>
      <c r="D776" s="15">
        <f>+VLOOKUP(B776,Gold!$B$5:$C$1261,2)</f>
        <v>1909.3</v>
      </c>
      <c r="E776" s="15"/>
      <c r="G776" s="13">
        <f t="shared" si="12"/>
        <v>-3.6284548104956182E-2</v>
      </c>
      <c r="H776" s="13">
        <f t="shared" si="12"/>
        <v>1.0906973050246238E-2</v>
      </c>
    </row>
    <row r="777" spans="2:8" x14ac:dyDescent="0.3">
      <c r="B777" s="2">
        <v>44679</v>
      </c>
      <c r="C777">
        <f>+VLOOKUP(B777,'S&amp;P500'!$B$5:$C$1261,2)</f>
        <v>4287.5</v>
      </c>
      <c r="D777" s="15">
        <f>+VLOOKUP(B777,Gold!$B$5:$C$1261,2)</f>
        <v>1888.7</v>
      </c>
      <c r="E777" s="15"/>
      <c r="G777" s="13">
        <f t="shared" si="12"/>
        <v>2.474689050564538E-2</v>
      </c>
      <c r="H777" s="13">
        <f t="shared" si="12"/>
        <v>1.4847022641708563E-3</v>
      </c>
    </row>
    <row r="778" spans="2:8" x14ac:dyDescent="0.3">
      <c r="B778" s="2">
        <v>44678</v>
      </c>
      <c r="C778">
        <f>+VLOOKUP(B778,'S&amp;P500'!$B$5:$C$1261,2)</f>
        <v>4183.96</v>
      </c>
      <c r="D778" s="15">
        <f>+VLOOKUP(B778,Gold!$B$5:$C$1261,2)</f>
        <v>1885.9</v>
      </c>
      <c r="E778" s="15"/>
      <c r="G778" s="13">
        <f t="shared" si="12"/>
        <v>2.0981030848821192E-3</v>
      </c>
      <c r="H778" s="13">
        <f t="shared" si="12"/>
        <v>-8.1518880824655859E-3</v>
      </c>
    </row>
    <row r="779" spans="2:8" x14ac:dyDescent="0.3">
      <c r="B779" s="2">
        <v>44677</v>
      </c>
      <c r="C779">
        <f>+VLOOKUP(B779,'S&amp;P500'!$B$5:$C$1261,2)</f>
        <v>4175.2</v>
      </c>
      <c r="D779" s="15">
        <f>+VLOOKUP(B779,Gold!$B$5:$C$1261,2)</f>
        <v>1901.4</v>
      </c>
      <c r="E779" s="15"/>
      <c r="G779" s="13">
        <f t="shared" si="12"/>
        <v>-2.8146327383778869E-2</v>
      </c>
      <c r="H779" s="13">
        <f t="shared" si="12"/>
        <v>4.3312909359813911E-3</v>
      </c>
    </row>
    <row r="780" spans="2:8" x14ac:dyDescent="0.3">
      <c r="B780" s="2">
        <v>44676</v>
      </c>
      <c r="C780">
        <f>+VLOOKUP(B780,'S&amp;P500'!$B$5:$C$1261,2)</f>
        <v>4296.12</v>
      </c>
      <c r="D780" s="15">
        <f>+VLOOKUP(B780,Gold!$B$5:$C$1261,2)</f>
        <v>1893.2</v>
      </c>
      <c r="E780" s="15"/>
      <c r="G780" s="13">
        <f t="shared" si="12"/>
        <v>5.6978589721381478E-3</v>
      </c>
      <c r="H780" s="13">
        <f t="shared" si="12"/>
        <v>-1.9575349559813549E-2</v>
      </c>
    </row>
    <row r="781" spans="2:8" x14ac:dyDescent="0.3">
      <c r="B781" s="2">
        <v>44673</v>
      </c>
      <c r="C781">
        <f>+VLOOKUP(B781,'S&amp;P500'!$B$5:$C$1261,2)</f>
        <v>4271.78</v>
      </c>
      <c r="D781" s="15">
        <f>+VLOOKUP(B781,Gold!$B$5:$C$1261,2)</f>
        <v>1931</v>
      </c>
      <c r="E781" s="15"/>
      <c r="G781" s="13">
        <f t="shared" si="12"/>
        <v>-2.773997077607282E-2</v>
      </c>
      <c r="H781" s="13">
        <f t="shared" si="12"/>
        <v>-7.1468970126998821E-3</v>
      </c>
    </row>
    <row r="782" spans="2:8" x14ac:dyDescent="0.3">
      <c r="B782" s="2">
        <v>44672</v>
      </c>
      <c r="C782">
        <f>+VLOOKUP(B782,'S&amp;P500'!$B$5:$C$1261,2)</f>
        <v>4393.66</v>
      </c>
      <c r="D782" s="15">
        <f>+VLOOKUP(B782,Gold!$B$5:$C$1261,2)</f>
        <v>1944.9</v>
      </c>
      <c r="E782" s="15"/>
      <c r="G782" s="13">
        <f t="shared" si="12"/>
        <v>-1.475294038502506E-2</v>
      </c>
      <c r="H782" s="13">
        <f t="shared" si="12"/>
        <v>-3.790401065409954E-3</v>
      </c>
    </row>
    <row r="783" spans="2:8" x14ac:dyDescent="0.3">
      <c r="B783" s="2">
        <v>44671</v>
      </c>
      <c r="C783">
        <f>+VLOOKUP(B783,'S&amp;P500'!$B$5:$C$1261,2)</f>
        <v>4459.45</v>
      </c>
      <c r="D783" s="15">
        <f>+VLOOKUP(B783,Gold!$B$5:$C$1261,2)</f>
        <v>1952.3</v>
      </c>
      <c r="E783" s="15"/>
      <c r="G783" s="13">
        <f t="shared" si="12"/>
        <v>-6.1852759058855789E-4</v>
      </c>
      <c r="H783" s="13">
        <f t="shared" si="12"/>
        <v>-1.7385079511172963E-3</v>
      </c>
    </row>
    <row r="784" spans="2:8" x14ac:dyDescent="0.3">
      <c r="B784" s="2">
        <v>44670</v>
      </c>
      <c r="C784">
        <f>+VLOOKUP(B784,'S&amp;P500'!$B$5:$C$1261,2)</f>
        <v>4462.21</v>
      </c>
      <c r="D784" s="15">
        <f>+VLOOKUP(B784,Gold!$B$5:$C$1261,2)</f>
        <v>1955.7</v>
      </c>
      <c r="E784" s="15"/>
      <c r="G784" s="13">
        <f t="shared" si="12"/>
        <v>1.6057599693967584E-2</v>
      </c>
      <c r="H784" s="13">
        <f t="shared" si="12"/>
        <v>-1.3717282767663597E-2</v>
      </c>
    </row>
    <row r="785" spans="2:8" x14ac:dyDescent="0.3">
      <c r="B785" s="2">
        <v>44669</v>
      </c>
      <c r="C785">
        <f>+VLOOKUP(B785,'S&amp;P500'!$B$5:$C$1261,2)</f>
        <v>4391.6899999999996</v>
      </c>
      <c r="D785" s="15">
        <f>+VLOOKUP(B785,Gold!$B$5:$C$1261,2)</f>
        <v>1982.9</v>
      </c>
      <c r="E785" s="15"/>
      <c r="G785" s="13">
        <f t="shared" si="12"/>
        <v>-2.0489050878880199E-4</v>
      </c>
      <c r="H785" s="13">
        <f t="shared" si="12"/>
        <v>6.08858896950637E-3</v>
      </c>
    </row>
    <row r="786" spans="2:8" x14ac:dyDescent="0.3">
      <c r="B786" s="2">
        <v>44665</v>
      </c>
      <c r="C786">
        <f>+VLOOKUP(B786,'S&amp;P500'!$B$5:$C$1261,2)</f>
        <v>4392.59</v>
      </c>
      <c r="D786" s="15">
        <f>+VLOOKUP(B786,Gold!$B$5:$C$1261,2)</f>
        <v>1970.9</v>
      </c>
      <c r="E786" s="15"/>
      <c r="G786" s="13">
        <f t="shared" si="12"/>
        <v>-1.2144137417661627E-2</v>
      </c>
      <c r="H786" s="13">
        <f t="shared" si="12"/>
        <v>-5.098435133770729E-3</v>
      </c>
    </row>
    <row r="787" spans="2:8" x14ac:dyDescent="0.3">
      <c r="B787" s="2">
        <v>44664</v>
      </c>
      <c r="C787">
        <f>+VLOOKUP(B787,'S&amp;P500'!$B$5:$C$1261,2)</f>
        <v>4446.59</v>
      </c>
      <c r="D787" s="15">
        <f>+VLOOKUP(B787,Gold!$B$5:$C$1261,2)</f>
        <v>1981</v>
      </c>
      <c r="E787" s="15"/>
      <c r="G787" s="13">
        <f t="shared" si="12"/>
        <v>1.1174658040455254E-2</v>
      </c>
      <c r="H787" s="13">
        <f t="shared" si="12"/>
        <v>4.5129557324679048E-3</v>
      </c>
    </row>
    <row r="788" spans="2:8" x14ac:dyDescent="0.3">
      <c r="B788" s="2">
        <v>44663</v>
      </c>
      <c r="C788">
        <f>+VLOOKUP(B788,'S&amp;P500'!$B$5:$C$1261,2)</f>
        <v>4397.45</v>
      </c>
      <c r="D788" s="15">
        <f>+VLOOKUP(B788,Gold!$B$5:$C$1261,2)</f>
        <v>1972.1</v>
      </c>
      <c r="E788" s="15"/>
      <c r="G788" s="13">
        <f t="shared" ref="G788:H851" si="13">+C788/C789-1</f>
        <v>-3.4175405039739148E-3</v>
      </c>
      <c r="H788" s="13">
        <f t="shared" si="13"/>
        <v>1.4298205009515064E-2</v>
      </c>
    </row>
    <row r="789" spans="2:8" x14ac:dyDescent="0.3">
      <c r="B789" s="2">
        <v>44662</v>
      </c>
      <c r="C789">
        <f>+VLOOKUP(B789,'S&amp;P500'!$B$5:$C$1261,2)</f>
        <v>4412.53</v>
      </c>
      <c r="D789" s="15">
        <f>+VLOOKUP(B789,Gold!$B$5:$C$1261,2)</f>
        <v>1944.3</v>
      </c>
      <c r="E789" s="15"/>
      <c r="G789" s="13">
        <f t="shared" si="13"/>
        <v>-1.6877289295676778E-2</v>
      </c>
      <c r="H789" s="13">
        <f t="shared" si="13"/>
        <v>1.3906056860322202E-3</v>
      </c>
    </row>
    <row r="790" spans="2:8" x14ac:dyDescent="0.3">
      <c r="B790" s="2">
        <v>44659</v>
      </c>
      <c r="C790">
        <f>+VLOOKUP(B790,'S&amp;P500'!$B$5:$C$1261,2)</f>
        <v>4488.28</v>
      </c>
      <c r="D790" s="15">
        <f>+VLOOKUP(B790,Gold!$B$5:$C$1261,2)</f>
        <v>1941.6</v>
      </c>
      <c r="E790" s="15"/>
      <c r="G790" s="13">
        <f t="shared" si="13"/>
        <v>-2.6509873983658894E-3</v>
      </c>
      <c r="H790" s="13">
        <f t="shared" si="13"/>
        <v>4.0335091529630773E-3</v>
      </c>
    </row>
    <row r="791" spans="2:8" x14ac:dyDescent="0.3">
      <c r="B791" s="2">
        <v>44658</v>
      </c>
      <c r="C791">
        <f>+VLOOKUP(B791,'S&amp;P500'!$B$5:$C$1261,2)</f>
        <v>4500.21</v>
      </c>
      <c r="D791" s="15">
        <f>+VLOOKUP(B791,Gold!$B$5:$C$1261,2)</f>
        <v>1933.8</v>
      </c>
      <c r="E791" s="15"/>
      <c r="G791" s="13">
        <f t="shared" si="13"/>
        <v>4.2533724601945266E-3</v>
      </c>
      <c r="H791" s="13">
        <f t="shared" si="13"/>
        <v>8.0275229357797961E-3</v>
      </c>
    </row>
    <row r="792" spans="2:8" x14ac:dyDescent="0.3">
      <c r="B792" s="2">
        <v>44657</v>
      </c>
      <c r="C792">
        <f>+VLOOKUP(B792,'S&amp;P500'!$B$5:$C$1261,2)</f>
        <v>4481.1499999999996</v>
      </c>
      <c r="D792" s="15">
        <f>+VLOOKUP(B792,Gold!$B$5:$C$1261,2)</f>
        <v>1918.4</v>
      </c>
      <c r="E792" s="15"/>
      <c r="G792" s="13">
        <f t="shared" si="13"/>
        <v>-9.7168693868892042E-3</v>
      </c>
      <c r="H792" s="13">
        <f t="shared" si="13"/>
        <v>-2.3402152998075465E-3</v>
      </c>
    </row>
    <row r="793" spans="2:8" x14ac:dyDescent="0.3">
      <c r="B793" s="2">
        <v>44656</v>
      </c>
      <c r="C793">
        <f>+VLOOKUP(B793,'S&amp;P500'!$B$5:$C$1261,2)</f>
        <v>4525.12</v>
      </c>
      <c r="D793" s="15">
        <f>+VLOOKUP(B793,Gold!$B$5:$C$1261,2)</f>
        <v>1922.9</v>
      </c>
      <c r="E793" s="15"/>
      <c r="G793" s="13">
        <f t="shared" si="13"/>
        <v>-1.2551716914267819E-2</v>
      </c>
      <c r="H793" s="13">
        <f t="shared" si="13"/>
        <v>-3.2656023222060737E-3</v>
      </c>
    </row>
    <row r="794" spans="2:8" x14ac:dyDescent="0.3">
      <c r="B794" s="2">
        <v>44655</v>
      </c>
      <c r="C794">
        <f>+VLOOKUP(B794,'S&amp;P500'!$B$5:$C$1261,2)</f>
        <v>4582.6400000000003</v>
      </c>
      <c r="D794" s="15">
        <f>+VLOOKUP(B794,Gold!$B$5:$C$1261,2)</f>
        <v>1929.2</v>
      </c>
      <c r="E794" s="15"/>
      <c r="G794" s="13">
        <f t="shared" si="13"/>
        <v>8.0908782936564005E-3</v>
      </c>
      <c r="H794" s="13">
        <f t="shared" si="13"/>
        <v>5.2628836433745718E-3</v>
      </c>
    </row>
    <row r="795" spans="2:8" x14ac:dyDescent="0.3">
      <c r="B795" s="2">
        <v>44652</v>
      </c>
      <c r="C795">
        <f>+VLOOKUP(B795,'S&amp;P500'!$B$5:$C$1261,2)</f>
        <v>4545.8599999999997</v>
      </c>
      <c r="D795" s="15">
        <f>+VLOOKUP(B795,Gold!$B$5:$C$1261,2)</f>
        <v>1919.1</v>
      </c>
      <c r="E795" s="15"/>
      <c r="G795" s="13">
        <f t="shared" si="13"/>
        <v>3.4102873691344016E-3</v>
      </c>
      <c r="H795" s="13">
        <f t="shared" si="13"/>
        <v>-1.5442232710855763E-2</v>
      </c>
    </row>
    <row r="796" spans="2:8" x14ac:dyDescent="0.3">
      <c r="B796" s="2">
        <v>44651</v>
      </c>
      <c r="C796">
        <f>+VLOOKUP(B796,'S&amp;P500'!$B$5:$C$1261,2)</f>
        <v>4530.41</v>
      </c>
      <c r="D796" s="15">
        <f>+VLOOKUP(B796,Gold!$B$5:$C$1261,2)</f>
        <v>1949.2</v>
      </c>
      <c r="E796" s="15"/>
      <c r="G796" s="13">
        <f t="shared" si="13"/>
        <v>-1.5652532890091164E-2</v>
      </c>
      <c r="H796" s="13">
        <f t="shared" si="13"/>
        <v>8.1199896560641971E-3</v>
      </c>
    </row>
    <row r="797" spans="2:8" x14ac:dyDescent="0.3">
      <c r="B797" s="2">
        <v>44650</v>
      </c>
      <c r="C797">
        <f>+VLOOKUP(B797,'S&amp;P500'!$B$5:$C$1261,2)</f>
        <v>4602.45</v>
      </c>
      <c r="D797" s="15">
        <f>+VLOOKUP(B797,Gold!$B$5:$C$1261,2)</f>
        <v>1933.5</v>
      </c>
      <c r="E797" s="15"/>
      <c r="G797" s="13">
        <f t="shared" si="13"/>
        <v>-6.2937213921756552E-3</v>
      </c>
      <c r="H797" s="13">
        <f t="shared" si="13"/>
        <v>1.124476987447709E-2</v>
      </c>
    </row>
    <row r="798" spans="2:8" x14ac:dyDescent="0.3">
      <c r="B798" s="2">
        <v>44649</v>
      </c>
      <c r="C798">
        <f>+VLOOKUP(B798,'S&amp;P500'!$B$5:$C$1261,2)</f>
        <v>4631.6000000000004</v>
      </c>
      <c r="D798" s="15">
        <f>+VLOOKUP(B798,Gold!$B$5:$C$1261,2)</f>
        <v>1912</v>
      </c>
      <c r="E798" s="15"/>
      <c r="G798" s="13">
        <f t="shared" si="13"/>
        <v>1.2256530405287291E-2</v>
      </c>
      <c r="H798" s="13">
        <f t="shared" si="13"/>
        <v>-1.4229738090327904E-2</v>
      </c>
    </row>
    <row r="799" spans="2:8" x14ac:dyDescent="0.3">
      <c r="B799" s="2">
        <v>44648</v>
      </c>
      <c r="C799">
        <f>+VLOOKUP(B799,'S&amp;P500'!$B$5:$C$1261,2)</f>
        <v>4575.5200000000004</v>
      </c>
      <c r="D799" s="15">
        <f>+VLOOKUP(B799,Gold!$B$5:$C$1261,2)</f>
        <v>1939.6</v>
      </c>
      <c r="E799" s="15"/>
      <c r="G799" s="13">
        <f t="shared" si="13"/>
        <v>7.1449639670178033E-3</v>
      </c>
      <c r="H799" s="13">
        <f t="shared" si="13"/>
        <v>-7.2678882178319748E-3</v>
      </c>
    </row>
    <row r="800" spans="2:8" x14ac:dyDescent="0.3">
      <c r="B800" s="2">
        <v>44645</v>
      </c>
      <c r="C800">
        <f>+VLOOKUP(B800,'S&amp;P500'!$B$5:$C$1261,2)</f>
        <v>4543.0600000000004</v>
      </c>
      <c r="D800" s="15">
        <f>+VLOOKUP(B800,Gold!$B$5:$C$1261,2)</f>
        <v>1953.8</v>
      </c>
      <c r="E800" s="15"/>
      <c r="G800" s="13">
        <f t="shared" si="13"/>
        <v>5.0661923471737591E-3</v>
      </c>
      <c r="H800" s="13">
        <f t="shared" si="13"/>
        <v>-3.976345840130513E-3</v>
      </c>
    </row>
    <row r="801" spans="2:8" x14ac:dyDescent="0.3">
      <c r="B801" s="2">
        <v>44644</v>
      </c>
      <c r="C801">
        <f>+VLOOKUP(B801,'S&amp;P500'!$B$5:$C$1261,2)</f>
        <v>4520.16</v>
      </c>
      <c r="D801" s="15">
        <f>+VLOOKUP(B801,Gold!$B$5:$C$1261,2)</f>
        <v>1961.6</v>
      </c>
      <c r="E801" s="15"/>
      <c r="G801" s="13">
        <f t="shared" si="13"/>
        <v>1.4343931206577842E-2</v>
      </c>
      <c r="H801" s="13">
        <f t="shared" si="13"/>
        <v>1.2909222348445715E-2</v>
      </c>
    </row>
    <row r="802" spans="2:8" x14ac:dyDescent="0.3">
      <c r="B802" s="2">
        <v>44643</v>
      </c>
      <c r="C802">
        <f>+VLOOKUP(B802,'S&amp;P500'!$B$5:$C$1261,2)</f>
        <v>4456.24</v>
      </c>
      <c r="D802" s="15">
        <f>+VLOOKUP(B802,Gold!$B$5:$C$1261,2)</f>
        <v>1936.6</v>
      </c>
      <c r="E802" s="15"/>
      <c r="G802" s="13">
        <f t="shared" si="13"/>
        <v>-1.2272780670315009E-2</v>
      </c>
      <c r="H802" s="13">
        <f t="shared" si="13"/>
        <v>8.2782318946217348E-3</v>
      </c>
    </row>
    <row r="803" spans="2:8" x14ac:dyDescent="0.3">
      <c r="B803" s="2">
        <v>44642</v>
      </c>
      <c r="C803">
        <f>+VLOOKUP(B803,'S&amp;P500'!$B$5:$C$1261,2)</f>
        <v>4511.6099999999997</v>
      </c>
      <c r="D803" s="15">
        <f>+VLOOKUP(B803,Gold!$B$5:$C$1261,2)</f>
        <v>1920.7</v>
      </c>
      <c r="E803" s="15"/>
      <c r="G803" s="13">
        <f t="shared" si="13"/>
        <v>1.1304184094790948E-2</v>
      </c>
      <c r="H803" s="13">
        <f t="shared" si="13"/>
        <v>-4.0962356113242171E-3</v>
      </c>
    </row>
    <row r="804" spans="2:8" x14ac:dyDescent="0.3">
      <c r="B804" s="2">
        <v>44641</v>
      </c>
      <c r="C804">
        <f>+VLOOKUP(B804,'S&amp;P500'!$B$5:$C$1261,2)</f>
        <v>4461.18</v>
      </c>
      <c r="D804" s="15">
        <f>+VLOOKUP(B804,Gold!$B$5:$C$1261,2)</f>
        <v>1928.6</v>
      </c>
      <c r="E804" s="15"/>
      <c r="G804" s="13">
        <f t="shared" si="13"/>
        <v>-4.3467350194470455E-4</v>
      </c>
      <c r="H804" s="13">
        <f t="shared" si="13"/>
        <v>2.0744736023226018E-4</v>
      </c>
    </row>
    <row r="805" spans="2:8" x14ac:dyDescent="0.3">
      <c r="B805" s="2">
        <v>44638</v>
      </c>
      <c r="C805">
        <f>+VLOOKUP(B805,'S&amp;P500'!$B$5:$C$1261,2)</f>
        <v>4463.12</v>
      </c>
      <c r="D805" s="15">
        <f>+VLOOKUP(B805,Gold!$B$5:$C$1261,2)</f>
        <v>1928.2</v>
      </c>
      <c r="E805" s="15"/>
      <c r="G805" s="13">
        <f t="shared" si="13"/>
        <v>1.1662250349640857E-2</v>
      </c>
      <c r="H805" s="13">
        <f t="shared" si="13"/>
        <v>-7.157200968024191E-3</v>
      </c>
    </row>
    <row r="806" spans="2:8" x14ac:dyDescent="0.3">
      <c r="B806" s="2">
        <v>44637</v>
      </c>
      <c r="C806">
        <f>+VLOOKUP(B806,'S&amp;P500'!$B$5:$C$1261,2)</f>
        <v>4411.67</v>
      </c>
      <c r="D806" s="15">
        <f>+VLOOKUP(B806,Gold!$B$5:$C$1261,2)</f>
        <v>1942.1</v>
      </c>
      <c r="E806" s="15"/>
      <c r="G806" s="13">
        <f t="shared" si="13"/>
        <v>1.2347803738532281E-2</v>
      </c>
      <c r="H806" s="13">
        <f t="shared" si="13"/>
        <v>1.7872117400419274E-2</v>
      </c>
    </row>
    <row r="807" spans="2:8" x14ac:dyDescent="0.3">
      <c r="B807" s="2">
        <v>44636</v>
      </c>
      <c r="C807">
        <f>+VLOOKUP(B807,'S&amp;P500'!$B$5:$C$1261,2)</f>
        <v>4357.8599999999997</v>
      </c>
      <c r="D807" s="15">
        <f>+VLOOKUP(B807,Gold!$B$5:$C$1261,2)</f>
        <v>1908</v>
      </c>
      <c r="E807" s="15"/>
      <c r="G807" s="13">
        <f t="shared" si="13"/>
        <v>2.2383840279651235E-2</v>
      </c>
      <c r="H807" s="13">
        <f t="shared" si="13"/>
        <v>-1.0630023334197602E-2</v>
      </c>
    </row>
    <row r="808" spans="2:8" x14ac:dyDescent="0.3">
      <c r="B808" s="2">
        <v>44635</v>
      </c>
      <c r="C808">
        <f>+VLOOKUP(B808,'S&amp;P500'!$B$5:$C$1261,2)</f>
        <v>4262.45</v>
      </c>
      <c r="D808" s="15">
        <f>+VLOOKUP(B808,Gold!$B$5:$C$1261,2)</f>
        <v>1928.5</v>
      </c>
      <c r="E808" s="15"/>
      <c r="G808" s="13">
        <f t="shared" si="13"/>
        <v>2.1408493905025416E-2</v>
      </c>
      <c r="H808" s="13">
        <f t="shared" si="13"/>
        <v>-1.5870585833843598E-2</v>
      </c>
    </row>
    <row r="809" spans="2:8" x14ac:dyDescent="0.3">
      <c r="B809" s="2">
        <v>44634</v>
      </c>
      <c r="C809">
        <f>+VLOOKUP(B809,'S&amp;P500'!$B$5:$C$1261,2)</f>
        <v>4173.1099999999997</v>
      </c>
      <c r="D809" s="15">
        <f>+VLOOKUP(B809,Gold!$B$5:$C$1261,2)</f>
        <v>1959.6</v>
      </c>
      <c r="E809" s="15"/>
      <c r="G809" s="13">
        <f t="shared" si="13"/>
        <v>-7.4209561140831104E-3</v>
      </c>
      <c r="H809" s="13">
        <f t="shared" si="13"/>
        <v>-1.1650779240429787E-2</v>
      </c>
    </row>
    <row r="810" spans="2:8" x14ac:dyDescent="0.3">
      <c r="B810" s="2">
        <v>44631</v>
      </c>
      <c r="C810">
        <f>+VLOOKUP(B810,'S&amp;P500'!$B$5:$C$1261,2)</f>
        <v>4204.3100000000004</v>
      </c>
      <c r="D810" s="15">
        <f>+VLOOKUP(B810,Gold!$B$5:$C$1261,2)</f>
        <v>1982.7</v>
      </c>
      <c r="E810" s="15"/>
      <c r="G810" s="13">
        <f t="shared" si="13"/>
        <v>-1.2961554353542182E-2</v>
      </c>
      <c r="H810" s="13">
        <f t="shared" si="13"/>
        <v>-7.7073219558579931E-3</v>
      </c>
    </row>
    <row r="811" spans="2:8" x14ac:dyDescent="0.3">
      <c r="B811" s="2">
        <v>44630</v>
      </c>
      <c r="C811">
        <f>+VLOOKUP(B811,'S&amp;P500'!$B$5:$C$1261,2)</f>
        <v>4259.5200000000004</v>
      </c>
      <c r="D811" s="15">
        <f>+VLOOKUP(B811,Gold!$B$5:$C$1261,2)</f>
        <v>1998.1</v>
      </c>
      <c r="E811" s="15"/>
      <c r="G811" s="13">
        <f t="shared" si="13"/>
        <v>-4.2918454935622075E-3</v>
      </c>
      <c r="H811" s="13">
        <f t="shared" si="13"/>
        <v>6.1433103378820686E-3</v>
      </c>
    </row>
    <row r="812" spans="2:8" x14ac:dyDescent="0.3">
      <c r="B812" s="2">
        <v>44629</v>
      </c>
      <c r="C812">
        <f>+VLOOKUP(B812,'S&amp;P500'!$B$5:$C$1261,2)</f>
        <v>4277.88</v>
      </c>
      <c r="D812" s="15">
        <f>+VLOOKUP(B812,Gold!$B$5:$C$1261,2)</f>
        <v>1985.9</v>
      </c>
      <c r="E812" s="15"/>
      <c r="G812" s="13">
        <f t="shared" si="13"/>
        <v>2.5698324022346508E-2</v>
      </c>
      <c r="H812" s="13">
        <f t="shared" si="13"/>
        <v>-2.6567325131120922E-2</v>
      </c>
    </row>
    <row r="813" spans="2:8" x14ac:dyDescent="0.3">
      <c r="B813" s="2">
        <v>44628</v>
      </c>
      <c r="C813">
        <f>+VLOOKUP(B813,'S&amp;P500'!$B$5:$C$1261,2)</f>
        <v>4170.7</v>
      </c>
      <c r="D813" s="15">
        <f>+VLOOKUP(B813,Gold!$B$5:$C$1261,2)</f>
        <v>2040.1</v>
      </c>
      <c r="E813" s="15"/>
      <c r="G813" s="13">
        <f t="shared" si="13"/>
        <v>-7.2338369327961116E-3</v>
      </c>
      <c r="H813" s="13">
        <f t="shared" si="13"/>
        <v>2.3170670545162642E-2</v>
      </c>
    </row>
    <row r="814" spans="2:8" x14ac:dyDescent="0.3">
      <c r="B814" s="2">
        <v>44627</v>
      </c>
      <c r="C814">
        <f>+VLOOKUP(B814,'S&amp;P500'!$B$5:$C$1261,2)</f>
        <v>4201.09</v>
      </c>
      <c r="D814" s="15">
        <f>+VLOOKUP(B814,Gold!$B$5:$C$1261,2)</f>
        <v>1993.9</v>
      </c>
      <c r="E814" s="15"/>
      <c r="G814" s="13">
        <f t="shared" si="13"/>
        <v>-2.9518095946517109E-2</v>
      </c>
      <c r="H814" s="13">
        <f t="shared" si="13"/>
        <v>1.4655742710294684E-2</v>
      </c>
    </row>
    <row r="815" spans="2:8" x14ac:dyDescent="0.3">
      <c r="B815" s="2">
        <v>44624</v>
      </c>
      <c r="C815">
        <f>+VLOOKUP(B815,'S&amp;P500'!$B$5:$C$1261,2)</f>
        <v>4328.87</v>
      </c>
      <c r="D815" s="15">
        <f>+VLOOKUP(B815,Gold!$B$5:$C$1261,2)</f>
        <v>1965.1</v>
      </c>
      <c r="E815" s="15"/>
      <c r="G815" s="13">
        <f t="shared" si="13"/>
        <v>-7.93401612012401E-3</v>
      </c>
      <c r="H815" s="13">
        <f t="shared" si="13"/>
        <v>1.5870554177005669E-2</v>
      </c>
    </row>
    <row r="816" spans="2:8" x14ac:dyDescent="0.3">
      <c r="B816" s="2">
        <v>44623</v>
      </c>
      <c r="C816">
        <f>+VLOOKUP(B816,'S&amp;P500'!$B$5:$C$1261,2)</f>
        <v>4363.49</v>
      </c>
      <c r="D816" s="15">
        <f>+VLOOKUP(B816,Gold!$B$5:$C$1261,2)</f>
        <v>1934.4</v>
      </c>
      <c r="E816" s="15"/>
      <c r="G816" s="13">
        <f t="shared" si="13"/>
        <v>-5.2547110022934662E-3</v>
      </c>
      <c r="H816" s="13">
        <f t="shared" si="13"/>
        <v>7.0279556457910619E-3</v>
      </c>
    </row>
    <row r="817" spans="2:8" x14ac:dyDescent="0.3">
      <c r="B817" s="2">
        <v>44622</v>
      </c>
      <c r="C817">
        <f>+VLOOKUP(B817,'S&amp;P500'!$B$5:$C$1261,2)</f>
        <v>4386.54</v>
      </c>
      <c r="D817" s="15">
        <f>+VLOOKUP(B817,Gold!$B$5:$C$1261,2)</f>
        <v>1920.9</v>
      </c>
      <c r="E817" s="15"/>
      <c r="G817" s="13">
        <f t="shared" si="13"/>
        <v>1.8642627244987553E-2</v>
      </c>
      <c r="H817" s="13">
        <f t="shared" si="13"/>
        <v>-1.1068780889621044E-2</v>
      </c>
    </row>
    <row r="818" spans="2:8" x14ac:dyDescent="0.3">
      <c r="B818" s="2">
        <v>44621</v>
      </c>
      <c r="C818">
        <f>+VLOOKUP(B818,'S&amp;P500'!$B$5:$C$1261,2)</f>
        <v>4306.26</v>
      </c>
      <c r="D818" s="15">
        <f>+VLOOKUP(B818,Gold!$B$5:$C$1261,2)</f>
        <v>1942.4</v>
      </c>
      <c r="E818" s="15"/>
      <c r="G818" s="13">
        <f t="shared" si="13"/>
        <v>-1.5473463284818578E-2</v>
      </c>
      <c r="H818" s="13">
        <f t="shared" si="13"/>
        <v>2.2638728019374499E-2</v>
      </c>
    </row>
    <row r="819" spans="2:8" x14ac:dyDescent="0.3">
      <c r="B819" s="2">
        <v>44620</v>
      </c>
      <c r="C819">
        <f>+VLOOKUP(B819,'S&amp;P500'!$B$5:$C$1261,2)</f>
        <v>4373.9399999999996</v>
      </c>
      <c r="D819" s="15">
        <f>+VLOOKUP(B819,Gold!$B$5:$C$1261,2)</f>
        <v>1899.4</v>
      </c>
      <c r="E819" s="15"/>
      <c r="G819" s="13">
        <f t="shared" si="13"/>
        <v>-2.4426122951660689E-3</v>
      </c>
      <c r="H819" s="13">
        <f t="shared" si="13"/>
        <v>6.8380598992845432E-3</v>
      </c>
    </row>
    <row r="820" spans="2:8" x14ac:dyDescent="0.3">
      <c r="B820" s="2">
        <v>44617</v>
      </c>
      <c r="C820">
        <f>+VLOOKUP(B820,'S&amp;P500'!$B$5:$C$1261,2)</f>
        <v>4384.6499999999996</v>
      </c>
      <c r="D820" s="15">
        <f>+VLOOKUP(B820,Gold!$B$5:$C$1261,2)</f>
        <v>1886.5</v>
      </c>
      <c r="E820" s="15"/>
      <c r="G820" s="13">
        <f t="shared" si="13"/>
        <v>2.2372746986266234E-2</v>
      </c>
      <c r="H820" s="13">
        <f t="shared" si="13"/>
        <v>-2.0050906446418271E-2</v>
      </c>
    </row>
    <row r="821" spans="2:8" x14ac:dyDescent="0.3">
      <c r="B821" s="2">
        <v>44616</v>
      </c>
      <c r="C821">
        <f>+VLOOKUP(B821,'S&amp;P500'!$B$5:$C$1261,2)</f>
        <v>4288.7</v>
      </c>
      <c r="D821" s="15">
        <f>+VLOOKUP(B821,Gold!$B$5:$C$1261,2)</f>
        <v>1925.1</v>
      </c>
      <c r="E821" s="15"/>
      <c r="G821" s="13">
        <f t="shared" si="13"/>
        <v>1.4956809844988816E-2</v>
      </c>
      <c r="H821" s="13">
        <f t="shared" si="13"/>
        <v>8.3280955373978838E-3</v>
      </c>
    </row>
    <row r="822" spans="2:8" x14ac:dyDescent="0.3">
      <c r="B822" s="2">
        <v>44615</v>
      </c>
      <c r="C822">
        <f>+VLOOKUP(B822,'S&amp;P500'!$B$5:$C$1261,2)</f>
        <v>4225.5</v>
      </c>
      <c r="D822" s="15">
        <f>+VLOOKUP(B822,Gold!$B$5:$C$1261,2)</f>
        <v>1909.2</v>
      </c>
      <c r="E822" s="15"/>
      <c r="G822" s="13">
        <f t="shared" si="13"/>
        <v>-1.8412176288573612E-2</v>
      </c>
      <c r="H822" s="13">
        <f t="shared" si="13"/>
        <v>1.6263574838677464E-3</v>
      </c>
    </row>
    <row r="823" spans="2:8" x14ac:dyDescent="0.3">
      <c r="B823" s="2">
        <v>44614</v>
      </c>
      <c r="C823">
        <f>+VLOOKUP(B823,'S&amp;P500'!$B$5:$C$1261,2)</f>
        <v>4304.76</v>
      </c>
      <c r="D823" s="15">
        <f>+VLOOKUP(B823,Gold!$B$5:$C$1261,2)</f>
        <v>1906.1</v>
      </c>
      <c r="E823" s="15"/>
      <c r="G823" s="13">
        <f t="shared" si="13"/>
        <v>-1.0142864698185927E-2</v>
      </c>
      <c r="H823" s="13">
        <f t="shared" si="13"/>
        <v>3.9502791530601211E-3</v>
      </c>
    </row>
    <row r="824" spans="2:8" x14ac:dyDescent="0.3">
      <c r="B824" s="2">
        <v>44610</v>
      </c>
      <c r="C824">
        <f>+VLOOKUP(B824,'S&amp;P500'!$B$5:$C$1261,2)</f>
        <v>4348.87</v>
      </c>
      <c r="D824" s="15">
        <f>+VLOOKUP(B824,Gold!$B$5:$C$1261,2)</f>
        <v>1898.6</v>
      </c>
      <c r="E824" s="15"/>
      <c r="G824" s="13">
        <f t="shared" si="13"/>
        <v>-7.1662412733491943E-3</v>
      </c>
      <c r="H824" s="13">
        <f t="shared" si="13"/>
        <v>-1.1048561056453687E-3</v>
      </c>
    </row>
    <row r="825" spans="2:8" x14ac:dyDescent="0.3">
      <c r="B825" s="2">
        <v>44609</v>
      </c>
      <c r="C825">
        <f>+VLOOKUP(B825,'S&amp;P500'!$B$5:$C$1261,2)</f>
        <v>4380.26</v>
      </c>
      <c r="D825" s="15">
        <f>+VLOOKUP(B825,Gold!$B$5:$C$1261,2)</f>
        <v>1900.7</v>
      </c>
      <c r="E825" s="15"/>
      <c r="G825" s="13">
        <f t="shared" si="13"/>
        <v>-2.1173137043269175E-2</v>
      </c>
      <c r="H825" s="13">
        <f t="shared" si="13"/>
        <v>1.630841621216983E-2</v>
      </c>
    </row>
    <row r="826" spans="2:8" x14ac:dyDescent="0.3">
      <c r="B826" s="2">
        <v>44608</v>
      </c>
      <c r="C826">
        <f>+VLOOKUP(B826,'S&amp;P500'!$B$5:$C$1261,2)</f>
        <v>4475.01</v>
      </c>
      <c r="D826" s="15">
        <f>+VLOOKUP(B826,Gold!$B$5:$C$1261,2)</f>
        <v>1870.2</v>
      </c>
      <c r="E826" s="15"/>
      <c r="G826" s="13">
        <f t="shared" si="13"/>
        <v>8.8122082633468324E-4</v>
      </c>
      <c r="H826" s="13">
        <f t="shared" si="13"/>
        <v>8.3027819711021245E-3</v>
      </c>
    </row>
    <row r="827" spans="2:8" x14ac:dyDescent="0.3">
      <c r="B827" s="2">
        <v>44607</v>
      </c>
      <c r="C827">
        <f>+VLOOKUP(B827,'S&amp;P500'!$B$5:$C$1261,2)</f>
        <v>4471.07</v>
      </c>
      <c r="D827" s="15">
        <f>+VLOOKUP(B827,Gold!$B$5:$C$1261,2)</f>
        <v>1854.8</v>
      </c>
      <c r="E827" s="15"/>
      <c r="G827" s="13">
        <f t="shared" si="13"/>
        <v>1.5766743077059386E-2</v>
      </c>
      <c r="H827" s="13">
        <f t="shared" si="13"/>
        <v>-7.0663811563169698E-3</v>
      </c>
    </row>
    <row r="828" spans="2:8" x14ac:dyDescent="0.3">
      <c r="B828" s="2">
        <v>44606</v>
      </c>
      <c r="C828">
        <f>+VLOOKUP(B828,'S&amp;P500'!$B$5:$C$1261,2)</f>
        <v>4401.67</v>
      </c>
      <c r="D828" s="15">
        <f>+VLOOKUP(B828,Gold!$B$5:$C$1261,2)</f>
        <v>1868</v>
      </c>
      <c r="E828" s="15"/>
      <c r="G828" s="13">
        <f t="shared" si="13"/>
        <v>-3.8405482229827426E-3</v>
      </c>
      <c r="H828" s="13">
        <f t="shared" si="13"/>
        <v>1.4776184267709658E-2</v>
      </c>
    </row>
    <row r="829" spans="2:8" x14ac:dyDescent="0.3">
      <c r="B829" s="2">
        <v>44603</v>
      </c>
      <c r="C829">
        <f>+VLOOKUP(B829,'S&amp;P500'!$B$5:$C$1261,2)</f>
        <v>4418.6400000000003</v>
      </c>
      <c r="D829" s="15">
        <f>+VLOOKUP(B829,Gold!$B$5:$C$1261,2)</f>
        <v>1840.8</v>
      </c>
      <c r="E829" s="15"/>
      <c r="G829" s="13">
        <f t="shared" si="13"/>
        <v>-1.89694676826343E-2</v>
      </c>
      <c r="H829" s="13">
        <f t="shared" si="13"/>
        <v>2.505173728351906E-3</v>
      </c>
    </row>
    <row r="830" spans="2:8" x14ac:dyDescent="0.3">
      <c r="B830" s="2">
        <v>44602</v>
      </c>
      <c r="C830">
        <f>+VLOOKUP(B830,'S&amp;P500'!$B$5:$C$1261,2)</f>
        <v>4504.08</v>
      </c>
      <c r="D830" s="15">
        <f>+VLOOKUP(B830,Gold!$B$5:$C$1261,2)</f>
        <v>1836.2</v>
      </c>
      <c r="E830" s="15"/>
      <c r="G830" s="13">
        <f t="shared" si="13"/>
        <v>-1.8115705073705524E-2</v>
      </c>
      <c r="H830" s="13">
        <f t="shared" si="13"/>
        <v>5.4489973844806805E-4</v>
      </c>
    </row>
    <row r="831" spans="2:8" x14ac:dyDescent="0.3">
      <c r="B831" s="2">
        <v>44601</v>
      </c>
      <c r="C831">
        <f>+VLOOKUP(B831,'S&amp;P500'!$B$5:$C$1261,2)</f>
        <v>4587.18</v>
      </c>
      <c r="D831" s="15">
        <f>+VLOOKUP(B831,Gold!$B$5:$C$1261,2)</f>
        <v>1835.2</v>
      </c>
      <c r="E831" s="15"/>
      <c r="G831" s="13">
        <f t="shared" si="13"/>
        <v>1.4517177775713597E-2</v>
      </c>
      <c r="H831" s="13">
        <f t="shared" si="13"/>
        <v>4.7082010292347487E-3</v>
      </c>
    </row>
    <row r="832" spans="2:8" x14ac:dyDescent="0.3">
      <c r="B832" s="2">
        <v>44600</v>
      </c>
      <c r="C832">
        <f>+VLOOKUP(B832,'S&amp;P500'!$B$5:$C$1261,2)</f>
        <v>4521.54</v>
      </c>
      <c r="D832" s="15">
        <f>+VLOOKUP(B832,Gold!$B$5:$C$1261,2)</f>
        <v>1826.6</v>
      </c>
      <c r="E832" s="15"/>
      <c r="G832" s="13">
        <f t="shared" si="13"/>
        <v>8.4012248347966612E-3</v>
      </c>
      <c r="H832" s="13">
        <f t="shared" si="13"/>
        <v>3.2956168296165433E-3</v>
      </c>
    </row>
    <row r="833" spans="2:8" x14ac:dyDescent="0.3">
      <c r="B833" s="2">
        <v>44599</v>
      </c>
      <c r="C833">
        <f>+VLOOKUP(B833,'S&amp;P500'!$B$5:$C$1261,2)</f>
        <v>4483.87</v>
      </c>
      <c r="D833" s="15">
        <f>+VLOOKUP(B833,Gold!$B$5:$C$1261,2)</f>
        <v>1820.6</v>
      </c>
      <c r="E833" s="15"/>
      <c r="G833" s="13">
        <f t="shared" si="13"/>
        <v>-3.701786234065696E-3</v>
      </c>
      <c r="H833" s="13">
        <f t="shared" si="13"/>
        <v>7.7493634451455407E-3</v>
      </c>
    </row>
    <row r="834" spans="2:8" x14ac:dyDescent="0.3">
      <c r="B834" s="2">
        <v>44596</v>
      </c>
      <c r="C834">
        <f>+VLOOKUP(B834,'S&amp;P500'!$B$5:$C$1261,2)</f>
        <v>4500.53</v>
      </c>
      <c r="D834" s="15">
        <f>+VLOOKUP(B834,Gold!$B$5:$C$1261,2)</f>
        <v>1806.6</v>
      </c>
      <c r="E834" s="15"/>
      <c r="G834" s="13">
        <f t="shared" si="13"/>
        <v>5.156964694110977E-3</v>
      </c>
      <c r="H834" s="13">
        <f t="shared" si="13"/>
        <v>1.9966722129782788E-3</v>
      </c>
    </row>
    <row r="835" spans="2:8" x14ac:dyDescent="0.3">
      <c r="B835" s="2">
        <v>44595</v>
      </c>
      <c r="C835">
        <f>+VLOOKUP(B835,'S&amp;P500'!$B$5:$C$1261,2)</f>
        <v>4477.4399999999996</v>
      </c>
      <c r="D835" s="15">
        <f>+VLOOKUP(B835,Gold!$B$5:$C$1261,2)</f>
        <v>1803</v>
      </c>
      <c r="E835" s="15"/>
      <c r="G835" s="13">
        <f t="shared" si="13"/>
        <v>-2.4391094221877574E-2</v>
      </c>
      <c r="H835" s="13">
        <f t="shared" si="13"/>
        <v>-3.4269290294053345E-3</v>
      </c>
    </row>
    <row r="836" spans="2:8" x14ac:dyDescent="0.3">
      <c r="B836" s="2">
        <v>44594</v>
      </c>
      <c r="C836">
        <f>+VLOOKUP(B836,'S&amp;P500'!$B$5:$C$1261,2)</f>
        <v>4589.38</v>
      </c>
      <c r="D836" s="15">
        <f>+VLOOKUP(B836,Gold!$B$5:$C$1261,2)</f>
        <v>1809.2</v>
      </c>
      <c r="E836" s="15"/>
      <c r="G836" s="13">
        <f t="shared" si="13"/>
        <v>9.4225498950850639E-3</v>
      </c>
      <c r="H836" s="13">
        <f t="shared" si="13"/>
        <v>4.9436205076931472E-3</v>
      </c>
    </row>
    <row r="837" spans="2:8" x14ac:dyDescent="0.3">
      <c r="B837" s="2">
        <v>44593</v>
      </c>
      <c r="C837">
        <f>+VLOOKUP(B837,'S&amp;P500'!$B$5:$C$1261,2)</f>
        <v>4546.54</v>
      </c>
      <c r="D837" s="15">
        <f>+VLOOKUP(B837,Gold!$B$5:$C$1261,2)</f>
        <v>1800.3</v>
      </c>
      <c r="E837" s="15"/>
      <c r="G837" s="13">
        <f t="shared" si="13"/>
        <v>6.8629513569775646E-3</v>
      </c>
      <c r="H837" s="13">
        <f t="shared" si="13"/>
        <v>2.9526462395543795E-3</v>
      </c>
    </row>
    <row r="838" spans="2:8" x14ac:dyDescent="0.3">
      <c r="B838" s="2">
        <v>44592</v>
      </c>
      <c r="C838">
        <f>+VLOOKUP(B838,'S&amp;P500'!$B$5:$C$1261,2)</f>
        <v>4515.55</v>
      </c>
      <c r="D838" s="15">
        <f>+VLOOKUP(B838,Gold!$B$5:$C$1261,2)</f>
        <v>1795</v>
      </c>
      <c r="E838" s="15"/>
      <c r="G838" s="13">
        <f t="shared" si="13"/>
        <v>1.8886018254227865E-2</v>
      </c>
      <c r="H838" s="13">
        <f t="shared" si="13"/>
        <v>5.6585803126225631E-3</v>
      </c>
    </row>
    <row r="839" spans="2:8" x14ac:dyDescent="0.3">
      <c r="B839" s="2">
        <v>44589</v>
      </c>
      <c r="C839">
        <f>+VLOOKUP(B839,'S&amp;P500'!$B$5:$C$1261,2)</f>
        <v>4431.8500000000004</v>
      </c>
      <c r="D839" s="15">
        <f>+VLOOKUP(B839,Gold!$B$5:$C$1261,2)</f>
        <v>1784.9</v>
      </c>
      <c r="E839" s="15"/>
      <c r="G839" s="13">
        <f t="shared" si="13"/>
        <v>2.4347568825681787E-2</v>
      </c>
      <c r="H839" s="13">
        <f t="shared" si="13"/>
        <v>-4.6841019349801449E-3</v>
      </c>
    </row>
    <row r="840" spans="2:8" x14ac:dyDescent="0.3">
      <c r="B840" s="2">
        <v>44588</v>
      </c>
      <c r="C840">
        <f>+VLOOKUP(B840,'S&amp;P500'!$B$5:$C$1261,2)</f>
        <v>4326.51</v>
      </c>
      <c r="D840" s="15">
        <f>+VLOOKUP(B840,Gold!$B$5:$C$1261,2)</f>
        <v>1793.3</v>
      </c>
      <c r="E840" s="15"/>
      <c r="G840" s="13">
        <f t="shared" si="13"/>
        <v>-5.3839946849719711E-3</v>
      </c>
      <c r="H840" s="13">
        <f t="shared" si="13"/>
        <v>-2.0001092955899358E-2</v>
      </c>
    </row>
    <row r="841" spans="2:8" x14ac:dyDescent="0.3">
      <c r="B841" s="2">
        <v>44587</v>
      </c>
      <c r="C841">
        <f>+VLOOKUP(B841,'S&amp;P500'!$B$5:$C$1261,2)</f>
        <v>4349.93</v>
      </c>
      <c r="D841" s="15">
        <f>+VLOOKUP(B841,Gold!$B$5:$C$1261,2)</f>
        <v>1829.9</v>
      </c>
      <c r="E841" s="15"/>
      <c r="G841" s="13">
        <f t="shared" si="13"/>
        <v>-1.4966314315554285E-3</v>
      </c>
      <c r="H841" s="13">
        <f t="shared" si="13"/>
        <v>-1.2306363685432031E-2</v>
      </c>
    </row>
    <row r="842" spans="2:8" x14ac:dyDescent="0.3">
      <c r="B842" s="2">
        <v>44586</v>
      </c>
      <c r="C842">
        <f>+VLOOKUP(B842,'S&amp;P500'!$B$5:$C$1261,2)</f>
        <v>4356.45</v>
      </c>
      <c r="D842" s="15">
        <f>+VLOOKUP(B842,Gold!$B$5:$C$1261,2)</f>
        <v>1852.7</v>
      </c>
      <c r="E842" s="15"/>
      <c r="G842" s="13">
        <f t="shared" si="13"/>
        <v>-1.2171976789799865E-2</v>
      </c>
      <c r="H842" s="13">
        <f t="shared" si="13"/>
        <v>5.9727425747950758E-3</v>
      </c>
    </row>
    <row r="843" spans="2:8" x14ac:dyDescent="0.3">
      <c r="B843" s="2">
        <v>44585</v>
      </c>
      <c r="C843">
        <f>+VLOOKUP(B843,'S&amp;P500'!$B$5:$C$1261,2)</f>
        <v>4410.13</v>
      </c>
      <c r="D843" s="15">
        <f>+VLOOKUP(B843,Gold!$B$5:$C$1261,2)</f>
        <v>1841.7</v>
      </c>
      <c r="E843" s="15"/>
      <c r="G843" s="13">
        <f t="shared" si="13"/>
        <v>2.7717522294530283E-3</v>
      </c>
      <c r="H843" s="13">
        <f t="shared" si="13"/>
        <v>5.4045201441206281E-3</v>
      </c>
    </row>
    <row r="844" spans="2:8" x14ac:dyDescent="0.3">
      <c r="B844" s="2">
        <v>44582</v>
      </c>
      <c r="C844">
        <f>+VLOOKUP(B844,'S&amp;P500'!$B$5:$C$1261,2)</f>
        <v>4397.9399999999996</v>
      </c>
      <c r="D844" s="15">
        <f>+VLOOKUP(B844,Gold!$B$5:$C$1261,2)</f>
        <v>1831.8</v>
      </c>
      <c r="E844" s="15"/>
      <c r="G844" s="13">
        <f t="shared" si="13"/>
        <v>-1.8914813071498782E-2</v>
      </c>
      <c r="H844" s="13">
        <f t="shared" si="13"/>
        <v>-5.8073270013568878E-3</v>
      </c>
    </row>
    <row r="845" spans="2:8" x14ac:dyDescent="0.3">
      <c r="B845" s="2">
        <v>44581</v>
      </c>
      <c r="C845">
        <f>+VLOOKUP(B845,'S&amp;P500'!$B$5:$C$1261,2)</f>
        <v>4482.7299999999996</v>
      </c>
      <c r="D845" s="15">
        <f>+VLOOKUP(B845,Gold!$B$5:$C$1261,2)</f>
        <v>1842.5</v>
      </c>
      <c r="E845" s="15"/>
      <c r="G845" s="13">
        <f t="shared" si="13"/>
        <v>-1.103742532143781E-2</v>
      </c>
      <c r="H845" s="13">
        <f t="shared" si="13"/>
        <v>-3.2553849492700238E-4</v>
      </c>
    </row>
    <row r="846" spans="2:8" x14ac:dyDescent="0.3">
      <c r="B846" s="2">
        <v>44580</v>
      </c>
      <c r="C846">
        <f>+VLOOKUP(B846,'S&amp;P500'!$B$5:$C$1261,2)</f>
        <v>4532.76</v>
      </c>
      <c r="D846" s="15">
        <f>+VLOOKUP(B846,Gold!$B$5:$C$1261,2)</f>
        <v>1843.1</v>
      </c>
      <c r="E846" s="15"/>
      <c r="G846" s="13">
        <f t="shared" si="13"/>
        <v>-9.6895202431227512E-3</v>
      </c>
      <c r="H846" s="13">
        <f t="shared" si="13"/>
        <v>1.6994978756276424E-2</v>
      </c>
    </row>
    <row r="847" spans="2:8" x14ac:dyDescent="0.3">
      <c r="B847" s="2">
        <v>44579</v>
      </c>
      <c r="C847">
        <f>+VLOOKUP(B847,'S&amp;P500'!$B$5:$C$1261,2)</f>
        <v>4577.1099999999997</v>
      </c>
      <c r="D847" s="15">
        <f>+VLOOKUP(B847,Gold!$B$5:$C$1261,2)</f>
        <v>1812.3</v>
      </c>
      <c r="E847" s="15"/>
      <c r="G847" s="13">
        <f t="shared" si="13"/>
        <v>-1.8387895814791499E-2</v>
      </c>
      <c r="H847" s="13">
        <f t="shared" si="13"/>
        <v>-2.3121387283236983E-3</v>
      </c>
    </row>
    <row r="848" spans="2:8" x14ac:dyDescent="0.3">
      <c r="B848" s="2">
        <v>44575</v>
      </c>
      <c r="C848">
        <f>+VLOOKUP(B848,'S&amp;P500'!$B$5:$C$1261,2)</f>
        <v>4662.8500000000004</v>
      </c>
      <c r="D848" s="15">
        <f>+VLOOKUP(B848,Gold!$B$5:$C$1261,2)</f>
        <v>1816.5</v>
      </c>
      <c r="E848" s="15"/>
      <c r="G848" s="13">
        <f t="shared" si="13"/>
        <v>8.1991315788920716E-4</v>
      </c>
      <c r="H848" s="13">
        <f t="shared" si="13"/>
        <v>-2.5807160114210692E-3</v>
      </c>
    </row>
    <row r="849" spans="2:8" x14ac:dyDescent="0.3">
      <c r="B849" s="2">
        <v>44574</v>
      </c>
      <c r="C849">
        <f>+VLOOKUP(B849,'S&amp;P500'!$B$5:$C$1261,2)</f>
        <v>4659.03</v>
      </c>
      <c r="D849" s="15">
        <f>+VLOOKUP(B849,Gold!$B$5:$C$1261,2)</f>
        <v>1821.2</v>
      </c>
      <c r="E849" s="15"/>
      <c r="G849" s="13">
        <f t="shared" si="13"/>
        <v>-1.4243549462058636E-2</v>
      </c>
      <c r="H849" s="13">
        <f t="shared" si="13"/>
        <v>-3.2837127845883884E-3</v>
      </c>
    </row>
    <row r="850" spans="2:8" x14ac:dyDescent="0.3">
      <c r="B850" s="2">
        <v>44573</v>
      </c>
      <c r="C850">
        <f>+VLOOKUP(B850,'S&amp;P500'!$B$5:$C$1261,2)</f>
        <v>4726.3500000000004</v>
      </c>
      <c r="D850" s="15">
        <f>+VLOOKUP(B850,Gold!$B$5:$C$1261,2)</f>
        <v>1827.2</v>
      </c>
      <c r="E850" s="15"/>
      <c r="G850" s="13">
        <f t="shared" si="13"/>
        <v>2.8176963210817529E-3</v>
      </c>
      <c r="H850" s="13">
        <f t="shared" si="13"/>
        <v>4.7289123501594865E-3</v>
      </c>
    </row>
    <row r="851" spans="2:8" x14ac:dyDescent="0.3">
      <c r="B851" s="2">
        <v>44572</v>
      </c>
      <c r="C851">
        <f>+VLOOKUP(B851,'S&amp;P500'!$B$5:$C$1261,2)</f>
        <v>4713.07</v>
      </c>
      <c r="D851" s="15">
        <f>+VLOOKUP(B851,Gold!$B$5:$C$1261,2)</f>
        <v>1818.6</v>
      </c>
      <c r="E851" s="15"/>
      <c r="G851" s="13">
        <f t="shared" si="13"/>
        <v>9.1600307475552256E-3</v>
      </c>
      <c r="H851" s="13">
        <f t="shared" si="13"/>
        <v>1.1232206405693779E-2</v>
      </c>
    </row>
    <row r="852" spans="2:8" x14ac:dyDescent="0.3">
      <c r="B852" s="2">
        <v>44571</v>
      </c>
      <c r="C852">
        <f>+VLOOKUP(B852,'S&amp;P500'!$B$5:$C$1261,2)</f>
        <v>4670.29</v>
      </c>
      <c r="D852" s="15">
        <f>+VLOOKUP(B852,Gold!$B$5:$C$1261,2)</f>
        <v>1798.4</v>
      </c>
      <c r="E852" s="15"/>
      <c r="G852" s="13">
        <f t="shared" ref="G852:H915" si="14">+C852/C853-1</f>
        <v>-1.4410854751839564E-3</v>
      </c>
      <c r="H852" s="13">
        <f t="shared" si="14"/>
        <v>7.7907623817474736E-4</v>
      </c>
    </row>
    <row r="853" spans="2:8" x14ac:dyDescent="0.3">
      <c r="B853" s="2">
        <v>44568</v>
      </c>
      <c r="C853">
        <f>+VLOOKUP(B853,'S&amp;P500'!$B$5:$C$1261,2)</f>
        <v>4677.03</v>
      </c>
      <c r="D853" s="15">
        <f>+VLOOKUP(B853,Gold!$B$5:$C$1261,2)</f>
        <v>1797</v>
      </c>
      <c r="E853" s="15"/>
      <c r="G853" s="13">
        <f t="shared" si="14"/>
        <v>-4.0502124125595396E-3</v>
      </c>
      <c r="H853" s="13">
        <f t="shared" si="14"/>
        <v>4.6402415161848065E-3</v>
      </c>
    </row>
    <row r="854" spans="2:8" x14ac:dyDescent="0.3">
      <c r="B854" s="2">
        <v>44567</v>
      </c>
      <c r="C854">
        <f>+VLOOKUP(B854,'S&amp;P500'!$B$5:$C$1261,2)</f>
        <v>4696.05</v>
      </c>
      <c r="D854" s="15">
        <f>+VLOOKUP(B854,Gold!$B$5:$C$1261,2)</f>
        <v>1788.7</v>
      </c>
      <c r="E854" s="15"/>
      <c r="G854" s="13">
        <f t="shared" si="14"/>
        <v>-9.6371086121282978E-4</v>
      </c>
      <c r="H854" s="13">
        <f t="shared" si="14"/>
        <v>-1.9675545325002708E-2</v>
      </c>
    </row>
    <row r="855" spans="2:8" x14ac:dyDescent="0.3">
      <c r="B855" s="2">
        <v>44566</v>
      </c>
      <c r="C855">
        <f>+VLOOKUP(B855,'S&amp;P500'!$B$5:$C$1261,2)</f>
        <v>4700.58</v>
      </c>
      <c r="D855" s="15">
        <f>+VLOOKUP(B855,Gold!$B$5:$C$1261,2)</f>
        <v>1824.6</v>
      </c>
      <c r="E855" s="15"/>
      <c r="G855" s="13">
        <f t="shared" si="14"/>
        <v>-1.939276609770646E-2</v>
      </c>
      <c r="H855" s="13">
        <f t="shared" si="14"/>
        <v>5.8434399117970326E-3</v>
      </c>
    </row>
    <row r="856" spans="2:8" x14ac:dyDescent="0.3">
      <c r="B856" s="2">
        <v>44565</v>
      </c>
      <c r="C856">
        <f>+VLOOKUP(B856,'S&amp;P500'!$B$5:$C$1261,2)</f>
        <v>4793.54</v>
      </c>
      <c r="D856" s="15">
        <f>+VLOOKUP(B856,Gold!$B$5:$C$1261,2)</f>
        <v>1814</v>
      </c>
      <c r="E856" s="15"/>
      <c r="G856" s="13">
        <f t="shared" si="14"/>
        <v>-6.29617892823231E-4</v>
      </c>
      <c r="H856" s="13">
        <f t="shared" si="14"/>
        <v>8.113815716349837E-3</v>
      </c>
    </row>
    <row r="857" spans="2:8" x14ac:dyDescent="0.3">
      <c r="B857" s="2">
        <v>44564</v>
      </c>
      <c r="C857">
        <f>+VLOOKUP(B857,'S&amp;P500'!$B$5:$C$1261,2)</f>
        <v>4796.5600000000004</v>
      </c>
      <c r="D857" s="15">
        <f>+VLOOKUP(B857,Gold!$B$5:$C$1261,2)</f>
        <v>1799.4</v>
      </c>
      <c r="E857" s="15"/>
      <c r="G857" s="13">
        <f t="shared" si="14"/>
        <v>6.3740773533522699E-3</v>
      </c>
      <c r="H857" s="13">
        <f t="shared" si="14"/>
        <v>-1.5376196990424029E-2</v>
      </c>
    </row>
    <row r="858" spans="2:8" x14ac:dyDescent="0.3">
      <c r="B858" s="2">
        <v>44561</v>
      </c>
      <c r="C858">
        <f>+VLOOKUP(B858,'S&amp;P500'!$B$5:$C$1261,2)</f>
        <v>4766.18</v>
      </c>
      <c r="D858" s="15">
        <f>+VLOOKUP(B858,Gold!$B$5:$C$1261,2)</f>
        <v>1827.5</v>
      </c>
      <c r="E858" s="15"/>
      <c r="G858" s="13">
        <f t="shared" si="14"/>
        <v>-2.6262207741385435E-3</v>
      </c>
      <c r="H858" s="13">
        <f t="shared" si="14"/>
        <v>8.1646163181994247E-3</v>
      </c>
    </row>
    <row r="859" spans="2:8" x14ac:dyDescent="0.3">
      <c r="B859" s="2">
        <v>44560</v>
      </c>
      <c r="C859">
        <f>+VLOOKUP(B859,'S&amp;P500'!$B$5:$C$1261,2)</f>
        <v>4778.7299999999996</v>
      </c>
      <c r="D859" s="15">
        <f>+VLOOKUP(B859,Gold!$B$5:$C$1261,2)</f>
        <v>1812.7</v>
      </c>
      <c r="E859" s="15"/>
      <c r="G859" s="13">
        <f t="shared" si="14"/>
        <v>-2.9897393314501919E-3</v>
      </c>
      <c r="H859" s="13">
        <f t="shared" si="14"/>
        <v>4.210293058556358E-3</v>
      </c>
    </row>
    <row r="860" spans="2:8" x14ac:dyDescent="0.3">
      <c r="B860" s="2">
        <v>44559</v>
      </c>
      <c r="C860">
        <f>+VLOOKUP(B860,'S&amp;P500'!$B$5:$C$1261,2)</f>
        <v>4793.0600000000004</v>
      </c>
      <c r="D860" s="15">
        <f>+VLOOKUP(B860,Gold!$B$5:$C$1261,2)</f>
        <v>1805.1</v>
      </c>
      <c r="E860" s="15"/>
      <c r="G860" s="13">
        <f t="shared" si="14"/>
        <v>1.4019033292591576E-3</v>
      </c>
      <c r="H860" s="13">
        <f t="shared" si="14"/>
        <v>-2.817368246602614E-3</v>
      </c>
    </row>
    <row r="861" spans="2:8" x14ac:dyDescent="0.3">
      <c r="B861" s="2">
        <v>44558</v>
      </c>
      <c r="C861">
        <f>+VLOOKUP(B861,'S&amp;P500'!$B$5:$C$1261,2)</f>
        <v>4786.3500000000004</v>
      </c>
      <c r="D861" s="15">
        <f>+VLOOKUP(B861,Gold!$B$5:$C$1261,2)</f>
        <v>1810.2</v>
      </c>
      <c r="E861" s="15"/>
      <c r="G861" s="13">
        <f t="shared" si="14"/>
        <v>-1.0101874482121298E-3</v>
      </c>
      <c r="H861" s="13">
        <f t="shared" si="14"/>
        <v>1.1614401858304202E-3</v>
      </c>
    </row>
    <row r="862" spans="2:8" x14ac:dyDescent="0.3">
      <c r="B862" s="2">
        <v>44557</v>
      </c>
      <c r="C862">
        <f>+VLOOKUP(B862,'S&amp;P500'!$B$5:$C$1261,2)</f>
        <v>4791.1899999999996</v>
      </c>
      <c r="D862" s="15">
        <f>+VLOOKUP(B862,Gold!$B$5:$C$1261,2)</f>
        <v>1808.1</v>
      </c>
      <c r="E862" s="15"/>
      <c r="G862" s="13">
        <f t="shared" si="14"/>
        <v>1.383895602639984E-2</v>
      </c>
      <c r="H862" s="13">
        <f t="shared" si="14"/>
        <v>-1.7115724381626674E-3</v>
      </c>
    </row>
    <row r="863" spans="2:8" x14ac:dyDescent="0.3">
      <c r="B863" s="2">
        <v>44553</v>
      </c>
      <c r="C863">
        <f>+VLOOKUP(B863,'S&amp;P500'!$B$5:$C$1261,2)</f>
        <v>4725.79</v>
      </c>
      <c r="D863" s="15">
        <f>+VLOOKUP(B863,Gold!$B$5:$C$1261,2)</f>
        <v>1811.2</v>
      </c>
      <c r="E863" s="15"/>
      <c r="G863" s="13">
        <f t="shared" si="14"/>
        <v>6.2237041579367158E-3</v>
      </c>
      <c r="H863" s="13">
        <f t="shared" si="14"/>
        <v>5.3285968028420339E-3</v>
      </c>
    </row>
    <row r="864" spans="2:8" x14ac:dyDescent="0.3">
      <c r="B864" s="2">
        <v>44552</v>
      </c>
      <c r="C864">
        <f>+VLOOKUP(B864,'S&amp;P500'!$B$5:$C$1261,2)</f>
        <v>4696.5600000000004</v>
      </c>
      <c r="D864" s="15">
        <f>+VLOOKUP(B864,Gold!$B$5:$C$1261,2)</f>
        <v>1801.6</v>
      </c>
      <c r="E864" s="15"/>
      <c r="G864" s="13">
        <f t="shared" si="14"/>
        <v>1.0180180373954517E-2</v>
      </c>
      <c r="H864" s="13">
        <f t="shared" si="14"/>
        <v>7.6626209519548016E-3</v>
      </c>
    </row>
    <row r="865" spans="2:8" x14ac:dyDescent="0.3">
      <c r="B865" s="2">
        <v>44551</v>
      </c>
      <c r="C865">
        <f>+VLOOKUP(B865,'S&amp;P500'!$B$5:$C$1261,2)</f>
        <v>4649.2299999999996</v>
      </c>
      <c r="D865" s="15">
        <f>+VLOOKUP(B865,Gold!$B$5:$C$1261,2)</f>
        <v>1787.9</v>
      </c>
      <c r="E865" s="15"/>
      <c r="G865" s="13">
        <f t="shared" si="14"/>
        <v>1.7777943178882483E-2</v>
      </c>
      <c r="H865" s="13">
        <f t="shared" si="14"/>
        <v>-3.2335396108602588E-3</v>
      </c>
    </row>
    <row r="866" spans="2:8" x14ac:dyDescent="0.3">
      <c r="B866" s="2">
        <v>44550</v>
      </c>
      <c r="C866">
        <f>+VLOOKUP(B866,'S&amp;P500'!$B$5:$C$1261,2)</f>
        <v>4568.0200000000004</v>
      </c>
      <c r="D866" s="15">
        <f>+VLOOKUP(B866,Gold!$B$5:$C$1261,2)</f>
        <v>1793.7</v>
      </c>
      <c r="E866" s="15"/>
      <c r="G866" s="13">
        <f t="shared" si="14"/>
        <v>-1.1388032826621375E-2</v>
      </c>
      <c r="H866" s="13">
        <f t="shared" si="14"/>
        <v>-5.5992903869608313E-3</v>
      </c>
    </row>
    <row r="867" spans="2:8" x14ac:dyDescent="0.3">
      <c r="B867" s="2">
        <v>44547</v>
      </c>
      <c r="C867">
        <f>+VLOOKUP(B867,'S&amp;P500'!$B$5:$C$1261,2)</f>
        <v>4620.6400000000003</v>
      </c>
      <c r="D867" s="15">
        <f>+VLOOKUP(B867,Gold!$B$5:$C$1261,2)</f>
        <v>1803.8</v>
      </c>
      <c r="E867" s="15"/>
      <c r="G867" s="13">
        <f t="shared" si="14"/>
        <v>-1.0287726483131143E-2</v>
      </c>
      <c r="H867" s="13">
        <f t="shared" si="14"/>
        <v>4.0075698541690574E-3</v>
      </c>
    </row>
    <row r="868" spans="2:8" x14ac:dyDescent="0.3">
      <c r="B868" s="2">
        <v>44546</v>
      </c>
      <c r="C868">
        <f>+VLOOKUP(B868,'S&amp;P500'!$B$5:$C$1261,2)</f>
        <v>4668.67</v>
      </c>
      <c r="D868" s="15">
        <f>+VLOOKUP(B868,Gold!$B$5:$C$1261,2)</f>
        <v>1796.6</v>
      </c>
      <c r="E868" s="15"/>
      <c r="G868" s="13">
        <f t="shared" si="14"/>
        <v>-8.7433782392221104E-3</v>
      </c>
      <c r="H868" s="13">
        <f t="shared" si="14"/>
        <v>1.9289685691592062E-2</v>
      </c>
    </row>
    <row r="869" spans="2:8" x14ac:dyDescent="0.3">
      <c r="B869" s="2">
        <v>44545</v>
      </c>
      <c r="C869">
        <f>+VLOOKUP(B869,'S&amp;P500'!$B$5:$C$1261,2)</f>
        <v>4709.8500000000004</v>
      </c>
      <c r="D869" s="15">
        <f>+VLOOKUP(B869,Gold!$B$5:$C$1261,2)</f>
        <v>1762.6</v>
      </c>
      <c r="E869" s="15"/>
      <c r="G869" s="13">
        <f t="shared" si="14"/>
        <v>1.6348409288555077E-2</v>
      </c>
      <c r="H869" s="13">
        <f t="shared" si="14"/>
        <v>-4.4057840036151319E-3</v>
      </c>
    </row>
    <row r="870" spans="2:8" x14ac:dyDescent="0.3">
      <c r="B870" s="2">
        <v>44544</v>
      </c>
      <c r="C870">
        <f>+VLOOKUP(B870,'S&amp;P500'!$B$5:$C$1261,2)</f>
        <v>4634.09</v>
      </c>
      <c r="D870" s="15">
        <f>+VLOOKUP(B870,Gold!$B$5:$C$1261,2)</f>
        <v>1770.4</v>
      </c>
      <c r="E870" s="15"/>
      <c r="G870" s="13">
        <f t="shared" si="14"/>
        <v>-7.4705984403412584E-3</v>
      </c>
      <c r="H870" s="13">
        <f t="shared" si="14"/>
        <v>-8.9010804456137738E-3</v>
      </c>
    </row>
    <row r="871" spans="2:8" x14ac:dyDescent="0.3">
      <c r="B871" s="2">
        <v>44543</v>
      </c>
      <c r="C871">
        <f>+VLOOKUP(B871,'S&amp;P500'!$B$5:$C$1261,2)</f>
        <v>4668.97</v>
      </c>
      <c r="D871" s="15">
        <f>+VLOOKUP(B871,Gold!$B$5:$C$1261,2)</f>
        <v>1786.3</v>
      </c>
      <c r="E871" s="15"/>
      <c r="G871" s="13">
        <f t="shared" si="14"/>
        <v>-9.1362090992822553E-3</v>
      </c>
      <c r="H871" s="13">
        <f t="shared" si="14"/>
        <v>1.9070054405743164E-3</v>
      </c>
    </row>
    <row r="872" spans="2:8" x14ac:dyDescent="0.3">
      <c r="B872" s="2">
        <v>44540</v>
      </c>
      <c r="C872">
        <f>+VLOOKUP(B872,'S&amp;P500'!$B$5:$C$1261,2)</f>
        <v>4712.0200000000004</v>
      </c>
      <c r="D872" s="15">
        <f>+VLOOKUP(B872,Gold!$B$5:$C$1261,2)</f>
        <v>1782.9</v>
      </c>
      <c r="E872" s="15"/>
      <c r="G872" s="13">
        <f t="shared" si="14"/>
        <v>9.54911139915815E-3</v>
      </c>
      <c r="H872" s="13">
        <f t="shared" si="14"/>
        <v>4.6771103347234E-3</v>
      </c>
    </row>
    <row r="873" spans="2:8" x14ac:dyDescent="0.3">
      <c r="B873" s="2">
        <v>44539</v>
      </c>
      <c r="C873">
        <f>+VLOOKUP(B873,'S&amp;P500'!$B$5:$C$1261,2)</f>
        <v>4667.45</v>
      </c>
      <c r="D873" s="15">
        <f>+VLOOKUP(B873,Gold!$B$5:$C$1261,2)</f>
        <v>1774.6</v>
      </c>
      <c r="E873" s="15"/>
      <c r="G873" s="13">
        <f t="shared" si="14"/>
        <v>-7.1811299644134463E-3</v>
      </c>
      <c r="H873" s="13">
        <f t="shared" si="14"/>
        <v>-4.9343949758888783E-3</v>
      </c>
    </row>
    <row r="874" spans="2:8" x14ac:dyDescent="0.3">
      <c r="B874" s="2">
        <v>44538</v>
      </c>
      <c r="C874">
        <f>+VLOOKUP(B874,'S&amp;P500'!$B$5:$C$1261,2)</f>
        <v>4701.21</v>
      </c>
      <c r="D874" s="15">
        <f>+VLOOKUP(B874,Gold!$B$5:$C$1261,2)</f>
        <v>1783.4</v>
      </c>
      <c r="E874" s="15"/>
      <c r="G874" s="13">
        <f t="shared" si="14"/>
        <v>3.0852936469836223E-3</v>
      </c>
      <c r="H874" s="13">
        <f t="shared" si="14"/>
        <v>4.4878267698877927E-4</v>
      </c>
    </row>
    <row r="875" spans="2:8" x14ac:dyDescent="0.3">
      <c r="B875" s="2">
        <v>44537</v>
      </c>
      <c r="C875">
        <f>+VLOOKUP(B875,'S&amp;P500'!$B$5:$C$1261,2)</f>
        <v>4686.75</v>
      </c>
      <c r="D875" s="15">
        <f>+VLOOKUP(B875,Gold!$B$5:$C$1261,2)</f>
        <v>1782.6</v>
      </c>
      <c r="E875" s="15"/>
      <c r="G875" s="13">
        <f t="shared" si="14"/>
        <v>2.0707063007576743E-2</v>
      </c>
      <c r="H875" s="13">
        <f t="shared" si="14"/>
        <v>2.8691983122361986E-3</v>
      </c>
    </row>
    <row r="876" spans="2:8" x14ac:dyDescent="0.3">
      <c r="B876" s="2">
        <v>44536</v>
      </c>
      <c r="C876">
        <f>+VLOOKUP(B876,'S&amp;P500'!$B$5:$C$1261,2)</f>
        <v>4591.67</v>
      </c>
      <c r="D876" s="15">
        <f>+VLOOKUP(B876,Gold!$B$5:$C$1261,2)</f>
        <v>1777.5</v>
      </c>
      <c r="E876" s="15"/>
      <c r="G876" s="13">
        <f t="shared" si="14"/>
        <v>1.1730928977641941E-2</v>
      </c>
      <c r="H876" s="13">
        <f t="shared" si="14"/>
        <v>-2.525252525252486E-3</v>
      </c>
    </row>
    <row r="877" spans="2:8" x14ac:dyDescent="0.3">
      <c r="B877" s="2">
        <v>44533</v>
      </c>
      <c r="C877">
        <f>+VLOOKUP(B877,'S&amp;P500'!$B$5:$C$1261,2)</f>
        <v>4538.43</v>
      </c>
      <c r="D877" s="15">
        <f>+VLOOKUP(B877,Gold!$B$5:$C$1261,2)</f>
        <v>1782</v>
      </c>
      <c r="E877" s="15"/>
      <c r="G877" s="13">
        <f t="shared" si="14"/>
        <v>-8.4485809792226307E-3</v>
      </c>
      <c r="H877" s="13">
        <f t="shared" si="14"/>
        <v>1.2097461237007945E-2</v>
      </c>
    </row>
    <row r="878" spans="2:8" x14ac:dyDescent="0.3">
      <c r="B878" s="2">
        <v>44532</v>
      </c>
      <c r="C878">
        <f>+VLOOKUP(B878,'S&amp;P500'!$B$5:$C$1261,2)</f>
        <v>4577.1000000000004</v>
      </c>
      <c r="D878" s="15">
        <f>+VLOOKUP(B878,Gold!$B$5:$C$1261,2)</f>
        <v>1760.7</v>
      </c>
      <c r="E878" s="15"/>
      <c r="G878" s="13">
        <f t="shared" si="14"/>
        <v>1.4194423271231882E-2</v>
      </c>
      <c r="H878" s="13">
        <f t="shared" si="14"/>
        <v>-1.1731028289178158E-2</v>
      </c>
    </row>
    <row r="879" spans="2:8" x14ac:dyDescent="0.3">
      <c r="B879" s="2">
        <v>44531</v>
      </c>
      <c r="C879">
        <f>+VLOOKUP(B879,'S&amp;P500'!$B$5:$C$1261,2)</f>
        <v>4513.04</v>
      </c>
      <c r="D879" s="15">
        <f>+VLOOKUP(B879,Gold!$B$5:$C$1261,2)</f>
        <v>1781.6</v>
      </c>
      <c r="E879" s="15"/>
      <c r="G879" s="13">
        <f t="shared" si="14"/>
        <v>-1.1815195971097037E-2</v>
      </c>
      <c r="H879" s="13">
        <f t="shared" si="14"/>
        <v>4.5105999097880822E-3</v>
      </c>
    </row>
    <row r="880" spans="2:8" x14ac:dyDescent="0.3">
      <c r="B880" s="2">
        <v>44530</v>
      </c>
      <c r="C880">
        <f>+VLOOKUP(B880,'S&amp;P500'!$B$5:$C$1261,2)</f>
        <v>4567</v>
      </c>
      <c r="D880" s="15">
        <f>+VLOOKUP(B880,Gold!$B$5:$C$1261,2)</f>
        <v>1773.6</v>
      </c>
      <c r="E880" s="15"/>
      <c r="G880" s="13">
        <f t="shared" si="14"/>
        <v>-1.8961306218543861E-2</v>
      </c>
      <c r="H880" s="13">
        <f t="shared" si="14"/>
        <v>-4.8813331089042622E-3</v>
      </c>
    </row>
    <row r="881" spans="2:8" x14ac:dyDescent="0.3">
      <c r="B881" s="2">
        <v>44529</v>
      </c>
      <c r="C881">
        <f>+VLOOKUP(B881,'S&amp;P500'!$B$5:$C$1261,2)</f>
        <v>4655.2700000000004</v>
      </c>
      <c r="D881" s="15">
        <f>+VLOOKUP(B881,Gold!$B$5:$C$1261,2)</f>
        <v>1782.3</v>
      </c>
      <c r="E881" s="15"/>
      <c r="G881" s="13">
        <f t="shared" si="14"/>
        <v>1.3200221128189193E-2</v>
      </c>
      <c r="H881" s="13">
        <f t="shared" si="14"/>
        <v>-1.6803898504452741E-3</v>
      </c>
    </row>
    <row r="882" spans="2:8" x14ac:dyDescent="0.3">
      <c r="B882" s="2">
        <v>44526</v>
      </c>
      <c r="C882">
        <f>+VLOOKUP(B882,'S&amp;P500'!$B$5:$C$1261,2)</f>
        <v>4594.62</v>
      </c>
      <c r="D882" s="15">
        <f>+VLOOKUP(B882,Gold!$B$5:$C$1261,2)</f>
        <v>1785.3</v>
      </c>
      <c r="E882" s="15"/>
      <c r="G882" s="13">
        <f t="shared" si="14"/>
        <v>-2.2724855683128209E-2</v>
      </c>
      <c r="H882" s="13">
        <f t="shared" si="14"/>
        <v>6.7260803766600041E-4</v>
      </c>
    </row>
    <row r="883" spans="2:8" x14ac:dyDescent="0.3">
      <c r="B883" s="2">
        <v>44524</v>
      </c>
      <c r="C883">
        <f>+VLOOKUP(B883,'S&amp;P500'!$B$5:$C$1261,2)</f>
        <v>4701.46</v>
      </c>
      <c r="D883" s="15">
        <f>+VLOOKUP(B883,Gold!$B$5:$C$1261,2)</f>
        <v>1784.1</v>
      </c>
      <c r="E883" s="15"/>
      <c r="G883" s="13">
        <f t="shared" si="14"/>
        <v>2.2939006971240961E-3</v>
      </c>
      <c r="H883" s="13">
        <f t="shared" si="14"/>
        <v>3.3641715727505961E-4</v>
      </c>
    </row>
    <row r="884" spans="2:8" x14ac:dyDescent="0.3">
      <c r="B884" s="2">
        <v>44523</v>
      </c>
      <c r="C884">
        <f>+VLOOKUP(B884,'S&amp;P500'!$B$5:$C$1261,2)</f>
        <v>4690.7</v>
      </c>
      <c r="D884" s="15">
        <f>+VLOOKUP(B884,Gold!$B$5:$C$1261,2)</f>
        <v>1783.5</v>
      </c>
      <c r="E884" s="15"/>
      <c r="G884" s="13">
        <f t="shared" si="14"/>
        <v>1.6570786727996278E-3</v>
      </c>
      <c r="H884" s="13">
        <f t="shared" si="14"/>
        <v>-1.2458471760797396E-2</v>
      </c>
    </row>
    <row r="885" spans="2:8" x14ac:dyDescent="0.3">
      <c r="B885" s="2">
        <v>44522</v>
      </c>
      <c r="C885">
        <f>+VLOOKUP(B885,'S&amp;P500'!$B$5:$C$1261,2)</f>
        <v>4682.9399999999996</v>
      </c>
      <c r="D885" s="15">
        <f>+VLOOKUP(B885,Gold!$B$5:$C$1261,2)</f>
        <v>1806</v>
      </c>
      <c r="E885" s="15"/>
      <c r="G885" s="13">
        <f t="shared" si="14"/>
        <v>-3.1971323723489764E-3</v>
      </c>
      <c r="H885" s="13">
        <f t="shared" si="14"/>
        <v>-2.4416594641313738E-2</v>
      </c>
    </row>
    <row r="886" spans="2:8" x14ac:dyDescent="0.3">
      <c r="B886" s="2">
        <v>44519</v>
      </c>
      <c r="C886">
        <f>+VLOOKUP(B886,'S&amp;P500'!$B$5:$C$1261,2)</f>
        <v>4697.96</v>
      </c>
      <c r="D886" s="15">
        <f>+VLOOKUP(B886,Gold!$B$5:$C$1261,2)</f>
        <v>1851.2</v>
      </c>
      <c r="E886" s="15"/>
      <c r="G886" s="13">
        <f t="shared" si="14"/>
        <v>-1.3986489646171663E-3</v>
      </c>
      <c r="H886" s="13">
        <f t="shared" si="14"/>
        <v>-5.2659860290166227E-3</v>
      </c>
    </row>
    <row r="887" spans="2:8" x14ac:dyDescent="0.3">
      <c r="B887" s="2">
        <v>44518</v>
      </c>
      <c r="C887">
        <f>+VLOOKUP(B887,'S&amp;P500'!$B$5:$C$1261,2)</f>
        <v>4704.54</v>
      </c>
      <c r="D887" s="15">
        <f>+VLOOKUP(B887,Gold!$B$5:$C$1261,2)</f>
        <v>1861</v>
      </c>
      <c r="E887" s="15"/>
      <c r="G887" s="13">
        <f t="shared" si="14"/>
        <v>3.3847551651107199E-3</v>
      </c>
      <c r="H887" s="13">
        <f t="shared" si="14"/>
        <v>-4.6531529122318949E-3</v>
      </c>
    </row>
    <row r="888" spans="2:8" x14ac:dyDescent="0.3">
      <c r="B888" s="2">
        <v>44517</v>
      </c>
      <c r="C888">
        <f>+VLOOKUP(B888,'S&amp;P500'!$B$5:$C$1261,2)</f>
        <v>4688.67</v>
      </c>
      <c r="D888" s="15">
        <f>+VLOOKUP(B888,Gold!$B$5:$C$1261,2)</f>
        <v>1869.7</v>
      </c>
      <c r="E888" s="15"/>
      <c r="G888" s="13">
        <f t="shared" si="14"/>
        <v>-2.6016294752068125E-3</v>
      </c>
      <c r="H888" s="13">
        <f t="shared" si="14"/>
        <v>8.6858006042296321E-3</v>
      </c>
    </row>
    <row r="889" spans="2:8" x14ac:dyDescent="0.3">
      <c r="B889" s="2">
        <v>44516</v>
      </c>
      <c r="C889">
        <f>+VLOOKUP(B889,'S&amp;P500'!$B$5:$C$1261,2)</f>
        <v>4700.8999999999996</v>
      </c>
      <c r="D889" s="15">
        <f>+VLOOKUP(B889,Gold!$B$5:$C$1261,2)</f>
        <v>1853.6</v>
      </c>
      <c r="E889" s="15"/>
      <c r="G889" s="13">
        <f t="shared" si="14"/>
        <v>3.8652088494062209E-3</v>
      </c>
      <c r="H889" s="13">
        <f t="shared" si="14"/>
        <v>-6.6984620331171918E-3</v>
      </c>
    </row>
    <row r="890" spans="2:8" x14ac:dyDescent="0.3">
      <c r="B890" s="2">
        <v>44515</v>
      </c>
      <c r="C890">
        <f>+VLOOKUP(B890,'S&amp;P500'!$B$5:$C$1261,2)</f>
        <v>4682.8</v>
      </c>
      <c r="D890" s="15">
        <f>+VLOOKUP(B890,Gold!$B$5:$C$1261,2)</f>
        <v>1866.1</v>
      </c>
      <c r="E890" s="15"/>
      <c r="G890" s="13">
        <f t="shared" si="14"/>
        <v>-1.0677258507119092E-5</v>
      </c>
      <c r="H890" s="13">
        <f t="shared" si="14"/>
        <v>-9.636490176134771E-4</v>
      </c>
    </row>
    <row r="891" spans="2:8" x14ac:dyDescent="0.3">
      <c r="B891" s="2">
        <v>44512</v>
      </c>
      <c r="C891">
        <f>+VLOOKUP(B891,'S&amp;P500'!$B$5:$C$1261,2)</f>
        <v>4682.8500000000004</v>
      </c>
      <c r="D891" s="15">
        <f>+VLOOKUP(B891,Gold!$B$5:$C$1261,2)</f>
        <v>1867.9</v>
      </c>
      <c r="E891" s="15"/>
      <c r="G891" s="13">
        <f t="shared" si="14"/>
        <v>7.2226392530441164E-3</v>
      </c>
      <c r="H891" s="13">
        <f t="shared" si="14"/>
        <v>2.5225418634606811E-3</v>
      </c>
    </row>
    <row r="892" spans="2:8" x14ac:dyDescent="0.3">
      <c r="B892" s="2">
        <v>44511</v>
      </c>
      <c r="C892">
        <f>+VLOOKUP(B892,'S&amp;P500'!$B$5:$C$1261,2)</f>
        <v>4649.2700000000004</v>
      </c>
      <c r="D892" s="15">
        <f>+VLOOKUP(B892,Gold!$B$5:$C$1261,2)</f>
        <v>1863.2</v>
      </c>
      <c r="E892" s="15"/>
      <c r="G892" s="13">
        <f t="shared" si="14"/>
        <v>5.5092743037565839E-4</v>
      </c>
      <c r="H892" s="13">
        <f t="shared" si="14"/>
        <v>8.4433860142889561E-3</v>
      </c>
    </row>
    <row r="893" spans="2:8" x14ac:dyDescent="0.3">
      <c r="B893" s="2">
        <v>44510</v>
      </c>
      <c r="C893">
        <f>+VLOOKUP(B893,'S&amp;P500'!$B$5:$C$1261,2)</f>
        <v>4646.71</v>
      </c>
      <c r="D893" s="15">
        <f>+VLOOKUP(B893,Gold!$B$5:$C$1261,2)</f>
        <v>1847.6</v>
      </c>
      <c r="E893" s="15"/>
      <c r="G893" s="13">
        <f t="shared" si="14"/>
        <v>-8.2258150578944367E-3</v>
      </c>
      <c r="H893" s="13">
        <f t="shared" si="14"/>
        <v>9.5071576876843977E-3</v>
      </c>
    </row>
    <row r="894" spans="2:8" x14ac:dyDescent="0.3">
      <c r="B894" s="2">
        <v>44509</v>
      </c>
      <c r="C894">
        <f>+VLOOKUP(B894,'S&amp;P500'!$B$5:$C$1261,2)</f>
        <v>4685.25</v>
      </c>
      <c r="D894" s="15">
        <f>+VLOOKUP(B894,Gold!$B$5:$C$1261,2)</f>
        <v>1830.2</v>
      </c>
      <c r="E894" s="15"/>
      <c r="G894" s="13">
        <f t="shared" si="14"/>
        <v>-3.4987345002870374E-3</v>
      </c>
      <c r="H894" s="13">
        <f t="shared" si="14"/>
        <v>1.5322315858596891E-3</v>
      </c>
    </row>
    <row r="895" spans="2:8" x14ac:dyDescent="0.3">
      <c r="B895" s="2">
        <v>44508</v>
      </c>
      <c r="C895">
        <f>+VLOOKUP(B895,'S&amp;P500'!$B$5:$C$1261,2)</f>
        <v>4701.7</v>
      </c>
      <c r="D895" s="15">
        <f>+VLOOKUP(B895,Gold!$B$5:$C$1261,2)</f>
        <v>1827.4</v>
      </c>
      <c r="E895" s="15"/>
      <c r="G895" s="13">
        <f t="shared" si="14"/>
        <v>8.8770055752696031E-4</v>
      </c>
      <c r="H895" s="13">
        <f t="shared" si="14"/>
        <v>6.0559348161197679E-3</v>
      </c>
    </row>
    <row r="896" spans="2:8" x14ac:dyDescent="0.3">
      <c r="B896" s="2">
        <v>44505</v>
      </c>
      <c r="C896">
        <f>+VLOOKUP(B896,'S&amp;P500'!$B$5:$C$1261,2)</f>
        <v>4697.53</v>
      </c>
      <c r="D896" s="15">
        <f>+VLOOKUP(B896,Gold!$B$5:$C$1261,2)</f>
        <v>1816.4</v>
      </c>
      <c r="E896" s="15"/>
      <c r="G896" s="13">
        <f t="shared" si="14"/>
        <v>3.7328581257503046E-3</v>
      </c>
      <c r="H896" s="13">
        <f t="shared" si="14"/>
        <v>1.3050752928053688E-2</v>
      </c>
    </row>
    <row r="897" spans="2:8" x14ac:dyDescent="0.3">
      <c r="B897" s="2">
        <v>44504</v>
      </c>
      <c r="C897">
        <f>+VLOOKUP(B897,'S&amp;P500'!$B$5:$C$1261,2)</f>
        <v>4680.0600000000004</v>
      </c>
      <c r="D897" s="15">
        <f>+VLOOKUP(B897,Gold!$B$5:$C$1261,2)</f>
        <v>1793</v>
      </c>
      <c r="E897" s="15"/>
      <c r="G897" s="13">
        <f t="shared" si="14"/>
        <v>4.1818919145084621E-3</v>
      </c>
      <c r="H897" s="13">
        <f t="shared" si="14"/>
        <v>1.6670446813336515E-2</v>
      </c>
    </row>
    <row r="898" spans="2:8" x14ac:dyDescent="0.3">
      <c r="B898" s="2">
        <v>44503</v>
      </c>
      <c r="C898">
        <f>+VLOOKUP(B898,'S&amp;P500'!$B$5:$C$1261,2)</f>
        <v>4660.57</v>
      </c>
      <c r="D898" s="15">
        <f>+VLOOKUP(B898,Gold!$B$5:$C$1261,2)</f>
        <v>1763.6</v>
      </c>
      <c r="E898" s="15"/>
      <c r="G898" s="13">
        <f t="shared" si="14"/>
        <v>6.4612959303769202E-3</v>
      </c>
      <c r="H898" s="13">
        <f t="shared" si="14"/>
        <v>-1.4032537597137629E-2</v>
      </c>
    </row>
    <row r="899" spans="2:8" x14ac:dyDescent="0.3">
      <c r="B899" s="2">
        <v>44502</v>
      </c>
      <c r="C899">
        <f>+VLOOKUP(B899,'S&amp;P500'!$B$5:$C$1261,2)</f>
        <v>4630.6499999999996</v>
      </c>
      <c r="D899" s="15">
        <f>+VLOOKUP(B899,Gold!$B$5:$C$1261,2)</f>
        <v>1788.7</v>
      </c>
      <c r="E899" s="15"/>
      <c r="G899" s="13">
        <f t="shared" si="14"/>
        <v>3.6803672564356127E-3</v>
      </c>
      <c r="H899" s="13">
        <f t="shared" si="14"/>
        <v>-3.565260988245722E-3</v>
      </c>
    </row>
    <row r="900" spans="2:8" x14ac:dyDescent="0.3">
      <c r="B900" s="2">
        <v>44501</v>
      </c>
      <c r="C900">
        <f>+VLOOKUP(B900,'S&amp;P500'!$B$5:$C$1261,2)</f>
        <v>4613.67</v>
      </c>
      <c r="D900" s="15">
        <f>+VLOOKUP(B900,Gold!$B$5:$C$1261,2)</f>
        <v>1795.1</v>
      </c>
      <c r="E900" s="15"/>
      <c r="G900" s="13">
        <f t="shared" si="14"/>
        <v>1.8000686154020507E-3</v>
      </c>
      <c r="H900" s="13">
        <f t="shared" si="14"/>
        <v>6.786315199102555E-3</v>
      </c>
    </row>
    <row r="901" spans="2:8" x14ac:dyDescent="0.3">
      <c r="B901" s="2">
        <v>44498</v>
      </c>
      <c r="C901">
        <f>+VLOOKUP(B901,'S&amp;P500'!$B$5:$C$1261,2)</f>
        <v>4605.38</v>
      </c>
      <c r="D901" s="15">
        <f>+VLOOKUP(B901,Gold!$B$5:$C$1261,2)</f>
        <v>1783</v>
      </c>
      <c r="E901" s="15"/>
      <c r="G901" s="13">
        <f t="shared" si="14"/>
        <v>1.9493431844783693E-3</v>
      </c>
      <c r="H901" s="13">
        <f t="shared" si="14"/>
        <v>-1.0324156305506205E-2</v>
      </c>
    </row>
    <row r="902" spans="2:8" x14ac:dyDescent="0.3">
      <c r="B902" s="2">
        <v>44497</v>
      </c>
      <c r="C902">
        <f>+VLOOKUP(B902,'S&amp;P500'!$B$5:$C$1261,2)</f>
        <v>4596.42</v>
      </c>
      <c r="D902" s="15">
        <f>+VLOOKUP(B902,Gold!$B$5:$C$1261,2)</f>
        <v>1801.6</v>
      </c>
      <c r="E902" s="15"/>
      <c r="G902" s="13">
        <f t="shared" si="14"/>
        <v>9.8293377390326064E-3</v>
      </c>
      <c r="H902" s="13">
        <f t="shared" si="14"/>
        <v>2.0579565048111093E-3</v>
      </c>
    </row>
    <row r="903" spans="2:8" x14ac:dyDescent="0.3">
      <c r="B903" s="2">
        <v>44496</v>
      </c>
      <c r="C903">
        <f>+VLOOKUP(B903,'S&amp;P500'!$B$5:$C$1261,2)</f>
        <v>4551.68</v>
      </c>
      <c r="D903" s="15">
        <f>+VLOOKUP(B903,Gold!$B$5:$C$1261,2)</f>
        <v>1797.9</v>
      </c>
      <c r="E903" s="15"/>
      <c r="G903" s="13">
        <f t="shared" si="14"/>
        <v>-5.0515979968478453E-3</v>
      </c>
      <c r="H903" s="13">
        <f t="shared" si="14"/>
        <v>2.9006526468455807E-3</v>
      </c>
    </row>
    <row r="904" spans="2:8" x14ac:dyDescent="0.3">
      <c r="B904" s="2">
        <v>44495</v>
      </c>
      <c r="C904">
        <f>+VLOOKUP(B904,'S&amp;P500'!$B$5:$C$1261,2)</f>
        <v>4574.79</v>
      </c>
      <c r="D904" s="15">
        <f>+VLOOKUP(B904,Gold!$B$5:$C$1261,2)</f>
        <v>1792.7</v>
      </c>
      <c r="E904" s="15"/>
      <c r="G904" s="13">
        <f t="shared" si="14"/>
        <v>1.8197824144636776E-3</v>
      </c>
      <c r="H904" s="13">
        <f t="shared" si="14"/>
        <v>-7.3643410852712865E-3</v>
      </c>
    </row>
    <row r="905" spans="2:8" x14ac:dyDescent="0.3">
      <c r="B905" s="2">
        <v>44494</v>
      </c>
      <c r="C905">
        <f>+VLOOKUP(B905,'S&amp;P500'!$B$5:$C$1261,2)</f>
        <v>4566.4799999999996</v>
      </c>
      <c r="D905" s="15">
        <f>+VLOOKUP(B905,Gold!$B$5:$C$1261,2)</f>
        <v>1806</v>
      </c>
      <c r="E905" s="15"/>
      <c r="G905" s="13">
        <f t="shared" si="14"/>
        <v>4.7481792778718557E-3</v>
      </c>
      <c r="H905" s="13">
        <f t="shared" si="14"/>
        <v>5.8479532163742132E-3</v>
      </c>
    </row>
    <row r="906" spans="2:8" x14ac:dyDescent="0.3">
      <c r="B906" s="2">
        <v>44491</v>
      </c>
      <c r="C906">
        <f>+VLOOKUP(B906,'S&amp;P500'!$B$5:$C$1261,2)</f>
        <v>4544.8999999999996</v>
      </c>
      <c r="D906" s="15">
        <f>+VLOOKUP(B906,Gold!$B$5:$C$1261,2)</f>
        <v>1795.5</v>
      </c>
      <c r="E906" s="15"/>
      <c r="G906" s="13">
        <f t="shared" si="14"/>
        <v>-1.0725793335062406E-3</v>
      </c>
      <c r="H906" s="13">
        <f t="shared" si="14"/>
        <v>8.0282955311026249E-3</v>
      </c>
    </row>
    <row r="907" spans="2:8" x14ac:dyDescent="0.3">
      <c r="B907" s="2">
        <v>44490</v>
      </c>
      <c r="C907">
        <f>+VLOOKUP(B907,'S&amp;P500'!$B$5:$C$1261,2)</f>
        <v>4549.78</v>
      </c>
      <c r="D907" s="15">
        <f>+VLOOKUP(B907,Gold!$B$5:$C$1261,2)</f>
        <v>1781.2</v>
      </c>
      <c r="E907" s="15"/>
      <c r="G907" s="13">
        <f t="shared" si="14"/>
        <v>2.995906256131331E-3</v>
      </c>
      <c r="H907" s="13">
        <f t="shared" si="14"/>
        <v>-1.6254694243595935E-3</v>
      </c>
    </row>
    <row r="908" spans="2:8" x14ac:dyDescent="0.3">
      <c r="B908" s="2">
        <v>44489</v>
      </c>
      <c r="C908">
        <f>+VLOOKUP(B908,'S&amp;P500'!$B$5:$C$1261,2)</f>
        <v>4536.1899999999996</v>
      </c>
      <c r="D908" s="15">
        <f>+VLOOKUP(B908,Gold!$B$5:$C$1261,2)</f>
        <v>1784.1</v>
      </c>
      <c r="E908" s="15"/>
      <c r="G908" s="13">
        <f t="shared" si="14"/>
        <v>3.6640167447334893E-3</v>
      </c>
      <c r="H908" s="13">
        <f t="shared" si="14"/>
        <v>8.1369723681978812E-3</v>
      </c>
    </row>
    <row r="909" spans="2:8" x14ac:dyDescent="0.3">
      <c r="B909" s="2">
        <v>44488</v>
      </c>
      <c r="C909">
        <f>+VLOOKUP(B909,'S&amp;P500'!$B$5:$C$1261,2)</f>
        <v>4519.63</v>
      </c>
      <c r="D909" s="15">
        <f>+VLOOKUP(B909,Gold!$B$5:$C$1261,2)</f>
        <v>1769.7</v>
      </c>
      <c r="E909" s="15"/>
      <c r="G909" s="13">
        <f t="shared" si="14"/>
        <v>7.3933569005406596E-3</v>
      </c>
      <c r="H909" s="13">
        <f t="shared" si="14"/>
        <v>2.7765185856754027E-3</v>
      </c>
    </row>
    <row r="910" spans="2:8" x14ac:dyDescent="0.3">
      <c r="B910" s="2">
        <v>44487</v>
      </c>
      <c r="C910">
        <f>+VLOOKUP(B910,'S&amp;P500'!$B$5:$C$1261,2)</f>
        <v>4486.46</v>
      </c>
      <c r="D910" s="15">
        <f>+VLOOKUP(B910,Gold!$B$5:$C$1261,2)</f>
        <v>1764.8</v>
      </c>
      <c r="E910" s="15"/>
      <c r="G910" s="13">
        <f t="shared" si="14"/>
        <v>3.3748045900920953E-3</v>
      </c>
      <c r="H910" s="13">
        <f t="shared" si="14"/>
        <v>-1.3580805794477513E-3</v>
      </c>
    </row>
    <row r="911" spans="2:8" x14ac:dyDescent="0.3">
      <c r="B911" s="2">
        <v>44484</v>
      </c>
      <c r="C911">
        <f>+VLOOKUP(B911,'S&amp;P500'!$B$5:$C$1261,2)</f>
        <v>4471.37</v>
      </c>
      <c r="D911" s="15">
        <f>+VLOOKUP(B911,Gold!$B$5:$C$1261,2)</f>
        <v>1767.2</v>
      </c>
      <c r="E911" s="15"/>
      <c r="G911" s="13">
        <f t="shared" si="14"/>
        <v>7.4601307719690535E-3</v>
      </c>
      <c r="H911" s="13">
        <f t="shared" si="14"/>
        <v>-1.6418990371236175E-2</v>
      </c>
    </row>
    <row r="912" spans="2:8" x14ac:dyDescent="0.3">
      <c r="B912" s="2">
        <v>44483</v>
      </c>
      <c r="C912">
        <f>+VLOOKUP(B912,'S&amp;P500'!$B$5:$C$1261,2)</f>
        <v>4438.26</v>
      </c>
      <c r="D912" s="15">
        <f>+VLOOKUP(B912,Gold!$B$5:$C$1261,2)</f>
        <v>1796.7</v>
      </c>
      <c r="E912" s="15"/>
      <c r="G912" s="13">
        <f t="shared" si="14"/>
        <v>1.706311013337003E-2</v>
      </c>
      <c r="H912" s="13">
        <f t="shared" si="14"/>
        <v>1.6725204883760725E-3</v>
      </c>
    </row>
    <row r="913" spans="2:8" x14ac:dyDescent="0.3">
      <c r="B913" s="2">
        <v>44482</v>
      </c>
      <c r="C913">
        <f>+VLOOKUP(B913,'S&amp;P500'!$B$5:$C$1261,2)</f>
        <v>4363.8</v>
      </c>
      <c r="D913" s="15">
        <f>+VLOOKUP(B913,Gold!$B$5:$C$1261,2)</f>
        <v>1793.7</v>
      </c>
      <c r="E913" s="15"/>
      <c r="G913" s="13">
        <f t="shared" si="14"/>
        <v>3.0225368623080229E-3</v>
      </c>
      <c r="H913" s="13">
        <f t="shared" si="14"/>
        <v>2.013308309162265E-2</v>
      </c>
    </row>
    <row r="914" spans="2:8" x14ac:dyDescent="0.3">
      <c r="B914" s="2">
        <v>44481</v>
      </c>
      <c r="C914">
        <f>+VLOOKUP(B914,'S&amp;P500'!$B$5:$C$1261,2)</f>
        <v>4350.6499999999996</v>
      </c>
      <c r="D914" s="15">
        <f>+VLOOKUP(B914,Gold!$B$5:$C$1261,2)</f>
        <v>1758.3</v>
      </c>
      <c r="E914" s="15"/>
      <c r="G914" s="13">
        <f t="shared" si="14"/>
        <v>-2.4167715692277048E-3</v>
      </c>
      <c r="H914" s="13">
        <f t="shared" si="14"/>
        <v>2.1087427333865705E-3</v>
      </c>
    </row>
    <row r="915" spans="2:8" x14ac:dyDescent="0.3">
      <c r="B915" s="2">
        <v>44480</v>
      </c>
      <c r="C915">
        <f>+VLOOKUP(B915,'S&amp;P500'!$B$5:$C$1261,2)</f>
        <v>4361.1899999999996</v>
      </c>
      <c r="D915" s="15">
        <f>+VLOOKUP(B915,Gold!$B$5:$C$1261,2)</f>
        <v>1754.6</v>
      </c>
      <c r="E915" s="15"/>
      <c r="G915" s="13">
        <f t="shared" si="14"/>
        <v>-6.8657858421348195E-3</v>
      </c>
      <c r="H915" s="13">
        <f t="shared" si="14"/>
        <v>-9.6794397312538472E-4</v>
      </c>
    </row>
    <row r="916" spans="2:8" x14ac:dyDescent="0.3">
      <c r="B916" s="2">
        <v>44477</v>
      </c>
      <c r="C916">
        <f>+VLOOKUP(B916,'S&amp;P500'!$B$5:$C$1261,2)</f>
        <v>4391.34</v>
      </c>
      <c r="D916" s="15">
        <f>+VLOOKUP(B916,Gold!$B$5:$C$1261,2)</f>
        <v>1756.3</v>
      </c>
      <c r="E916" s="15"/>
      <c r="G916" s="13">
        <f t="shared" ref="G916:H979" si="15">+C916/C917-1</f>
        <v>-1.9137407494954628E-3</v>
      </c>
      <c r="H916" s="13">
        <f t="shared" si="15"/>
        <v>-9.1017691563810565E-4</v>
      </c>
    </row>
    <row r="917" spans="2:8" x14ac:dyDescent="0.3">
      <c r="B917" s="2">
        <v>44476</v>
      </c>
      <c r="C917">
        <f>+VLOOKUP(B917,'S&amp;P500'!$B$5:$C$1261,2)</f>
        <v>4399.76</v>
      </c>
      <c r="D917" s="15">
        <f>+VLOOKUP(B917,Gold!$B$5:$C$1261,2)</f>
        <v>1757.9</v>
      </c>
      <c r="E917" s="15"/>
      <c r="G917" s="13">
        <f t="shared" si="15"/>
        <v>8.2982892369745098E-3</v>
      </c>
      <c r="H917" s="13">
        <f t="shared" si="15"/>
        <v>-1.4768531667139762E-3</v>
      </c>
    </row>
    <row r="918" spans="2:8" x14ac:dyDescent="0.3">
      <c r="B918" s="2">
        <v>44475</v>
      </c>
      <c r="C918">
        <f>+VLOOKUP(B918,'S&amp;P500'!$B$5:$C$1261,2)</f>
        <v>4363.55</v>
      </c>
      <c r="D918" s="15">
        <f>+VLOOKUP(B918,Gold!$B$5:$C$1261,2)</f>
        <v>1760.5</v>
      </c>
      <c r="E918" s="15"/>
      <c r="G918" s="13">
        <f t="shared" si="15"/>
        <v>4.1028874386752623E-3</v>
      </c>
      <c r="H918" s="13">
        <f t="shared" si="15"/>
        <v>5.1147988179134352E-4</v>
      </c>
    </row>
    <row r="919" spans="2:8" x14ac:dyDescent="0.3">
      <c r="B919" s="2">
        <v>44474</v>
      </c>
      <c r="C919">
        <f>+VLOOKUP(B919,'S&amp;P500'!$B$5:$C$1261,2)</f>
        <v>4345.72</v>
      </c>
      <c r="D919" s="15">
        <f>+VLOOKUP(B919,Gold!$B$5:$C$1261,2)</f>
        <v>1759.6</v>
      </c>
      <c r="E919" s="15"/>
      <c r="G919" s="13">
        <f t="shared" si="15"/>
        <v>1.0524455523362564E-2</v>
      </c>
      <c r="H919" s="13">
        <f t="shared" si="15"/>
        <v>-3.7368361453969934E-3</v>
      </c>
    </row>
    <row r="920" spans="2:8" x14ac:dyDescent="0.3">
      <c r="B920" s="2">
        <v>44473</v>
      </c>
      <c r="C920">
        <f>+VLOOKUP(B920,'S&amp;P500'!$B$5:$C$1261,2)</f>
        <v>4300.46</v>
      </c>
      <c r="D920" s="15">
        <f>+VLOOKUP(B920,Gold!$B$5:$C$1261,2)</f>
        <v>1766.2</v>
      </c>
      <c r="E920" s="15"/>
      <c r="G920" s="13">
        <f t="shared" si="15"/>
        <v>-1.2985880322420762E-2</v>
      </c>
      <c r="H920" s="13">
        <f t="shared" si="15"/>
        <v>5.2361980648834017E-3</v>
      </c>
    </row>
    <row r="921" spans="2:8" x14ac:dyDescent="0.3">
      <c r="B921" s="2">
        <v>44470</v>
      </c>
      <c r="C921">
        <f>+VLOOKUP(B921,'S&amp;P500'!$B$5:$C$1261,2)</f>
        <v>4357.04</v>
      </c>
      <c r="D921" s="15">
        <f>+VLOOKUP(B921,Gold!$B$5:$C$1261,2)</f>
        <v>1757</v>
      </c>
      <c r="E921" s="15"/>
      <c r="G921" s="13">
        <f t="shared" si="15"/>
        <v>1.1491477734391298E-2</v>
      </c>
      <c r="H921" s="13">
        <f t="shared" si="15"/>
        <v>9.6849541388932536E-4</v>
      </c>
    </row>
    <row r="922" spans="2:8" x14ac:dyDescent="0.3">
      <c r="B922" s="2">
        <v>44469</v>
      </c>
      <c r="C922">
        <f>+VLOOKUP(B922,'S&amp;P500'!$B$5:$C$1261,2)</f>
        <v>4307.54</v>
      </c>
      <c r="D922" s="15">
        <f>+VLOOKUP(B922,Gold!$B$5:$C$1261,2)</f>
        <v>1755.3</v>
      </c>
      <c r="E922" s="15"/>
      <c r="G922" s="13">
        <f t="shared" si="15"/>
        <v>-1.1909731939276913E-2</v>
      </c>
      <c r="H922" s="13">
        <f t="shared" si="15"/>
        <v>1.9634040081324411E-2</v>
      </c>
    </row>
    <row r="923" spans="2:8" x14ac:dyDescent="0.3">
      <c r="B923" s="2">
        <v>44468</v>
      </c>
      <c r="C923">
        <f>+VLOOKUP(B923,'S&amp;P500'!$B$5:$C$1261,2)</f>
        <v>4359.46</v>
      </c>
      <c r="D923" s="15">
        <f>+VLOOKUP(B923,Gold!$B$5:$C$1261,2)</f>
        <v>1721.5</v>
      </c>
      <c r="E923" s="15"/>
      <c r="G923" s="13">
        <f t="shared" si="15"/>
        <v>1.5691662282344421E-3</v>
      </c>
      <c r="H923" s="13">
        <f t="shared" si="15"/>
        <v>-8.2382762991127789E-3</v>
      </c>
    </row>
    <row r="924" spans="2:8" x14ac:dyDescent="0.3">
      <c r="B924" s="2">
        <v>44467</v>
      </c>
      <c r="C924">
        <f>+VLOOKUP(B924,'S&amp;P500'!$B$5:$C$1261,2)</f>
        <v>4352.63</v>
      </c>
      <c r="D924" s="15">
        <f>+VLOOKUP(B924,Gold!$B$5:$C$1261,2)</f>
        <v>1735.8</v>
      </c>
      <c r="E924" s="15"/>
      <c r="G924" s="13">
        <f t="shared" si="15"/>
        <v>-2.0364114325326033E-2</v>
      </c>
      <c r="H924" s="13">
        <f t="shared" si="15"/>
        <v>-8.1142857142857405E-3</v>
      </c>
    </row>
    <row r="925" spans="2:8" x14ac:dyDescent="0.3">
      <c r="B925" s="2">
        <v>44466</v>
      </c>
      <c r="C925">
        <f>+VLOOKUP(B925,'S&amp;P500'!$B$5:$C$1261,2)</f>
        <v>4443.1099999999997</v>
      </c>
      <c r="D925" s="15">
        <f>+VLOOKUP(B925,Gold!$B$5:$C$1261,2)</f>
        <v>1750</v>
      </c>
      <c r="E925" s="15"/>
      <c r="G925" s="13">
        <f t="shared" si="15"/>
        <v>-2.7763563072890074E-3</v>
      </c>
      <c r="H925" s="13">
        <f t="shared" si="15"/>
        <v>1.7145796422246562E-4</v>
      </c>
    </row>
    <row r="926" spans="2:8" x14ac:dyDescent="0.3">
      <c r="B926" s="2">
        <v>44463</v>
      </c>
      <c r="C926">
        <f>+VLOOKUP(B926,'S&amp;P500'!$B$5:$C$1261,2)</f>
        <v>4455.4799999999996</v>
      </c>
      <c r="D926" s="15">
        <f>+VLOOKUP(B926,Gold!$B$5:$C$1261,2)</f>
        <v>1749.7</v>
      </c>
      <c r="E926" s="15"/>
      <c r="G926" s="13">
        <f t="shared" si="15"/>
        <v>1.4610090402744635E-3</v>
      </c>
      <c r="H926" s="13">
        <f t="shared" si="15"/>
        <v>1.1443611603823012E-3</v>
      </c>
    </row>
    <row r="927" spans="2:8" x14ac:dyDescent="0.3">
      <c r="B927" s="2">
        <v>44462</v>
      </c>
      <c r="C927">
        <f>+VLOOKUP(B927,'S&amp;P500'!$B$5:$C$1261,2)</f>
        <v>4448.9799999999996</v>
      </c>
      <c r="D927" s="15">
        <f>+VLOOKUP(B927,Gold!$B$5:$C$1261,2)</f>
        <v>1747.7</v>
      </c>
      <c r="E927" s="15"/>
      <c r="G927" s="13">
        <f t="shared" si="15"/>
        <v>1.2134751708511082E-2</v>
      </c>
      <c r="H927" s="13">
        <f t="shared" si="15"/>
        <v>-1.6322395452242899E-2</v>
      </c>
    </row>
    <row r="928" spans="2:8" x14ac:dyDescent="0.3">
      <c r="B928" s="2">
        <v>44461</v>
      </c>
      <c r="C928">
        <f>+VLOOKUP(B928,'S&amp;P500'!$B$5:$C$1261,2)</f>
        <v>4395.6400000000003</v>
      </c>
      <c r="D928" s="15">
        <f>+VLOOKUP(B928,Gold!$B$5:$C$1261,2)</f>
        <v>1776.7</v>
      </c>
      <c r="E928" s="15"/>
      <c r="G928" s="13">
        <f t="shared" si="15"/>
        <v>9.5195662109373025E-3</v>
      </c>
      <c r="H928" s="13">
        <f t="shared" si="15"/>
        <v>3.9414414414418175E-4</v>
      </c>
    </row>
    <row r="929" spans="2:8" x14ac:dyDescent="0.3">
      <c r="B929" s="2">
        <v>44460</v>
      </c>
      <c r="C929">
        <f>+VLOOKUP(B929,'S&amp;P500'!$B$5:$C$1261,2)</f>
        <v>4354.1899999999996</v>
      </c>
      <c r="D929" s="15">
        <f>+VLOOKUP(B929,Gold!$B$5:$C$1261,2)</f>
        <v>1776</v>
      </c>
      <c r="E929" s="15"/>
      <c r="G929" s="13">
        <f t="shared" si="15"/>
        <v>-8.1234954896236555E-4</v>
      </c>
      <c r="H929" s="13">
        <f t="shared" si="15"/>
        <v>8.0599386990578559E-3</v>
      </c>
    </row>
    <row r="930" spans="2:8" x14ac:dyDescent="0.3">
      <c r="B930" s="2">
        <v>44459</v>
      </c>
      <c r="C930">
        <f>+VLOOKUP(B930,'S&amp;P500'!$B$5:$C$1261,2)</f>
        <v>4357.7299999999996</v>
      </c>
      <c r="D930" s="15">
        <f>+VLOOKUP(B930,Gold!$B$5:$C$1261,2)</f>
        <v>1761.8</v>
      </c>
      <c r="E930" s="15"/>
      <c r="G930" s="13">
        <f t="shared" si="15"/>
        <v>-1.6977254629493954E-2</v>
      </c>
      <c r="H930" s="13">
        <f t="shared" si="15"/>
        <v>7.0881445066879323E-3</v>
      </c>
    </row>
    <row r="931" spans="2:8" x14ac:dyDescent="0.3">
      <c r="B931" s="2">
        <v>44456</v>
      </c>
      <c r="C931">
        <f>+VLOOKUP(B931,'S&amp;P500'!$B$5:$C$1261,2)</f>
        <v>4432.99</v>
      </c>
      <c r="D931" s="15">
        <f>+VLOOKUP(B931,Gold!$B$5:$C$1261,2)</f>
        <v>1749.4</v>
      </c>
      <c r="E931" s="15"/>
      <c r="G931" s="13">
        <f t="shared" si="15"/>
        <v>-9.1109248393406173E-3</v>
      </c>
      <c r="H931" s="13">
        <f t="shared" si="15"/>
        <v>-2.9636384361106938E-3</v>
      </c>
    </row>
    <row r="932" spans="2:8" x14ac:dyDescent="0.3">
      <c r="B932" s="2">
        <v>44455</v>
      </c>
      <c r="C932">
        <f>+VLOOKUP(B932,'S&amp;P500'!$B$5:$C$1261,2)</f>
        <v>4473.75</v>
      </c>
      <c r="D932" s="15">
        <f>+VLOOKUP(B932,Gold!$B$5:$C$1261,2)</f>
        <v>1754.6</v>
      </c>
      <c r="E932" s="15"/>
      <c r="G932" s="13">
        <f t="shared" si="15"/>
        <v>-1.5510969268194286E-3</v>
      </c>
      <c r="H932" s="13">
        <f t="shared" si="15"/>
        <v>-2.1089042624414245E-2</v>
      </c>
    </row>
    <row r="933" spans="2:8" x14ac:dyDescent="0.3">
      <c r="B933" s="2">
        <v>44454</v>
      </c>
      <c r="C933">
        <f>+VLOOKUP(B933,'S&amp;P500'!$B$5:$C$1261,2)</f>
        <v>4480.7</v>
      </c>
      <c r="D933" s="15">
        <f>+VLOOKUP(B933,Gold!$B$5:$C$1261,2)</f>
        <v>1792.4</v>
      </c>
      <c r="E933" s="15"/>
      <c r="G933" s="13">
        <f t="shared" si="15"/>
        <v>8.4739086888510062E-3</v>
      </c>
      <c r="H933" s="13">
        <f t="shared" si="15"/>
        <v>-6.8155372084002241E-3</v>
      </c>
    </row>
    <row r="934" spans="2:8" x14ac:dyDescent="0.3">
      <c r="B934" s="2">
        <v>44453</v>
      </c>
      <c r="C934">
        <f>+VLOOKUP(B934,'S&amp;P500'!$B$5:$C$1261,2)</f>
        <v>4443.05</v>
      </c>
      <c r="D934" s="15">
        <f>+VLOOKUP(B934,Gold!$B$5:$C$1261,2)</f>
        <v>1804.7</v>
      </c>
      <c r="E934" s="15"/>
      <c r="G934" s="13">
        <f t="shared" si="15"/>
        <v>-5.7465991456183696E-3</v>
      </c>
      <c r="H934" s="13">
        <f t="shared" si="15"/>
        <v>7.087053571428692E-3</v>
      </c>
    </row>
    <row r="935" spans="2:8" x14ac:dyDescent="0.3">
      <c r="B935" s="2">
        <v>44452</v>
      </c>
      <c r="C935">
        <f>+VLOOKUP(B935,'S&amp;P500'!$B$5:$C$1261,2)</f>
        <v>4468.7299999999996</v>
      </c>
      <c r="D935" s="15">
        <f>+VLOOKUP(B935,Gold!$B$5:$C$1261,2)</f>
        <v>1792</v>
      </c>
      <c r="E935" s="15"/>
      <c r="G935" s="13">
        <f t="shared" si="15"/>
        <v>2.2765095613401787E-3</v>
      </c>
      <c r="H935" s="13">
        <f t="shared" si="15"/>
        <v>1.3410818059902407E-3</v>
      </c>
    </row>
    <row r="936" spans="2:8" x14ac:dyDescent="0.3">
      <c r="B936" s="2">
        <v>44449</v>
      </c>
      <c r="C936">
        <f>+VLOOKUP(B936,'S&amp;P500'!$B$5:$C$1261,2)</f>
        <v>4458.58</v>
      </c>
      <c r="D936" s="15">
        <f>+VLOOKUP(B936,Gold!$B$5:$C$1261,2)</f>
        <v>1789.6</v>
      </c>
      <c r="E936" s="15"/>
      <c r="G936" s="13">
        <f t="shared" si="15"/>
        <v>-7.7226435922087555E-3</v>
      </c>
      <c r="H936" s="13">
        <f t="shared" si="15"/>
        <v>-4.3396016468233434E-3</v>
      </c>
    </row>
    <row r="937" spans="2:8" x14ac:dyDescent="0.3">
      <c r="B937" s="2">
        <v>44448</v>
      </c>
      <c r="C937">
        <f>+VLOOKUP(B937,'S&amp;P500'!$B$5:$C$1261,2)</f>
        <v>4493.28</v>
      </c>
      <c r="D937" s="15">
        <f>+VLOOKUP(B937,Gold!$B$5:$C$1261,2)</f>
        <v>1797.4</v>
      </c>
      <c r="E937" s="15"/>
      <c r="G937" s="13">
        <f t="shared" si="15"/>
        <v>-4.6055998245485563E-3</v>
      </c>
      <c r="H937" s="13">
        <f t="shared" si="15"/>
        <v>3.7415535823979162E-3</v>
      </c>
    </row>
    <row r="938" spans="2:8" x14ac:dyDescent="0.3">
      <c r="B938" s="2">
        <v>44447</v>
      </c>
      <c r="C938">
        <f>+VLOOKUP(B938,'S&amp;P500'!$B$5:$C$1261,2)</f>
        <v>4514.07</v>
      </c>
      <c r="D938" s="15">
        <f>+VLOOKUP(B938,Gold!$B$5:$C$1261,2)</f>
        <v>1790.7</v>
      </c>
      <c r="E938" s="15"/>
      <c r="G938" s="13">
        <f t="shared" si="15"/>
        <v>-1.3185753191903293E-3</v>
      </c>
      <c r="H938" s="13">
        <f t="shared" si="15"/>
        <v>-2.8954841583607172E-3</v>
      </c>
    </row>
    <row r="939" spans="2:8" x14ac:dyDescent="0.3">
      <c r="B939" s="2">
        <v>44446</v>
      </c>
      <c r="C939">
        <f>+VLOOKUP(B939,'S&amp;P500'!$B$5:$C$1261,2)</f>
        <v>4520.03</v>
      </c>
      <c r="D939" s="15">
        <f>+VLOOKUP(B939,Gold!$B$5:$C$1261,2)</f>
        <v>1795.9</v>
      </c>
      <c r="E939" s="15"/>
      <c r="G939" s="13">
        <f t="shared" si="15"/>
        <v>-3.3954884101398131E-3</v>
      </c>
      <c r="H939" s="13">
        <f t="shared" si="15"/>
        <v>-1.911628161013712E-2</v>
      </c>
    </row>
    <row r="940" spans="2:8" x14ac:dyDescent="0.3">
      <c r="B940" s="2">
        <v>44442</v>
      </c>
      <c r="C940">
        <f>+VLOOKUP(B940,'S&amp;P500'!$B$5:$C$1261,2)</f>
        <v>4535.43</v>
      </c>
      <c r="D940" s="15">
        <f>+VLOOKUP(B940,Gold!$B$5:$C$1261,2)</f>
        <v>1830.9</v>
      </c>
      <c r="E940" s="15"/>
      <c r="G940" s="13">
        <f t="shared" si="15"/>
        <v>-3.3502683520858501E-4</v>
      </c>
      <c r="H940" s="13">
        <f t="shared" si="15"/>
        <v>1.227400895670927E-2</v>
      </c>
    </row>
    <row r="941" spans="2:8" x14ac:dyDescent="0.3">
      <c r="B941" s="2">
        <v>44441</v>
      </c>
      <c r="C941">
        <f>+VLOOKUP(B941,'S&amp;P500'!$B$5:$C$1261,2)</f>
        <v>4536.95</v>
      </c>
      <c r="D941" s="15">
        <f>+VLOOKUP(B941,Gold!$B$5:$C$1261,2)</f>
        <v>1808.7</v>
      </c>
      <c r="E941" s="15"/>
      <c r="G941" s="13">
        <f t="shared" si="15"/>
        <v>2.8425606033477546E-3</v>
      </c>
      <c r="H941" s="13">
        <f t="shared" si="15"/>
        <v>-2.4267828580882833E-3</v>
      </c>
    </row>
    <row r="942" spans="2:8" x14ac:dyDescent="0.3">
      <c r="B942" s="2">
        <v>44440</v>
      </c>
      <c r="C942">
        <f>+VLOOKUP(B942,'S&amp;P500'!$B$5:$C$1261,2)</f>
        <v>4524.09</v>
      </c>
      <c r="D942" s="15">
        <f>+VLOOKUP(B942,Gold!$B$5:$C$1261,2)</f>
        <v>1813.1</v>
      </c>
      <c r="E942" s="15"/>
      <c r="G942" s="13">
        <f t="shared" si="15"/>
        <v>3.117620525883158E-4</v>
      </c>
      <c r="H942" s="13">
        <f t="shared" si="15"/>
        <v>-1.0468319559229222E-3</v>
      </c>
    </row>
    <row r="943" spans="2:8" x14ac:dyDescent="0.3">
      <c r="B943" s="2">
        <v>44439</v>
      </c>
      <c r="C943">
        <f>+VLOOKUP(B943,'S&amp;P500'!$B$5:$C$1261,2)</f>
        <v>4522.68</v>
      </c>
      <c r="D943" s="15">
        <f>+VLOOKUP(B943,Gold!$B$5:$C$1261,2)</f>
        <v>1815</v>
      </c>
      <c r="E943" s="15"/>
      <c r="G943" s="13">
        <f t="shared" si="15"/>
        <v>-1.349146239944865E-3</v>
      </c>
      <c r="H943" s="13">
        <f t="shared" si="15"/>
        <v>3.3167495854062867E-3</v>
      </c>
    </row>
    <row r="944" spans="2:8" x14ac:dyDescent="0.3">
      <c r="B944" s="2">
        <v>44438</v>
      </c>
      <c r="C944">
        <f>+VLOOKUP(B944,'S&amp;P500'!$B$5:$C$1261,2)</f>
        <v>4528.79</v>
      </c>
      <c r="D944" s="15">
        <f>+VLOOKUP(B944,Gold!$B$5:$C$1261,2)</f>
        <v>1809</v>
      </c>
      <c r="E944" s="15"/>
      <c r="G944" s="13">
        <f t="shared" si="15"/>
        <v>4.30658828173347E-3</v>
      </c>
      <c r="H944" s="13">
        <f t="shared" si="15"/>
        <v>-4.1836397665968583E-3</v>
      </c>
    </row>
    <row r="945" spans="2:8" x14ac:dyDescent="0.3">
      <c r="B945" s="2">
        <v>44435</v>
      </c>
      <c r="C945">
        <f>+VLOOKUP(B945,'S&amp;P500'!$B$5:$C$1261,2)</f>
        <v>4509.37</v>
      </c>
      <c r="D945" s="15">
        <f>+VLOOKUP(B945,Gold!$B$5:$C$1261,2)</f>
        <v>1816.6</v>
      </c>
      <c r="E945" s="15"/>
      <c r="G945" s="13">
        <f t="shared" si="15"/>
        <v>8.8076062639821373E-3</v>
      </c>
      <c r="H945" s="13">
        <f t="shared" si="15"/>
        <v>1.3614551947327191E-2</v>
      </c>
    </row>
    <row r="946" spans="2:8" x14ac:dyDescent="0.3">
      <c r="B946" s="2">
        <v>44434</v>
      </c>
      <c r="C946">
        <f>+VLOOKUP(B946,'S&amp;P500'!$B$5:$C$1261,2)</f>
        <v>4470</v>
      </c>
      <c r="D946" s="15">
        <f>+VLOOKUP(B946,Gold!$B$5:$C$1261,2)</f>
        <v>1792.2</v>
      </c>
      <c r="E946" s="15"/>
      <c r="G946" s="13">
        <f t="shared" si="15"/>
        <v>-5.8249317755698637E-3</v>
      </c>
      <c r="H946" s="13">
        <f t="shared" si="15"/>
        <v>2.2368862543340473E-3</v>
      </c>
    </row>
    <row r="947" spans="2:8" x14ac:dyDescent="0.3">
      <c r="B947" s="2">
        <v>44433</v>
      </c>
      <c r="C947">
        <f>+VLOOKUP(B947,'S&amp;P500'!$B$5:$C$1261,2)</f>
        <v>4496.1899999999996</v>
      </c>
      <c r="D947" s="15">
        <f>+VLOOKUP(B947,Gold!$B$5:$C$1261,2)</f>
        <v>1788.2</v>
      </c>
      <c r="E947" s="15"/>
      <c r="G947" s="13">
        <f t="shared" si="15"/>
        <v>2.2201269217136943E-3</v>
      </c>
      <c r="H947" s="13">
        <f t="shared" si="15"/>
        <v>-9.6366858661940391E-3</v>
      </c>
    </row>
    <row r="948" spans="2:8" x14ac:dyDescent="0.3">
      <c r="B948" s="2">
        <v>44432</v>
      </c>
      <c r="C948">
        <f>+VLOOKUP(B948,'S&amp;P500'!$B$5:$C$1261,2)</f>
        <v>4486.2299999999996</v>
      </c>
      <c r="D948" s="15">
        <f>+VLOOKUP(B948,Gold!$B$5:$C$1261,2)</f>
        <v>1805.6</v>
      </c>
      <c r="E948" s="15"/>
      <c r="G948" s="13">
        <f t="shared" si="15"/>
        <v>1.4956926284677152E-3</v>
      </c>
      <c r="H948" s="13">
        <f t="shared" si="15"/>
        <v>1.3309671694763381E-3</v>
      </c>
    </row>
    <row r="949" spans="2:8" x14ac:dyDescent="0.3">
      <c r="B949" s="2">
        <v>44431</v>
      </c>
      <c r="C949">
        <f>+VLOOKUP(B949,'S&amp;P500'!$B$5:$C$1261,2)</f>
        <v>4479.53</v>
      </c>
      <c r="D949" s="15">
        <f>+VLOOKUP(B949,Gold!$B$5:$C$1261,2)</f>
        <v>1803.2</v>
      </c>
      <c r="E949" s="15"/>
      <c r="G949" s="13">
        <f t="shared" si="15"/>
        <v>8.5238209952562816E-3</v>
      </c>
      <c r="H949" s="13">
        <f t="shared" si="15"/>
        <v>1.2464907355418386E-2</v>
      </c>
    </row>
    <row r="950" spans="2:8" x14ac:dyDescent="0.3">
      <c r="B950" s="2">
        <v>44428</v>
      </c>
      <c r="C950">
        <f>+VLOOKUP(B950,'S&amp;P500'!$B$5:$C$1261,2)</f>
        <v>4441.67</v>
      </c>
      <c r="D950" s="15">
        <f>+VLOOKUP(B950,Gold!$B$5:$C$1261,2)</f>
        <v>1781</v>
      </c>
      <c r="E950" s="15"/>
      <c r="G950" s="13">
        <f t="shared" si="15"/>
        <v>8.1415406963547543E-3</v>
      </c>
      <c r="H950" s="13">
        <f t="shared" si="15"/>
        <v>4.493877092461851E-4</v>
      </c>
    </row>
    <row r="951" spans="2:8" x14ac:dyDescent="0.3">
      <c r="B951" s="2">
        <v>44427</v>
      </c>
      <c r="C951">
        <f>+VLOOKUP(B951,'S&amp;P500'!$B$5:$C$1261,2)</f>
        <v>4405.8</v>
      </c>
      <c r="D951" s="15">
        <f>+VLOOKUP(B951,Gold!$B$5:$C$1261,2)</f>
        <v>1780.2</v>
      </c>
      <c r="E951" s="15"/>
      <c r="G951" s="13">
        <f t="shared" si="15"/>
        <v>1.2567410636163956E-3</v>
      </c>
      <c r="H951" s="13">
        <f t="shared" si="15"/>
        <v>-7.858105074090016E-4</v>
      </c>
    </row>
    <row r="952" spans="2:8" x14ac:dyDescent="0.3">
      <c r="B952" s="2">
        <v>44426</v>
      </c>
      <c r="C952">
        <f>+VLOOKUP(B952,'S&amp;P500'!$B$5:$C$1261,2)</f>
        <v>4400.2700000000004</v>
      </c>
      <c r="D952" s="15">
        <f>+VLOOKUP(B952,Gold!$B$5:$C$1261,2)</f>
        <v>1781.6</v>
      </c>
      <c r="E952" s="15"/>
      <c r="G952" s="13">
        <f t="shared" si="15"/>
        <v>-1.0748457761550978E-2</v>
      </c>
      <c r="H952" s="13">
        <f t="shared" si="15"/>
        <v>-1.9047619047619646E-3</v>
      </c>
    </row>
    <row r="953" spans="2:8" x14ac:dyDescent="0.3">
      <c r="B953" s="2">
        <v>44425</v>
      </c>
      <c r="C953">
        <f>+VLOOKUP(B953,'S&amp;P500'!$B$5:$C$1261,2)</f>
        <v>4448.08</v>
      </c>
      <c r="D953" s="15">
        <f>+VLOOKUP(B953,Gold!$B$5:$C$1261,2)</f>
        <v>1785</v>
      </c>
      <c r="E953" s="15"/>
      <c r="G953" s="13">
        <f t="shared" si="15"/>
        <v>-7.0607249129965854E-3</v>
      </c>
      <c r="H953" s="13">
        <f t="shared" si="15"/>
        <v>-1.0632939728021373E-3</v>
      </c>
    </row>
    <row r="954" spans="2:8" x14ac:dyDescent="0.3">
      <c r="B954" s="2">
        <v>44424</v>
      </c>
      <c r="C954">
        <f>+VLOOKUP(B954,'S&amp;P500'!$B$5:$C$1261,2)</f>
        <v>4479.71</v>
      </c>
      <c r="D954" s="15">
        <f>+VLOOKUP(B954,Gold!$B$5:$C$1261,2)</f>
        <v>1786.9</v>
      </c>
      <c r="E954" s="15"/>
      <c r="G954" s="13">
        <f t="shared" si="15"/>
        <v>2.6208594449417255E-3</v>
      </c>
      <c r="H954" s="13">
        <f t="shared" si="15"/>
        <v>6.5908066696711565E-3</v>
      </c>
    </row>
    <row r="955" spans="2:8" x14ac:dyDescent="0.3">
      <c r="B955" s="2">
        <v>44421</v>
      </c>
      <c r="C955">
        <f>+VLOOKUP(B955,'S&amp;P500'!$B$5:$C$1261,2)</f>
        <v>4468</v>
      </c>
      <c r="D955" s="15">
        <f>+VLOOKUP(B955,Gold!$B$5:$C$1261,2)</f>
        <v>1775.2</v>
      </c>
      <c r="E955" s="15"/>
      <c r="G955" s="13">
        <f t="shared" si="15"/>
        <v>1.6073241975147479E-3</v>
      </c>
      <c r="H955" s="13">
        <f t="shared" si="15"/>
        <v>1.4979988564894242E-2</v>
      </c>
    </row>
    <row r="956" spans="2:8" x14ac:dyDescent="0.3">
      <c r="B956" s="2">
        <v>44420</v>
      </c>
      <c r="C956">
        <f>+VLOOKUP(B956,'S&amp;P500'!$B$5:$C$1261,2)</f>
        <v>4460.83</v>
      </c>
      <c r="D956" s="15">
        <f>+VLOOKUP(B956,Gold!$B$5:$C$1261,2)</f>
        <v>1749</v>
      </c>
      <c r="E956" s="15"/>
      <c r="G956" s="13">
        <f t="shared" si="15"/>
        <v>4.1463980136908773E-3</v>
      </c>
      <c r="H956" s="13">
        <f t="shared" si="15"/>
        <v>-7.9981718464361418E-4</v>
      </c>
    </row>
    <row r="957" spans="2:8" x14ac:dyDescent="0.3">
      <c r="B957" s="2">
        <v>44419</v>
      </c>
      <c r="C957">
        <f>+VLOOKUP(B957,'S&amp;P500'!$B$5:$C$1261,2)</f>
        <v>4442.41</v>
      </c>
      <c r="D957" s="15">
        <f>+VLOOKUP(B957,Gold!$B$5:$C$1261,2)</f>
        <v>1750.4</v>
      </c>
      <c r="E957" s="15"/>
      <c r="G957" s="13">
        <f t="shared" si="15"/>
        <v>1.2757085704626636E-3</v>
      </c>
      <c r="H957" s="13">
        <f t="shared" si="15"/>
        <v>1.2494215640907136E-2</v>
      </c>
    </row>
    <row r="958" spans="2:8" x14ac:dyDescent="0.3">
      <c r="B958" s="2">
        <v>44418</v>
      </c>
      <c r="C958">
        <f>+VLOOKUP(B958,'S&amp;P500'!$B$5:$C$1261,2)</f>
        <v>4436.75</v>
      </c>
      <c r="D958" s="15">
        <f>+VLOOKUP(B958,Gold!$B$5:$C$1261,2)</f>
        <v>1728.8</v>
      </c>
      <c r="E958" s="15"/>
      <c r="G958" s="13">
        <f t="shared" si="15"/>
        <v>9.9270138865370505E-4</v>
      </c>
      <c r="H958" s="13">
        <f t="shared" si="15"/>
        <v>3.1333410699778685E-3</v>
      </c>
    </row>
    <row r="959" spans="2:8" x14ac:dyDescent="0.3">
      <c r="B959" s="2">
        <v>44417</v>
      </c>
      <c r="C959">
        <f>+VLOOKUP(B959,'S&amp;P500'!$B$5:$C$1261,2)</f>
        <v>4432.3500000000004</v>
      </c>
      <c r="D959" s="15">
        <f>+VLOOKUP(B959,Gold!$B$5:$C$1261,2)</f>
        <v>1723.4</v>
      </c>
      <c r="E959" s="15"/>
      <c r="G959" s="13">
        <f t="shared" si="15"/>
        <v>-9.3992588785807296E-4</v>
      </c>
      <c r="H959" s="13">
        <f t="shared" si="15"/>
        <v>-2.0795454545454506E-2</v>
      </c>
    </row>
    <row r="960" spans="2:8" x14ac:dyDescent="0.3">
      <c r="B960" s="2">
        <v>44414</v>
      </c>
      <c r="C960">
        <f>+VLOOKUP(B960,'S&amp;P500'!$B$5:$C$1261,2)</f>
        <v>4436.5200000000004</v>
      </c>
      <c r="D960" s="15">
        <f>+VLOOKUP(B960,Gold!$B$5:$C$1261,2)</f>
        <v>1760</v>
      </c>
      <c r="E960" s="15"/>
      <c r="G960" s="13">
        <f t="shared" si="15"/>
        <v>1.6752839177258672E-3</v>
      </c>
      <c r="H960" s="13">
        <f t="shared" si="15"/>
        <v>-2.4984765386959151E-2</v>
      </c>
    </row>
    <row r="961" spans="2:8" x14ac:dyDescent="0.3">
      <c r="B961" s="2">
        <v>44413</v>
      </c>
      <c r="C961">
        <f>+VLOOKUP(B961,'S&amp;P500'!$B$5:$C$1261,2)</f>
        <v>4429.1000000000004</v>
      </c>
      <c r="D961" s="15">
        <f>+VLOOKUP(B961,Gold!$B$5:$C$1261,2)</f>
        <v>1805.1</v>
      </c>
      <c r="E961" s="15"/>
      <c r="G961" s="13">
        <f t="shared" si="15"/>
        <v>6.0054603353427716E-3</v>
      </c>
      <c r="H961" s="13">
        <f t="shared" si="15"/>
        <v>-2.982601491300807E-3</v>
      </c>
    </row>
    <row r="962" spans="2:8" x14ac:dyDescent="0.3">
      <c r="B962" s="2">
        <v>44412</v>
      </c>
      <c r="C962">
        <f>+VLOOKUP(B962,'S&amp;P500'!$B$5:$C$1261,2)</f>
        <v>4402.66</v>
      </c>
      <c r="D962" s="15">
        <f>+VLOOKUP(B962,Gold!$B$5:$C$1261,2)</f>
        <v>1810.5</v>
      </c>
      <c r="E962" s="15"/>
      <c r="G962" s="13">
        <f t="shared" si="15"/>
        <v>-4.6324452030791496E-3</v>
      </c>
      <c r="H962" s="13">
        <f t="shared" si="15"/>
        <v>2.2098226617317529E-4</v>
      </c>
    </row>
    <row r="963" spans="2:8" x14ac:dyDescent="0.3">
      <c r="B963" s="2">
        <v>44411</v>
      </c>
      <c r="C963">
        <f>+VLOOKUP(B963,'S&amp;P500'!$B$5:$C$1261,2)</f>
        <v>4423.1499999999996</v>
      </c>
      <c r="D963" s="15">
        <f>+VLOOKUP(B963,Gold!$B$5:$C$1261,2)</f>
        <v>1810.1</v>
      </c>
      <c r="E963" s="15"/>
      <c r="G963" s="13">
        <f t="shared" si="15"/>
        <v>8.2034847144849543E-3</v>
      </c>
      <c r="H963" s="13">
        <f t="shared" si="15"/>
        <v>-4.4001980089104498E-3</v>
      </c>
    </row>
    <row r="964" spans="2:8" x14ac:dyDescent="0.3">
      <c r="B964" s="2">
        <v>44410</v>
      </c>
      <c r="C964">
        <f>+VLOOKUP(B964,'S&amp;P500'!$B$5:$C$1261,2)</f>
        <v>4387.16</v>
      </c>
      <c r="D964" s="15">
        <f>+VLOOKUP(B964,Gold!$B$5:$C$1261,2)</f>
        <v>1818.1</v>
      </c>
      <c r="E964" s="15"/>
      <c r="G964" s="13">
        <f t="shared" si="15"/>
        <v>-1.8428943907755624E-3</v>
      </c>
      <c r="H964" s="13">
        <f t="shared" si="15"/>
        <v>3.0343153481187102E-3</v>
      </c>
    </row>
    <row r="965" spans="2:8" x14ac:dyDescent="0.3">
      <c r="B965" s="2">
        <v>44407</v>
      </c>
      <c r="C965">
        <f>+VLOOKUP(B965,'S&amp;P500'!$B$5:$C$1261,2)</f>
        <v>4395.26</v>
      </c>
      <c r="D965" s="15">
        <f>+VLOOKUP(B965,Gold!$B$5:$C$1261,2)</f>
        <v>1812.6</v>
      </c>
      <c r="E965" s="15"/>
      <c r="G965" s="13">
        <f t="shared" si="15"/>
        <v>-5.4060169942181657E-3</v>
      </c>
      <c r="H965" s="13">
        <f t="shared" si="15"/>
        <v>-1.0157273918741883E-2</v>
      </c>
    </row>
    <row r="966" spans="2:8" x14ac:dyDescent="0.3">
      <c r="B966" s="2">
        <v>44406</v>
      </c>
      <c r="C966">
        <f>+VLOOKUP(B966,'S&amp;P500'!$B$5:$C$1261,2)</f>
        <v>4419.1499999999996</v>
      </c>
      <c r="D966" s="15">
        <f>+VLOOKUP(B966,Gold!$B$5:$C$1261,2)</f>
        <v>1831.2</v>
      </c>
      <c r="E966" s="15"/>
      <c r="G966" s="13">
        <f t="shared" si="15"/>
        <v>4.2062063699823682E-3</v>
      </c>
      <c r="H966" s="13">
        <f t="shared" si="15"/>
        <v>1.7616004445679456E-2</v>
      </c>
    </row>
    <row r="967" spans="2:8" x14ac:dyDescent="0.3">
      <c r="B967" s="2">
        <v>44405</v>
      </c>
      <c r="C967">
        <f>+VLOOKUP(B967,'S&amp;P500'!$B$5:$C$1261,2)</f>
        <v>4400.6400000000003</v>
      </c>
      <c r="D967" s="15">
        <f>+VLOOKUP(B967,Gold!$B$5:$C$1261,2)</f>
        <v>1799.5</v>
      </c>
      <c r="E967" s="15"/>
      <c r="G967" s="13">
        <f t="shared" si="15"/>
        <v>-1.8630181803303003E-4</v>
      </c>
      <c r="H967" s="13">
        <f t="shared" si="15"/>
        <v>0</v>
      </c>
    </row>
    <row r="968" spans="2:8" x14ac:dyDescent="0.3">
      <c r="B968" s="2">
        <v>44404</v>
      </c>
      <c r="C968">
        <f>+VLOOKUP(B968,'S&amp;P500'!$B$5:$C$1261,2)</f>
        <v>4401.46</v>
      </c>
      <c r="D968" s="15">
        <f>+VLOOKUP(B968,Gold!$B$5:$C$1261,2)</f>
        <v>1799.5</v>
      </c>
      <c r="E968" s="15"/>
      <c r="G968" s="13">
        <f t="shared" si="15"/>
        <v>-4.7124799312575627E-3</v>
      </c>
      <c r="H968" s="13">
        <f t="shared" si="15"/>
        <v>4.4476566409068496E-4</v>
      </c>
    </row>
    <row r="969" spans="2:8" x14ac:dyDescent="0.3">
      <c r="B969" s="2">
        <v>44403</v>
      </c>
      <c r="C969">
        <f>+VLOOKUP(B969,'S&amp;P500'!$B$5:$C$1261,2)</f>
        <v>4422.3</v>
      </c>
      <c r="D969" s="15">
        <f>+VLOOKUP(B969,Gold!$B$5:$C$1261,2)</f>
        <v>1798.7</v>
      </c>
      <c r="E969" s="15"/>
      <c r="G969" s="13">
        <f t="shared" si="15"/>
        <v>2.382253008416102E-3</v>
      </c>
      <c r="H969" s="13">
        <f t="shared" si="15"/>
        <v>-1.4988342400356069E-3</v>
      </c>
    </row>
    <row r="970" spans="2:8" x14ac:dyDescent="0.3">
      <c r="B970" s="2">
        <v>44400</v>
      </c>
      <c r="C970">
        <f>+VLOOKUP(B970,'S&amp;P500'!$B$5:$C$1261,2)</f>
        <v>4411.79</v>
      </c>
      <c r="D970" s="15">
        <f>+VLOOKUP(B970,Gold!$B$5:$C$1261,2)</f>
        <v>1801.4</v>
      </c>
      <c r="E970" s="15"/>
      <c r="G970" s="13">
        <f t="shared" si="15"/>
        <v>1.0145438559535647E-2</v>
      </c>
      <c r="H970" s="13">
        <f t="shared" si="15"/>
        <v>-1.9944598337949815E-3</v>
      </c>
    </row>
    <row r="971" spans="2:8" x14ac:dyDescent="0.3">
      <c r="B971" s="2">
        <v>44399</v>
      </c>
      <c r="C971">
        <f>+VLOOKUP(B971,'S&amp;P500'!$B$5:$C$1261,2)</f>
        <v>4367.4799999999996</v>
      </c>
      <c r="D971" s="15">
        <f>+VLOOKUP(B971,Gold!$B$5:$C$1261,2)</f>
        <v>1805</v>
      </c>
      <c r="E971" s="15"/>
      <c r="G971" s="13">
        <f t="shared" si="15"/>
        <v>2.0166609692362503E-3</v>
      </c>
      <c r="H971" s="13">
        <f t="shared" si="15"/>
        <v>1.1647900604581096E-3</v>
      </c>
    </row>
    <row r="972" spans="2:8" x14ac:dyDescent="0.3">
      <c r="B972" s="2">
        <v>44398</v>
      </c>
      <c r="C972">
        <f>+VLOOKUP(B972,'S&amp;P500'!$B$5:$C$1261,2)</f>
        <v>4358.6899999999996</v>
      </c>
      <c r="D972" s="15">
        <f>+VLOOKUP(B972,Gold!$B$5:$C$1261,2)</f>
        <v>1802.9</v>
      </c>
      <c r="E972" s="15"/>
      <c r="G972" s="13">
        <f t="shared" si="15"/>
        <v>8.2418472100778128E-3</v>
      </c>
      <c r="H972" s="13">
        <f t="shared" si="15"/>
        <v>-4.4176928599038989E-3</v>
      </c>
    </row>
    <row r="973" spans="2:8" x14ac:dyDescent="0.3">
      <c r="B973" s="2">
        <v>44397</v>
      </c>
      <c r="C973">
        <f>+VLOOKUP(B973,'S&amp;P500'!$B$5:$C$1261,2)</f>
        <v>4323.0600000000004</v>
      </c>
      <c r="D973" s="15">
        <f>+VLOOKUP(B973,Gold!$B$5:$C$1261,2)</f>
        <v>1810.9</v>
      </c>
      <c r="E973" s="15"/>
      <c r="G973" s="13">
        <f t="shared" si="15"/>
        <v>1.516265155019747E-2</v>
      </c>
      <c r="H973" s="13">
        <f t="shared" si="15"/>
        <v>1.2163432299441279E-3</v>
      </c>
    </row>
    <row r="974" spans="2:8" x14ac:dyDescent="0.3">
      <c r="B974" s="2">
        <v>44396</v>
      </c>
      <c r="C974">
        <f>+VLOOKUP(B974,'S&amp;P500'!$B$5:$C$1261,2)</f>
        <v>4258.49</v>
      </c>
      <c r="D974" s="15">
        <f>+VLOOKUP(B974,Gold!$B$5:$C$1261,2)</f>
        <v>1808.7</v>
      </c>
      <c r="E974" s="15"/>
      <c r="G974" s="13">
        <f t="shared" si="15"/>
        <v>-1.5869531055010655E-2</v>
      </c>
      <c r="H974" s="13">
        <f t="shared" si="15"/>
        <v>-3.1964728575364365E-3</v>
      </c>
    </row>
    <row r="975" spans="2:8" x14ac:dyDescent="0.3">
      <c r="B975" s="2">
        <v>44393</v>
      </c>
      <c r="C975">
        <f>+VLOOKUP(B975,'S&amp;P500'!$B$5:$C$1261,2)</f>
        <v>4327.16</v>
      </c>
      <c r="D975" s="15">
        <f>+VLOOKUP(B975,Gold!$B$5:$C$1261,2)</f>
        <v>1814.5</v>
      </c>
      <c r="E975" s="15"/>
      <c r="G975" s="13">
        <f t="shared" si="15"/>
        <v>-7.5389389522548811E-3</v>
      </c>
      <c r="H975" s="13">
        <f t="shared" si="15"/>
        <v>-7.6022752133012572E-3</v>
      </c>
    </row>
    <row r="976" spans="2:8" x14ac:dyDescent="0.3">
      <c r="B976" s="2">
        <v>44392</v>
      </c>
      <c r="C976">
        <f>+VLOOKUP(B976,'S&amp;P500'!$B$5:$C$1261,2)</f>
        <v>4360.03</v>
      </c>
      <c r="D976" s="15">
        <f>+VLOOKUP(B976,Gold!$B$5:$C$1261,2)</f>
        <v>1828.4</v>
      </c>
      <c r="E976" s="15"/>
      <c r="G976" s="13">
        <f t="shared" si="15"/>
        <v>-3.2622362435132946E-3</v>
      </c>
      <c r="H976" s="13">
        <f t="shared" si="15"/>
        <v>2.2474373732390696E-3</v>
      </c>
    </row>
    <row r="977" spans="2:8" x14ac:dyDescent="0.3">
      <c r="B977" s="2">
        <v>44391</v>
      </c>
      <c r="C977">
        <f>+VLOOKUP(B977,'S&amp;P500'!$B$5:$C$1261,2)</f>
        <v>4374.3</v>
      </c>
      <c r="D977" s="15">
        <f>+VLOOKUP(B977,Gold!$B$5:$C$1261,2)</f>
        <v>1824.3</v>
      </c>
      <c r="E977" s="15"/>
      <c r="G977" s="13">
        <f t="shared" si="15"/>
        <v>1.1649703264435818E-3</v>
      </c>
      <c r="H977" s="13">
        <f t="shared" si="15"/>
        <v>8.2347739582180335E-3</v>
      </c>
    </row>
    <row r="978" spans="2:8" x14ac:dyDescent="0.3">
      <c r="B978" s="2">
        <v>44390</v>
      </c>
      <c r="C978">
        <f>+VLOOKUP(B978,'S&amp;P500'!$B$5:$C$1261,2)</f>
        <v>4369.21</v>
      </c>
      <c r="D978" s="15">
        <f>+VLOOKUP(B978,Gold!$B$5:$C$1261,2)</f>
        <v>1809.4</v>
      </c>
      <c r="E978" s="15"/>
      <c r="G978" s="13">
        <f t="shared" si="15"/>
        <v>-3.516830382495284E-3</v>
      </c>
      <c r="H978" s="13">
        <f t="shared" si="15"/>
        <v>2.1600664635834654E-3</v>
      </c>
    </row>
    <row r="979" spans="2:8" x14ac:dyDescent="0.3">
      <c r="B979" s="2">
        <v>44389</v>
      </c>
      <c r="C979">
        <f>+VLOOKUP(B979,'S&amp;P500'!$B$5:$C$1261,2)</f>
        <v>4384.63</v>
      </c>
      <c r="D979" s="15">
        <f>+VLOOKUP(B979,Gold!$B$5:$C$1261,2)</f>
        <v>1805.5</v>
      </c>
      <c r="E979" s="15"/>
      <c r="G979" s="13">
        <f t="shared" si="15"/>
        <v>3.4511562975592103E-3</v>
      </c>
      <c r="H979" s="13">
        <f t="shared" si="15"/>
        <v>-2.4861878453038555E-3</v>
      </c>
    </row>
    <row r="980" spans="2:8" x14ac:dyDescent="0.3">
      <c r="B980" s="2">
        <v>44386</v>
      </c>
      <c r="C980">
        <f>+VLOOKUP(B980,'S&amp;P500'!$B$5:$C$1261,2)</f>
        <v>4369.55</v>
      </c>
      <c r="D980" s="15">
        <f>+VLOOKUP(B980,Gold!$B$5:$C$1261,2)</f>
        <v>1810</v>
      </c>
      <c r="E980" s="15"/>
      <c r="G980" s="13">
        <f t="shared" ref="G980:H1043" si="16">+C980/C981-1</f>
        <v>1.1277951870247049E-2</v>
      </c>
      <c r="H980" s="13">
        <f t="shared" si="16"/>
        <v>5.7790620137809778E-3</v>
      </c>
    </row>
    <row r="981" spans="2:8" x14ac:dyDescent="0.3">
      <c r="B981" s="2">
        <v>44385</v>
      </c>
      <c r="C981">
        <f>+VLOOKUP(B981,'S&amp;P500'!$B$5:$C$1261,2)</f>
        <v>4320.82</v>
      </c>
      <c r="D981" s="15">
        <f>+VLOOKUP(B981,Gold!$B$5:$C$1261,2)</f>
        <v>1799.6</v>
      </c>
      <c r="E981" s="15"/>
      <c r="G981" s="13">
        <f t="shared" si="16"/>
        <v>-8.56101125941644E-3</v>
      </c>
      <c r="H981" s="13">
        <f t="shared" si="16"/>
        <v>-1.0546766583403588E-3</v>
      </c>
    </row>
    <row r="982" spans="2:8" x14ac:dyDescent="0.3">
      <c r="B982" s="2">
        <v>44384</v>
      </c>
      <c r="C982">
        <f>+VLOOKUP(B982,'S&amp;P500'!$B$5:$C$1261,2)</f>
        <v>4358.13</v>
      </c>
      <c r="D982" s="15">
        <f>+VLOOKUP(B982,Gold!$B$5:$C$1261,2)</f>
        <v>1801.5</v>
      </c>
      <c r="E982" s="15"/>
      <c r="G982" s="13">
        <f t="shared" si="16"/>
        <v>3.359011313352811E-3</v>
      </c>
      <c r="H982" s="13">
        <f t="shared" si="16"/>
        <v>4.4605519933091919E-3</v>
      </c>
    </row>
    <row r="983" spans="2:8" x14ac:dyDescent="0.3">
      <c r="B983" s="2">
        <v>44383</v>
      </c>
      <c r="C983">
        <f>+VLOOKUP(B983,'S&amp;P500'!$B$5:$C$1261,2)</f>
        <v>4343.54</v>
      </c>
      <c r="D983" s="15">
        <f>+VLOOKUP(B983,Gold!$B$5:$C$1261,2)</f>
        <v>1793.5</v>
      </c>
      <c r="E983" s="15"/>
      <c r="G983" s="13">
        <f t="shared" si="16"/>
        <v>-2.0219008625245172E-3</v>
      </c>
      <c r="H983" s="13">
        <f t="shared" si="16"/>
        <v>6.1146639739706465E-3</v>
      </c>
    </row>
    <row r="984" spans="2:8" x14ac:dyDescent="0.3">
      <c r="B984" s="2">
        <v>44379</v>
      </c>
      <c r="C984">
        <f>+VLOOKUP(B984,'S&amp;P500'!$B$5:$C$1261,2)</f>
        <v>4352.34</v>
      </c>
      <c r="D984" s="15">
        <f>+VLOOKUP(B984,Gold!$B$5:$C$1261,2)</f>
        <v>1782.6</v>
      </c>
      <c r="E984" s="15"/>
      <c r="G984" s="13">
        <f t="shared" si="16"/>
        <v>7.5001041681135305E-3</v>
      </c>
      <c r="H984" s="13">
        <f t="shared" si="16"/>
        <v>3.772734951292156E-3</v>
      </c>
    </row>
    <row r="985" spans="2:8" x14ac:dyDescent="0.3">
      <c r="B985" s="2">
        <v>44378</v>
      </c>
      <c r="C985">
        <f>+VLOOKUP(B985,'S&amp;P500'!$B$5:$C$1261,2)</f>
        <v>4319.9399999999996</v>
      </c>
      <c r="D985" s="15">
        <f>+VLOOKUP(B985,Gold!$B$5:$C$1261,2)</f>
        <v>1775.9</v>
      </c>
      <c r="E985" s="15"/>
      <c r="G985" s="13">
        <f t="shared" si="16"/>
        <v>5.2216404886560319E-3</v>
      </c>
      <c r="H985" s="13">
        <f t="shared" si="16"/>
        <v>2.8800542127853657E-3</v>
      </c>
    </row>
    <row r="986" spans="2:8" x14ac:dyDescent="0.3">
      <c r="B986" s="2">
        <v>44377</v>
      </c>
      <c r="C986">
        <f>+VLOOKUP(B986,'S&amp;P500'!$B$5:$C$1261,2)</f>
        <v>4297.5</v>
      </c>
      <c r="D986" s="15">
        <f>+VLOOKUP(B986,Gold!$B$5:$C$1261,2)</f>
        <v>1770.8</v>
      </c>
      <c r="E986" s="15"/>
      <c r="G986" s="13">
        <f t="shared" si="16"/>
        <v>1.3281140780092571E-3</v>
      </c>
      <c r="H986" s="13">
        <f t="shared" si="16"/>
        <v>4.5382346267301976E-3</v>
      </c>
    </row>
    <row r="987" spans="2:8" x14ac:dyDescent="0.3">
      <c r="B987" s="2">
        <v>44376</v>
      </c>
      <c r="C987">
        <f>+VLOOKUP(B987,'S&amp;P500'!$B$5:$C$1261,2)</f>
        <v>4291.8</v>
      </c>
      <c r="D987" s="15">
        <f>+VLOOKUP(B987,Gold!$B$5:$C$1261,2)</f>
        <v>1762.8</v>
      </c>
      <c r="E987" s="15"/>
      <c r="G987" s="13">
        <f t="shared" si="16"/>
        <v>2.7734984069871516E-4</v>
      </c>
      <c r="H987" s="13">
        <f t="shared" si="16"/>
        <v>-9.4403236682399916E-3</v>
      </c>
    </row>
    <row r="988" spans="2:8" x14ac:dyDescent="0.3">
      <c r="B988" s="2">
        <v>44375</v>
      </c>
      <c r="C988">
        <f>+VLOOKUP(B988,'S&amp;P500'!$B$5:$C$1261,2)</f>
        <v>4290.6099999999997</v>
      </c>
      <c r="D988" s="15">
        <f>+VLOOKUP(B988,Gold!$B$5:$C$1261,2)</f>
        <v>1779.6</v>
      </c>
      <c r="E988" s="15"/>
      <c r="G988" s="13">
        <f t="shared" si="16"/>
        <v>2.3150419323942906E-3</v>
      </c>
      <c r="H988" s="13">
        <f t="shared" si="16"/>
        <v>1.6886187098952288E-3</v>
      </c>
    </row>
    <row r="989" spans="2:8" x14ac:dyDescent="0.3">
      <c r="B989" s="2">
        <v>44372</v>
      </c>
      <c r="C989">
        <f>+VLOOKUP(B989,'S&amp;P500'!$B$5:$C$1261,2)</f>
        <v>4280.7</v>
      </c>
      <c r="D989" s="15">
        <f>+VLOOKUP(B989,Gold!$B$5:$C$1261,2)</f>
        <v>1776.6</v>
      </c>
      <c r="E989" s="15"/>
      <c r="G989" s="13">
        <f t="shared" si="16"/>
        <v>3.3306066579319449E-3</v>
      </c>
      <c r="H989" s="13">
        <f t="shared" si="16"/>
        <v>5.6318990763681853E-4</v>
      </c>
    </row>
    <row r="990" spans="2:8" x14ac:dyDescent="0.3">
      <c r="B990" s="2">
        <v>44371</v>
      </c>
      <c r="C990">
        <f>+VLOOKUP(B990,'S&amp;P500'!$B$5:$C$1261,2)</f>
        <v>4266.49</v>
      </c>
      <c r="D990" s="15">
        <f>+VLOOKUP(B990,Gold!$B$5:$C$1261,2)</f>
        <v>1775.6</v>
      </c>
      <c r="E990" s="15"/>
      <c r="G990" s="13">
        <f t="shared" si="16"/>
        <v>5.8111574222505791E-3</v>
      </c>
      <c r="H990" s="13">
        <f t="shared" si="16"/>
        <v>-3.7591875666274088E-3</v>
      </c>
    </row>
    <row r="991" spans="2:8" x14ac:dyDescent="0.3">
      <c r="B991" s="2">
        <v>44370</v>
      </c>
      <c r="C991">
        <f>+VLOOKUP(B991,'S&amp;P500'!$B$5:$C$1261,2)</f>
        <v>4241.84</v>
      </c>
      <c r="D991" s="15">
        <f>+VLOOKUP(B991,Gold!$B$5:$C$1261,2)</f>
        <v>1782.3</v>
      </c>
      <c r="E991" s="15"/>
      <c r="G991" s="13">
        <f t="shared" si="16"/>
        <v>-1.0832603310065858E-3</v>
      </c>
      <c r="H991" s="13">
        <f t="shared" si="16"/>
        <v>3.3778078027359992E-3</v>
      </c>
    </row>
    <row r="992" spans="2:8" x14ac:dyDescent="0.3">
      <c r="B992" s="2">
        <v>44369</v>
      </c>
      <c r="C992">
        <f>+VLOOKUP(B992,'S&amp;P500'!$B$5:$C$1261,2)</f>
        <v>4246.4399999999996</v>
      </c>
      <c r="D992" s="15">
        <f>+VLOOKUP(B992,Gold!$B$5:$C$1261,2)</f>
        <v>1776.3</v>
      </c>
      <c r="E992" s="15"/>
      <c r="G992" s="13">
        <f t="shared" si="16"/>
        <v>5.124515064653945E-3</v>
      </c>
      <c r="H992" s="13">
        <f t="shared" si="16"/>
        <v>-3.0867661914917299E-3</v>
      </c>
    </row>
    <row r="993" spans="2:8" x14ac:dyDescent="0.3">
      <c r="B993" s="2">
        <v>44368</v>
      </c>
      <c r="C993">
        <f>+VLOOKUP(B993,'S&amp;P500'!$B$5:$C$1261,2)</f>
        <v>4224.79</v>
      </c>
      <c r="D993" s="15">
        <f>+VLOOKUP(B993,Gold!$B$5:$C$1261,2)</f>
        <v>1781.8</v>
      </c>
      <c r="E993" s="15"/>
      <c r="G993" s="13">
        <f t="shared" si="16"/>
        <v>1.4002328121062391E-2</v>
      </c>
      <c r="H993" s="13">
        <f t="shared" si="16"/>
        <v>7.8624356581253885E-3</v>
      </c>
    </row>
    <row r="994" spans="2:8" x14ac:dyDescent="0.3">
      <c r="B994" s="2">
        <v>44365</v>
      </c>
      <c r="C994">
        <f>+VLOOKUP(B994,'S&amp;P500'!$B$5:$C$1261,2)</f>
        <v>4166.45</v>
      </c>
      <c r="D994" s="15">
        <f>+VLOOKUP(B994,Gold!$B$5:$C$1261,2)</f>
        <v>1767.9</v>
      </c>
      <c r="E994" s="15"/>
      <c r="G994" s="13">
        <f t="shared" si="16"/>
        <v>-1.3124547000611053E-2</v>
      </c>
      <c r="H994" s="13">
        <f t="shared" si="16"/>
        <v>-3.3261923553951078E-3</v>
      </c>
    </row>
    <row r="995" spans="2:8" x14ac:dyDescent="0.3">
      <c r="B995" s="2">
        <v>44364</v>
      </c>
      <c r="C995">
        <f>+VLOOKUP(B995,'S&amp;P500'!$B$5:$C$1261,2)</f>
        <v>4221.8599999999997</v>
      </c>
      <c r="D995" s="15">
        <f>+VLOOKUP(B995,Gold!$B$5:$C$1261,2)</f>
        <v>1773.8</v>
      </c>
      <c r="E995" s="15"/>
      <c r="G995" s="13">
        <f t="shared" si="16"/>
        <v>-4.3563700073401268E-4</v>
      </c>
      <c r="H995" s="13">
        <f t="shared" si="16"/>
        <v>-4.6087657972573304E-2</v>
      </c>
    </row>
    <row r="996" spans="2:8" x14ac:dyDescent="0.3">
      <c r="B996" s="2">
        <v>44363</v>
      </c>
      <c r="C996">
        <f>+VLOOKUP(B996,'S&amp;P500'!$B$5:$C$1261,2)</f>
        <v>4223.7</v>
      </c>
      <c r="D996" s="15">
        <f>+VLOOKUP(B996,Gold!$B$5:$C$1261,2)</f>
        <v>1859.5</v>
      </c>
      <c r="E996" s="15"/>
      <c r="G996" s="13">
        <f t="shared" si="16"/>
        <v>-5.3902072015429292E-3</v>
      </c>
      <c r="H996" s="13">
        <f t="shared" si="16"/>
        <v>2.6961445133459883E-3</v>
      </c>
    </row>
    <row r="997" spans="2:8" x14ac:dyDescent="0.3">
      <c r="B997" s="2">
        <v>44362</v>
      </c>
      <c r="C997">
        <f>+VLOOKUP(B997,'S&amp;P500'!$B$5:$C$1261,2)</f>
        <v>4246.59</v>
      </c>
      <c r="D997" s="15">
        <f>+VLOOKUP(B997,Gold!$B$5:$C$1261,2)</f>
        <v>1854.5</v>
      </c>
      <c r="E997" s="15"/>
      <c r="G997" s="13">
        <f t="shared" si="16"/>
        <v>-2.0116799642784233E-3</v>
      </c>
      <c r="H997" s="13">
        <f t="shared" si="16"/>
        <v>-5.0965665236051283E-3</v>
      </c>
    </row>
    <row r="998" spans="2:8" x14ac:dyDescent="0.3">
      <c r="B998" s="2">
        <v>44361</v>
      </c>
      <c r="C998">
        <f>+VLOOKUP(B998,'S&amp;P500'!$B$5:$C$1261,2)</f>
        <v>4255.1499999999996</v>
      </c>
      <c r="D998" s="15">
        <f>+VLOOKUP(B998,Gold!$B$5:$C$1261,2)</f>
        <v>1864</v>
      </c>
      <c r="E998" s="15"/>
      <c r="G998" s="13">
        <f t="shared" si="16"/>
        <v>1.8152110447704484E-3</v>
      </c>
      <c r="H998" s="13">
        <f t="shared" si="16"/>
        <v>-7.1375306274635841E-3</v>
      </c>
    </row>
    <row r="999" spans="2:8" x14ac:dyDescent="0.3">
      <c r="B999" s="2">
        <v>44358</v>
      </c>
      <c r="C999">
        <f>+VLOOKUP(B999,'S&amp;P500'!$B$5:$C$1261,2)</f>
        <v>4247.4399999999996</v>
      </c>
      <c r="D999" s="15">
        <f>+VLOOKUP(B999,Gold!$B$5:$C$1261,2)</f>
        <v>1877.4</v>
      </c>
      <c r="E999" s="15"/>
      <c r="G999" s="13">
        <f t="shared" si="16"/>
        <v>1.9484900381676606E-3</v>
      </c>
      <c r="H999" s="13">
        <f t="shared" si="16"/>
        <v>-8.8691796008868451E-3</v>
      </c>
    </row>
    <row r="1000" spans="2:8" x14ac:dyDescent="0.3">
      <c r="B1000" s="2">
        <v>44357</v>
      </c>
      <c r="C1000">
        <f>+VLOOKUP(B1000,'S&amp;P500'!$B$5:$C$1261,2)</f>
        <v>4239.18</v>
      </c>
      <c r="D1000" s="15">
        <f>+VLOOKUP(B1000,Gold!$B$5:$C$1261,2)</f>
        <v>1894.2</v>
      </c>
      <c r="E1000" s="15"/>
      <c r="G1000" s="13">
        <f t="shared" si="16"/>
        <v>4.652154850635748E-3</v>
      </c>
      <c r="H1000" s="13">
        <f t="shared" si="16"/>
        <v>5.2820621170512894E-4</v>
      </c>
    </row>
    <row r="1001" spans="2:8" x14ac:dyDescent="0.3">
      <c r="B1001" s="2">
        <v>44356</v>
      </c>
      <c r="C1001">
        <f>+VLOOKUP(B1001,'S&amp;P500'!$B$5:$C$1261,2)</f>
        <v>4219.55</v>
      </c>
      <c r="D1001" s="15">
        <f>+VLOOKUP(B1001,Gold!$B$5:$C$1261,2)</f>
        <v>1893.2</v>
      </c>
      <c r="E1001" s="15"/>
      <c r="G1001" s="13">
        <f t="shared" si="16"/>
        <v>-1.8238764589828538E-3</v>
      </c>
      <c r="H1001" s="13">
        <f t="shared" si="16"/>
        <v>5.2848536095551069E-4</v>
      </c>
    </row>
    <row r="1002" spans="2:8" x14ac:dyDescent="0.3">
      <c r="B1002" s="2">
        <v>44355</v>
      </c>
      <c r="C1002">
        <f>+VLOOKUP(B1002,'S&amp;P500'!$B$5:$C$1261,2)</f>
        <v>4227.26</v>
      </c>
      <c r="D1002" s="15">
        <f>+VLOOKUP(B1002,Gold!$B$5:$C$1261,2)</f>
        <v>1892.2</v>
      </c>
      <c r="E1002" s="15"/>
      <c r="G1002" s="13">
        <f t="shared" si="16"/>
        <v>1.7508493985585183E-4</v>
      </c>
      <c r="H1002" s="13">
        <f t="shared" si="16"/>
        <v>-2.425137072964989E-3</v>
      </c>
    </row>
    <row r="1003" spans="2:8" x14ac:dyDescent="0.3">
      <c r="B1003" s="2">
        <v>44354</v>
      </c>
      <c r="C1003">
        <f>+VLOOKUP(B1003,'S&amp;P500'!$B$5:$C$1261,2)</f>
        <v>4226.5200000000004</v>
      </c>
      <c r="D1003" s="15">
        <f>+VLOOKUP(B1003,Gold!$B$5:$C$1261,2)</f>
        <v>1896.8</v>
      </c>
      <c r="E1003" s="15"/>
      <c r="G1003" s="13">
        <f t="shared" si="16"/>
        <v>-7.9671102558220852E-4</v>
      </c>
      <c r="H1003" s="13">
        <f t="shared" si="16"/>
        <v>3.704095671499541E-3</v>
      </c>
    </row>
    <row r="1004" spans="2:8" x14ac:dyDescent="0.3">
      <c r="B1004" s="2">
        <v>44351</v>
      </c>
      <c r="C1004">
        <f>+VLOOKUP(B1004,'S&amp;P500'!$B$5:$C$1261,2)</f>
        <v>4229.8900000000003</v>
      </c>
      <c r="D1004" s="15">
        <f>+VLOOKUP(B1004,Gold!$B$5:$C$1261,2)</f>
        <v>1889.8</v>
      </c>
      <c r="E1004" s="15"/>
      <c r="G1004" s="13">
        <f t="shared" si="16"/>
        <v>8.8340865998068896E-3</v>
      </c>
      <c r="H1004" s="13">
        <f t="shared" si="16"/>
        <v>9.9401453612655288E-3</v>
      </c>
    </row>
    <row r="1005" spans="2:8" x14ac:dyDescent="0.3">
      <c r="B1005" s="2">
        <v>44350</v>
      </c>
      <c r="C1005">
        <f>+VLOOKUP(B1005,'S&amp;P500'!$B$5:$C$1261,2)</f>
        <v>4192.8500000000004</v>
      </c>
      <c r="D1005" s="15">
        <f>+VLOOKUP(B1005,Gold!$B$5:$C$1261,2)</f>
        <v>1871.2</v>
      </c>
      <c r="E1005" s="15"/>
      <c r="G1005" s="13">
        <f t="shared" si="16"/>
        <v>-3.6286988013648491E-3</v>
      </c>
      <c r="H1005" s="13">
        <f t="shared" si="16"/>
        <v>-1.9030144167758833E-2</v>
      </c>
    </row>
    <row r="1006" spans="2:8" x14ac:dyDescent="0.3">
      <c r="B1006" s="2">
        <v>44349</v>
      </c>
      <c r="C1006">
        <f>+VLOOKUP(B1006,'S&amp;P500'!$B$5:$C$1261,2)</f>
        <v>4208.12</v>
      </c>
      <c r="D1006" s="15">
        <f>+VLOOKUP(B1006,Gold!$B$5:$C$1261,2)</f>
        <v>1907.5</v>
      </c>
      <c r="E1006" s="15"/>
      <c r="G1006" s="13">
        <f t="shared" si="16"/>
        <v>1.4469162597214869E-3</v>
      </c>
      <c r="H1006" s="13">
        <f t="shared" si="16"/>
        <v>2.4173629723054368E-3</v>
      </c>
    </row>
    <row r="1007" spans="2:8" x14ac:dyDescent="0.3">
      <c r="B1007" s="2">
        <v>44348</v>
      </c>
      <c r="C1007">
        <f>+VLOOKUP(B1007,'S&amp;P500'!$B$5:$C$1261,2)</f>
        <v>4202.04</v>
      </c>
      <c r="D1007" s="15">
        <f>+VLOOKUP(B1007,Gold!$B$5:$C$1261,2)</f>
        <v>1902.9</v>
      </c>
      <c r="E1007" s="15"/>
      <c r="G1007" s="13">
        <f t="shared" si="16"/>
        <v>-4.923753184382651E-4</v>
      </c>
      <c r="H1007" s="13">
        <f t="shared" si="16"/>
        <v>2.102496714848634E-4</v>
      </c>
    </row>
    <row r="1008" spans="2:8" x14ac:dyDescent="0.3">
      <c r="B1008" s="2">
        <v>44344</v>
      </c>
      <c r="C1008">
        <f>+VLOOKUP(B1008,'S&amp;P500'!$B$5:$C$1261,2)</f>
        <v>4204.1099999999997</v>
      </c>
      <c r="D1008" s="15">
        <f>+VLOOKUP(B1008,Gold!$B$5:$C$1261,2)</f>
        <v>1902.5</v>
      </c>
      <c r="E1008" s="15"/>
      <c r="G1008" s="13">
        <f t="shared" si="16"/>
        <v>7.688865190149663E-4</v>
      </c>
      <c r="H1008" s="13">
        <f t="shared" si="16"/>
        <v>3.5870654639447164E-3</v>
      </c>
    </row>
    <row r="1009" spans="2:8" x14ac:dyDescent="0.3">
      <c r="B1009" s="2">
        <v>44343</v>
      </c>
      <c r="C1009">
        <f>+VLOOKUP(B1009,'S&amp;P500'!$B$5:$C$1261,2)</f>
        <v>4200.88</v>
      </c>
      <c r="D1009" s="15">
        <f>+VLOOKUP(B1009,Gold!$B$5:$C$1261,2)</f>
        <v>1895.7</v>
      </c>
      <c r="E1009" s="15"/>
      <c r="G1009" s="13">
        <f t="shared" si="16"/>
        <v>1.1653983922745859E-3</v>
      </c>
      <c r="H1009" s="13">
        <f t="shared" si="16"/>
        <v>-2.945353179403476E-3</v>
      </c>
    </row>
    <row r="1010" spans="2:8" x14ac:dyDescent="0.3">
      <c r="B1010" s="2">
        <v>44342</v>
      </c>
      <c r="C1010">
        <f>+VLOOKUP(B1010,'S&amp;P500'!$B$5:$C$1261,2)</f>
        <v>4195.99</v>
      </c>
      <c r="D1010" s="15">
        <f>+VLOOKUP(B1010,Gold!$B$5:$C$1261,2)</f>
        <v>1901.3</v>
      </c>
      <c r="E1010" s="15"/>
      <c r="G1010" s="13">
        <f t="shared" si="16"/>
        <v>1.876732575158746E-3</v>
      </c>
      <c r="H1010" s="13">
        <f t="shared" si="16"/>
        <v>1.6858964227386419E-3</v>
      </c>
    </row>
    <row r="1011" spans="2:8" x14ac:dyDescent="0.3">
      <c r="B1011" s="2">
        <v>44341</v>
      </c>
      <c r="C1011">
        <f>+VLOOKUP(B1011,'S&amp;P500'!$B$5:$C$1261,2)</f>
        <v>4188.13</v>
      </c>
      <c r="D1011" s="15">
        <f>+VLOOKUP(B1011,Gold!$B$5:$C$1261,2)</f>
        <v>1898.1</v>
      </c>
      <c r="E1011" s="15"/>
      <c r="G1011" s="13">
        <f t="shared" si="16"/>
        <v>-2.1253022956601031E-3</v>
      </c>
      <c r="H1011" s="13">
        <f t="shared" si="16"/>
        <v>7.1633237822350537E-3</v>
      </c>
    </row>
    <row r="1012" spans="2:8" x14ac:dyDescent="0.3">
      <c r="B1012" s="2">
        <v>44340</v>
      </c>
      <c r="C1012">
        <f>+VLOOKUP(B1012,'S&amp;P500'!$B$5:$C$1261,2)</f>
        <v>4197.05</v>
      </c>
      <c r="D1012" s="15">
        <f>+VLOOKUP(B1012,Gold!$B$5:$C$1261,2)</f>
        <v>1884.6</v>
      </c>
      <c r="E1012" s="15"/>
      <c r="G1012" s="13">
        <f t="shared" si="16"/>
        <v>9.9113059631461553E-3</v>
      </c>
      <c r="H1012" s="13">
        <f t="shared" si="16"/>
        <v>4.2095167048541438E-3</v>
      </c>
    </row>
    <row r="1013" spans="2:8" x14ac:dyDescent="0.3">
      <c r="B1013" s="2">
        <v>44337</v>
      </c>
      <c r="C1013">
        <f>+VLOOKUP(B1013,'S&amp;P500'!$B$5:$C$1261,2)</f>
        <v>4155.8599999999997</v>
      </c>
      <c r="D1013" s="15">
        <f>+VLOOKUP(B1013,Gold!$B$5:$C$1261,2)</f>
        <v>1876.7</v>
      </c>
      <c r="E1013" s="15"/>
      <c r="G1013" s="13">
        <f t="shared" si="16"/>
        <v>-7.8381965415763588E-4</v>
      </c>
      <c r="H1013" s="13">
        <f t="shared" si="16"/>
        <v>-2.7101711127642814E-3</v>
      </c>
    </row>
    <row r="1014" spans="2:8" x14ac:dyDescent="0.3">
      <c r="B1014" s="2">
        <v>44336</v>
      </c>
      <c r="C1014">
        <f>+VLOOKUP(B1014,'S&amp;P500'!$B$5:$C$1261,2)</f>
        <v>4159.12</v>
      </c>
      <c r="D1014" s="15">
        <f>+VLOOKUP(B1014,Gold!$B$5:$C$1261,2)</f>
        <v>1881.8</v>
      </c>
      <c r="E1014" s="15"/>
      <c r="G1014" s="13">
        <f t="shared" si="16"/>
        <v>1.0554756443649449E-2</v>
      </c>
      <c r="H1014" s="13">
        <f t="shared" si="16"/>
        <v>2.6577366714497508E-4</v>
      </c>
    </row>
    <row r="1015" spans="2:8" x14ac:dyDescent="0.3">
      <c r="B1015" s="2">
        <v>44335</v>
      </c>
      <c r="C1015">
        <f>+VLOOKUP(B1015,'S&amp;P500'!$B$5:$C$1261,2)</f>
        <v>4115.68</v>
      </c>
      <c r="D1015" s="15">
        <f>+VLOOKUP(B1015,Gold!$B$5:$C$1261,2)</f>
        <v>1881.3</v>
      </c>
      <c r="E1015" s="15"/>
      <c r="G1015" s="13">
        <f t="shared" si="16"/>
        <v>-2.9434351705374118E-3</v>
      </c>
      <c r="H1015" s="13">
        <f t="shared" si="16"/>
        <v>7.2277545775778496E-3</v>
      </c>
    </row>
    <row r="1016" spans="2:8" x14ac:dyDescent="0.3">
      <c r="B1016" s="2">
        <v>44334</v>
      </c>
      <c r="C1016">
        <f>+VLOOKUP(B1016,'S&amp;P500'!$B$5:$C$1261,2)</f>
        <v>4127.83</v>
      </c>
      <c r="D1016" s="15">
        <f>+VLOOKUP(B1016,Gold!$B$5:$C$1261,2)</f>
        <v>1867.8</v>
      </c>
      <c r="E1016" s="15"/>
      <c r="G1016" s="13">
        <f t="shared" si="16"/>
        <v>-8.5173024218827553E-3</v>
      </c>
      <c r="H1016" s="13">
        <f t="shared" si="16"/>
        <v>1.6064257028114426E-4</v>
      </c>
    </row>
    <row r="1017" spans="2:8" x14ac:dyDescent="0.3">
      <c r="B1017" s="2">
        <v>44333</v>
      </c>
      <c r="C1017">
        <f>+VLOOKUP(B1017,'S&amp;P500'!$B$5:$C$1261,2)</f>
        <v>4163.29</v>
      </c>
      <c r="D1017" s="15">
        <f>+VLOOKUP(B1017,Gold!$B$5:$C$1261,2)</f>
        <v>1867.5</v>
      </c>
      <c r="E1017" s="15"/>
      <c r="G1017" s="13">
        <f t="shared" si="16"/>
        <v>-2.5300382141189015E-3</v>
      </c>
      <c r="H1017" s="13">
        <f t="shared" si="16"/>
        <v>1.6105337613580684E-2</v>
      </c>
    </row>
    <row r="1018" spans="2:8" x14ac:dyDescent="0.3">
      <c r="B1018" s="2">
        <v>44330</v>
      </c>
      <c r="C1018">
        <f>+VLOOKUP(B1018,'S&amp;P500'!$B$5:$C$1261,2)</f>
        <v>4173.8500000000004</v>
      </c>
      <c r="D1018" s="15">
        <f>+VLOOKUP(B1018,Gold!$B$5:$C$1261,2)</f>
        <v>1837.9</v>
      </c>
      <c r="E1018" s="15"/>
      <c r="G1018" s="13">
        <f t="shared" si="16"/>
        <v>1.4917933130699224E-2</v>
      </c>
      <c r="H1018" s="13">
        <f t="shared" si="16"/>
        <v>7.7311108674198437E-3</v>
      </c>
    </row>
    <row r="1019" spans="2:8" x14ac:dyDescent="0.3">
      <c r="B1019" s="2">
        <v>44329</v>
      </c>
      <c r="C1019">
        <f>+VLOOKUP(B1019,'S&amp;P500'!$B$5:$C$1261,2)</f>
        <v>4112.5</v>
      </c>
      <c r="D1019" s="15">
        <f>+VLOOKUP(B1019,Gold!$B$5:$C$1261,2)</f>
        <v>1823.8</v>
      </c>
      <c r="E1019" s="15"/>
      <c r="G1019" s="13">
        <f t="shared" si="16"/>
        <v>1.2173151138064053E-2</v>
      </c>
      <c r="H1019" s="13">
        <f t="shared" si="16"/>
        <v>6.5840008778672576E-4</v>
      </c>
    </row>
    <row r="1020" spans="2:8" x14ac:dyDescent="0.3">
      <c r="B1020" s="2">
        <v>44328</v>
      </c>
      <c r="C1020">
        <f>+VLOOKUP(B1020,'S&amp;P500'!$B$5:$C$1261,2)</f>
        <v>4063.04</v>
      </c>
      <c r="D1020" s="15">
        <f>+VLOOKUP(B1020,Gold!$B$5:$C$1261,2)</f>
        <v>1822.6</v>
      </c>
      <c r="E1020" s="15"/>
      <c r="G1020" s="13">
        <f t="shared" si="16"/>
        <v>-2.1449387057151936E-2</v>
      </c>
      <c r="H1020" s="13">
        <f t="shared" si="16"/>
        <v>-7.2444032899395827E-3</v>
      </c>
    </row>
    <row r="1021" spans="2:8" x14ac:dyDescent="0.3">
      <c r="B1021" s="2">
        <v>44327</v>
      </c>
      <c r="C1021">
        <f>+VLOOKUP(B1021,'S&amp;P500'!$B$5:$C$1261,2)</f>
        <v>4152.1000000000004</v>
      </c>
      <c r="D1021" s="15">
        <f>+VLOOKUP(B1021,Gold!$B$5:$C$1261,2)</f>
        <v>1835.9</v>
      </c>
      <c r="E1021" s="15"/>
      <c r="G1021" s="13">
        <f t="shared" si="16"/>
        <v>-8.6738945141735524E-3</v>
      </c>
      <c r="H1021" s="13">
        <f t="shared" si="16"/>
        <v>-8.7074829931965692E-4</v>
      </c>
    </row>
    <row r="1022" spans="2:8" x14ac:dyDescent="0.3">
      <c r="B1022" s="2">
        <v>44326</v>
      </c>
      <c r="C1022">
        <f>+VLOOKUP(B1022,'S&amp;P500'!$B$5:$C$1261,2)</f>
        <v>4188.43</v>
      </c>
      <c r="D1022" s="15">
        <f>+VLOOKUP(B1022,Gold!$B$5:$C$1261,2)</f>
        <v>1837.5</v>
      </c>
      <c r="E1022" s="15"/>
      <c r="G1022" s="13">
        <f t="shared" si="16"/>
        <v>-1.0435666020885526E-2</v>
      </c>
      <c r="H1022" s="13">
        <f t="shared" si="16"/>
        <v>3.4951668396046021E-3</v>
      </c>
    </row>
    <row r="1023" spans="2:8" x14ac:dyDescent="0.3">
      <c r="B1023" s="2">
        <v>44323</v>
      </c>
      <c r="C1023">
        <f>+VLOOKUP(B1023,'S&amp;P500'!$B$5:$C$1261,2)</f>
        <v>4232.6000000000004</v>
      </c>
      <c r="D1023" s="15">
        <f>+VLOOKUP(B1023,Gold!$B$5:$C$1261,2)</f>
        <v>1831.1</v>
      </c>
      <c r="E1023" s="15"/>
      <c r="G1023" s="13">
        <f t="shared" si="16"/>
        <v>7.3733464711231989E-3</v>
      </c>
      <c r="H1023" s="13">
        <f t="shared" si="16"/>
        <v>8.5926741944366558E-3</v>
      </c>
    </row>
    <row r="1024" spans="2:8" x14ac:dyDescent="0.3">
      <c r="B1024" s="2">
        <v>44322</v>
      </c>
      <c r="C1024">
        <f>+VLOOKUP(B1024,'S&amp;P500'!$B$5:$C$1261,2)</f>
        <v>4201.62</v>
      </c>
      <c r="D1024" s="15">
        <f>+VLOOKUP(B1024,Gold!$B$5:$C$1261,2)</f>
        <v>1815.5</v>
      </c>
      <c r="E1024" s="15"/>
      <c r="G1024" s="13">
        <f t="shared" si="16"/>
        <v>8.1653905494540879E-3</v>
      </c>
      <c r="H1024" s="13">
        <f t="shared" si="16"/>
        <v>1.759991031892838E-2</v>
      </c>
    </row>
    <row r="1025" spans="2:8" x14ac:dyDescent="0.3">
      <c r="B1025" s="2">
        <v>44321</v>
      </c>
      <c r="C1025">
        <f>+VLOOKUP(B1025,'S&amp;P500'!$B$5:$C$1261,2)</f>
        <v>4167.59</v>
      </c>
      <c r="D1025" s="15">
        <f>+VLOOKUP(B1025,Gold!$B$5:$C$1261,2)</f>
        <v>1784.1</v>
      </c>
      <c r="E1025" s="15"/>
      <c r="G1025" s="13">
        <f t="shared" si="16"/>
        <v>7.0353882429774472E-4</v>
      </c>
      <c r="H1025" s="13">
        <f t="shared" si="16"/>
        <v>4.6739497691181686E-3</v>
      </c>
    </row>
    <row r="1026" spans="2:8" x14ac:dyDescent="0.3">
      <c r="B1026" s="2">
        <v>44320</v>
      </c>
      <c r="C1026">
        <f>+VLOOKUP(B1026,'S&amp;P500'!$B$5:$C$1261,2)</f>
        <v>4164.66</v>
      </c>
      <c r="D1026" s="15">
        <f>+VLOOKUP(B1026,Gold!$B$5:$C$1261,2)</f>
        <v>1775.8</v>
      </c>
      <c r="E1026" s="15"/>
      <c r="G1026" s="13">
        <f t="shared" si="16"/>
        <v>-6.6783378571121377E-3</v>
      </c>
      <c r="H1026" s="13">
        <f t="shared" si="16"/>
        <v>-8.7082728592163816E-3</v>
      </c>
    </row>
    <row r="1027" spans="2:8" x14ac:dyDescent="0.3">
      <c r="B1027" s="2">
        <v>44319</v>
      </c>
      <c r="C1027">
        <f>+VLOOKUP(B1027,'S&amp;P500'!$B$5:$C$1261,2)</f>
        <v>4192.66</v>
      </c>
      <c r="D1027" s="15">
        <f>+VLOOKUP(B1027,Gold!$B$5:$C$1261,2)</f>
        <v>1791.4</v>
      </c>
      <c r="E1027" s="15"/>
      <c r="G1027" s="13">
        <f t="shared" si="16"/>
        <v>2.7480346410215795E-3</v>
      </c>
      <c r="H1027" s="13">
        <f t="shared" si="16"/>
        <v>1.3636620834040603E-2</v>
      </c>
    </row>
    <row r="1028" spans="2:8" x14ac:dyDescent="0.3">
      <c r="B1028" s="2">
        <v>44316</v>
      </c>
      <c r="C1028">
        <f>+VLOOKUP(B1028,'S&amp;P500'!$B$5:$C$1261,2)</f>
        <v>4181.17</v>
      </c>
      <c r="D1028" s="15">
        <f>+VLOOKUP(B1028,Gold!$B$5:$C$1261,2)</f>
        <v>1767.3</v>
      </c>
      <c r="E1028" s="15"/>
      <c r="G1028" s="13">
        <f t="shared" si="16"/>
        <v>-7.1946375018698827E-3</v>
      </c>
      <c r="H1028" s="13">
        <f t="shared" si="16"/>
        <v>-4.524630959786835E-4</v>
      </c>
    </row>
    <row r="1029" spans="2:8" x14ac:dyDescent="0.3">
      <c r="B1029" s="2">
        <v>44315</v>
      </c>
      <c r="C1029">
        <f>+VLOOKUP(B1029,'S&amp;P500'!$B$5:$C$1261,2)</f>
        <v>4211.47</v>
      </c>
      <c r="D1029" s="15">
        <f>+VLOOKUP(B1029,Gold!$B$5:$C$1261,2)</f>
        <v>1768.1</v>
      </c>
      <c r="E1029" s="15"/>
      <c r="G1029" s="13">
        <f t="shared" si="16"/>
        <v>6.7627976802335787E-3</v>
      </c>
      <c r="H1029" s="13">
        <f t="shared" si="16"/>
        <v>-2.8761561019626791E-3</v>
      </c>
    </row>
    <row r="1030" spans="2:8" x14ac:dyDescent="0.3">
      <c r="B1030" s="2">
        <v>44314</v>
      </c>
      <c r="C1030">
        <f>+VLOOKUP(B1030,'S&amp;P500'!$B$5:$C$1261,2)</f>
        <v>4183.18</v>
      </c>
      <c r="D1030" s="15">
        <f>+VLOOKUP(B1030,Gold!$B$5:$C$1261,2)</f>
        <v>1773.2</v>
      </c>
      <c r="E1030" s="15"/>
      <c r="G1030" s="13">
        <f t="shared" si="16"/>
        <v>-8.4553063018300012E-4</v>
      </c>
      <c r="H1030" s="13">
        <f t="shared" si="16"/>
        <v>-2.6996625421822351E-3</v>
      </c>
    </row>
    <row r="1031" spans="2:8" x14ac:dyDescent="0.3">
      <c r="B1031" s="2">
        <v>44313</v>
      </c>
      <c r="C1031">
        <f>+VLOOKUP(B1031,'S&amp;P500'!$B$5:$C$1261,2)</f>
        <v>4186.72</v>
      </c>
      <c r="D1031" s="15">
        <f>+VLOOKUP(B1031,Gold!$B$5:$C$1261,2)</f>
        <v>1778</v>
      </c>
      <c r="E1031" s="15"/>
      <c r="G1031" s="13">
        <f t="shared" si="16"/>
        <v>-2.1491921425531579E-4</v>
      </c>
      <c r="H1031" s="13">
        <f t="shared" si="16"/>
        <v>-6.7446043165475533E-4</v>
      </c>
    </row>
    <row r="1032" spans="2:8" x14ac:dyDescent="0.3">
      <c r="B1032" s="2">
        <v>44312</v>
      </c>
      <c r="C1032">
        <f>+VLOOKUP(B1032,'S&amp;P500'!$B$5:$C$1261,2)</f>
        <v>4187.62</v>
      </c>
      <c r="D1032" s="15">
        <f>+VLOOKUP(B1032,Gold!$B$5:$C$1261,2)</f>
        <v>1779.2</v>
      </c>
      <c r="E1032" s="15"/>
      <c r="G1032" s="13">
        <f t="shared" si="16"/>
        <v>1.782224167916624E-3</v>
      </c>
      <c r="H1032" s="13">
        <f t="shared" si="16"/>
        <v>1.2380416432189456E-3</v>
      </c>
    </row>
    <row r="1033" spans="2:8" x14ac:dyDescent="0.3">
      <c r="B1033" s="2">
        <v>44309</v>
      </c>
      <c r="C1033">
        <f>+VLOOKUP(B1033,'S&amp;P500'!$B$5:$C$1261,2)</f>
        <v>4180.17</v>
      </c>
      <c r="D1033" s="15">
        <f>+VLOOKUP(B1033,Gold!$B$5:$C$1261,2)</f>
        <v>1777</v>
      </c>
      <c r="E1033" s="15"/>
      <c r="G1033" s="13">
        <f t="shared" si="16"/>
        <v>1.0928710658818286E-2</v>
      </c>
      <c r="H1033" s="13">
        <f t="shared" si="16"/>
        <v>-2.3579609252190048E-3</v>
      </c>
    </row>
    <row r="1034" spans="2:8" x14ac:dyDescent="0.3">
      <c r="B1034" s="2">
        <v>44308</v>
      </c>
      <c r="C1034">
        <f>+VLOOKUP(B1034,'S&amp;P500'!$B$5:$C$1261,2)</f>
        <v>4134.9799999999996</v>
      </c>
      <c r="D1034" s="15">
        <f>+VLOOKUP(B1034,Gold!$B$5:$C$1261,2)</f>
        <v>1781.2</v>
      </c>
      <c r="E1034" s="15"/>
      <c r="G1034" s="13">
        <f t="shared" si="16"/>
        <v>-9.2106713438859789E-3</v>
      </c>
      <c r="H1034" s="13">
        <f t="shared" si="16"/>
        <v>-6.1931596272944978E-3</v>
      </c>
    </row>
    <row r="1035" spans="2:8" x14ac:dyDescent="0.3">
      <c r="B1035" s="2">
        <v>44307</v>
      </c>
      <c r="C1035">
        <f>+VLOOKUP(B1035,'S&amp;P500'!$B$5:$C$1261,2)</f>
        <v>4173.42</v>
      </c>
      <c r="D1035" s="15">
        <f>+VLOOKUP(B1035,Gold!$B$5:$C$1261,2)</f>
        <v>1792.3</v>
      </c>
      <c r="E1035" s="15"/>
      <c r="G1035" s="13">
        <f t="shared" si="16"/>
        <v>9.3060600637495661E-3</v>
      </c>
      <c r="H1035" s="13">
        <f t="shared" si="16"/>
        <v>8.4397681877004249E-3</v>
      </c>
    </row>
    <row r="1036" spans="2:8" x14ac:dyDescent="0.3">
      <c r="B1036" s="2">
        <v>44306</v>
      </c>
      <c r="C1036">
        <f>+VLOOKUP(B1036,'S&amp;P500'!$B$5:$C$1261,2)</f>
        <v>4134.9399999999996</v>
      </c>
      <c r="D1036" s="15">
        <f>+VLOOKUP(B1036,Gold!$B$5:$C$1261,2)</f>
        <v>1777.3</v>
      </c>
      <c r="E1036" s="15"/>
      <c r="G1036" s="13">
        <f t="shared" si="16"/>
        <v>-6.8023616108532359E-3</v>
      </c>
      <c r="H1036" s="13">
        <f t="shared" si="16"/>
        <v>4.4647903244037224E-3</v>
      </c>
    </row>
    <row r="1037" spans="2:8" x14ac:dyDescent="0.3">
      <c r="B1037" s="2">
        <v>44305</v>
      </c>
      <c r="C1037">
        <f>+VLOOKUP(B1037,'S&amp;P500'!$B$5:$C$1261,2)</f>
        <v>4163.26</v>
      </c>
      <c r="D1037" s="15">
        <f>+VLOOKUP(B1037,Gold!$B$5:$C$1261,2)</f>
        <v>1769.4</v>
      </c>
      <c r="E1037" s="15"/>
      <c r="G1037" s="13">
        <f t="shared" si="16"/>
        <v>-5.3064530387267883E-3</v>
      </c>
      <c r="H1037" s="13">
        <f t="shared" si="16"/>
        <v>-5.396290050590169E-3</v>
      </c>
    </row>
    <row r="1038" spans="2:8" x14ac:dyDescent="0.3">
      <c r="B1038" s="2">
        <v>44302</v>
      </c>
      <c r="C1038">
        <f>+VLOOKUP(B1038,'S&amp;P500'!$B$5:$C$1261,2)</f>
        <v>4185.47</v>
      </c>
      <c r="D1038" s="15">
        <f>+VLOOKUP(B1038,Gold!$B$5:$C$1261,2)</f>
        <v>1779</v>
      </c>
      <c r="E1038" s="15"/>
      <c r="G1038" s="13">
        <f t="shared" si="16"/>
        <v>3.6087492386858155E-3</v>
      </c>
      <c r="H1038" s="13">
        <f t="shared" si="16"/>
        <v>7.7036365696159237E-3</v>
      </c>
    </row>
    <row r="1039" spans="2:8" x14ac:dyDescent="0.3">
      <c r="B1039" s="2">
        <v>44301</v>
      </c>
      <c r="C1039">
        <f>+VLOOKUP(B1039,'S&amp;P500'!$B$5:$C$1261,2)</f>
        <v>4170.42</v>
      </c>
      <c r="D1039" s="15">
        <f>+VLOOKUP(B1039,Gold!$B$5:$C$1261,2)</f>
        <v>1765.4</v>
      </c>
      <c r="E1039" s="15"/>
      <c r="G1039" s="13">
        <f t="shared" si="16"/>
        <v>1.1094247768300924E-2</v>
      </c>
      <c r="H1039" s="13">
        <f t="shared" si="16"/>
        <v>1.7580263992160949E-2</v>
      </c>
    </row>
    <row r="1040" spans="2:8" x14ac:dyDescent="0.3">
      <c r="B1040" s="2">
        <v>44300</v>
      </c>
      <c r="C1040">
        <f>+VLOOKUP(B1040,'S&amp;P500'!$B$5:$C$1261,2)</f>
        <v>4124.66</v>
      </c>
      <c r="D1040" s="15">
        <f>+VLOOKUP(B1040,Gold!$B$5:$C$1261,2)</f>
        <v>1734.9</v>
      </c>
      <c r="E1040" s="15"/>
      <c r="G1040" s="13">
        <f t="shared" si="16"/>
        <v>-4.0878020277237415E-3</v>
      </c>
      <c r="H1040" s="13">
        <f t="shared" si="16"/>
        <v>-6.4711945939754933E-3</v>
      </c>
    </row>
    <row r="1041" spans="2:8" x14ac:dyDescent="0.3">
      <c r="B1041" s="2">
        <v>44299</v>
      </c>
      <c r="C1041">
        <f>+VLOOKUP(B1041,'S&amp;P500'!$B$5:$C$1261,2)</f>
        <v>4141.59</v>
      </c>
      <c r="D1041" s="15">
        <f>+VLOOKUP(B1041,Gold!$B$5:$C$1261,2)</f>
        <v>1746.2</v>
      </c>
      <c r="E1041" s="15"/>
      <c r="G1041" s="13">
        <f t="shared" si="16"/>
        <v>3.2945816244711601E-3</v>
      </c>
      <c r="H1041" s="13">
        <f t="shared" si="16"/>
        <v>8.6645101663584967E-3</v>
      </c>
    </row>
    <row r="1042" spans="2:8" x14ac:dyDescent="0.3">
      <c r="B1042" s="2">
        <v>44298</v>
      </c>
      <c r="C1042">
        <f>+VLOOKUP(B1042,'S&amp;P500'!$B$5:$C$1261,2)</f>
        <v>4127.99</v>
      </c>
      <c r="D1042" s="15">
        <f>+VLOOKUP(B1042,Gold!$B$5:$C$1261,2)</f>
        <v>1731.2</v>
      </c>
      <c r="E1042" s="15"/>
      <c r="G1042" s="13">
        <f t="shared" si="16"/>
        <v>-1.9618291028877799E-4</v>
      </c>
      <c r="H1042" s="13">
        <f t="shared" si="16"/>
        <v>-6.9408592898525523E-3</v>
      </c>
    </row>
    <row r="1043" spans="2:8" x14ac:dyDescent="0.3">
      <c r="B1043" s="2">
        <v>44295</v>
      </c>
      <c r="C1043">
        <f>+VLOOKUP(B1043,'S&amp;P500'!$B$5:$C$1261,2)</f>
        <v>4128.8</v>
      </c>
      <c r="D1043" s="15">
        <f>+VLOOKUP(B1043,Gold!$B$5:$C$1261,2)</f>
        <v>1743.3</v>
      </c>
      <c r="E1043" s="15"/>
      <c r="G1043" s="13">
        <f t="shared" si="16"/>
        <v>7.7199628035937717E-3</v>
      </c>
      <c r="H1043" s="13">
        <f t="shared" si="16"/>
        <v>-7.6844262295081567E-3</v>
      </c>
    </row>
    <row r="1044" spans="2:8" x14ac:dyDescent="0.3">
      <c r="B1044" s="2">
        <v>44294</v>
      </c>
      <c r="C1044">
        <f>+VLOOKUP(B1044,'S&amp;P500'!$B$5:$C$1261,2)</f>
        <v>4097.17</v>
      </c>
      <c r="D1044" s="15">
        <f>+VLOOKUP(B1044,Gold!$B$5:$C$1261,2)</f>
        <v>1756.8</v>
      </c>
      <c r="E1044" s="15"/>
      <c r="G1044" s="13">
        <f t="shared" ref="G1044:H1107" si="17">+C1044/C1045-1</f>
        <v>4.220639958823158E-3</v>
      </c>
      <c r="H1044" s="13">
        <f t="shared" si="17"/>
        <v>9.5971495891040703E-3</v>
      </c>
    </row>
    <row r="1045" spans="2:8" x14ac:dyDescent="0.3">
      <c r="B1045" s="2">
        <v>44293</v>
      </c>
      <c r="C1045">
        <f>+VLOOKUP(B1045,'S&amp;P500'!$B$5:$C$1261,2)</f>
        <v>4079.95</v>
      </c>
      <c r="D1045" s="15">
        <f>+VLOOKUP(B1045,Gold!$B$5:$C$1261,2)</f>
        <v>1740.1</v>
      </c>
      <c r="E1045" s="15"/>
      <c r="G1045" s="13">
        <f t="shared" si="17"/>
        <v>1.4752303666720756E-3</v>
      </c>
      <c r="H1045" s="13">
        <f t="shared" si="17"/>
        <v>-8.0390467987367931E-4</v>
      </c>
    </row>
    <row r="1046" spans="2:8" x14ac:dyDescent="0.3">
      <c r="B1046" s="2">
        <v>44292</v>
      </c>
      <c r="C1046">
        <f>+VLOOKUP(B1046,'S&amp;P500'!$B$5:$C$1261,2)</f>
        <v>4073.94</v>
      </c>
      <c r="D1046" s="15">
        <f>+VLOOKUP(B1046,Gold!$B$5:$C$1261,2)</f>
        <v>1741.5</v>
      </c>
      <c r="E1046" s="15"/>
      <c r="G1046" s="13">
        <f t="shared" si="17"/>
        <v>-9.7353791525556233E-4</v>
      </c>
      <c r="H1046" s="13">
        <f t="shared" si="17"/>
        <v>8.3960625361898522E-3</v>
      </c>
    </row>
    <row r="1047" spans="2:8" x14ac:dyDescent="0.3">
      <c r="B1047" s="2">
        <v>44291</v>
      </c>
      <c r="C1047">
        <f>+VLOOKUP(B1047,'S&amp;P500'!$B$5:$C$1261,2)</f>
        <v>4077.91</v>
      </c>
      <c r="D1047" s="15">
        <f>+VLOOKUP(B1047,Gold!$B$5:$C$1261,2)</f>
        <v>1727</v>
      </c>
      <c r="E1047" s="15"/>
      <c r="G1047" s="13">
        <f t="shared" si="17"/>
        <v>1.4438277854756487E-2</v>
      </c>
      <c r="H1047" s="13">
        <f t="shared" si="17"/>
        <v>2.8960324355642442E-4</v>
      </c>
    </row>
    <row r="1048" spans="2:8" x14ac:dyDescent="0.3">
      <c r="B1048" s="2">
        <v>44287</v>
      </c>
      <c r="C1048">
        <f>+VLOOKUP(B1048,'S&amp;P500'!$B$5:$C$1261,2)</f>
        <v>4019.87</v>
      </c>
      <c r="D1048" s="15">
        <f>+VLOOKUP(B1048,Gold!$B$5:$C$1261,2)</f>
        <v>1726.5</v>
      </c>
      <c r="E1048" s="15"/>
      <c r="G1048" s="13">
        <f t="shared" si="17"/>
        <v>1.1825144919693331E-2</v>
      </c>
      <c r="H1048" s="13">
        <f t="shared" si="17"/>
        <v>7.4104329560042981E-3</v>
      </c>
    </row>
    <row r="1049" spans="2:8" x14ac:dyDescent="0.3">
      <c r="B1049" s="2">
        <v>44286</v>
      </c>
      <c r="C1049">
        <f>+VLOOKUP(B1049,'S&amp;P500'!$B$5:$C$1261,2)</f>
        <v>3972.89</v>
      </c>
      <c r="D1049" s="15">
        <f>+VLOOKUP(B1049,Gold!$B$5:$C$1261,2)</f>
        <v>1713.8</v>
      </c>
      <c r="E1049" s="15"/>
      <c r="G1049" s="13">
        <f t="shared" si="17"/>
        <v>3.6225385557842049E-3</v>
      </c>
      <c r="H1049" s="13">
        <f t="shared" si="17"/>
        <v>1.7756398836035414E-2</v>
      </c>
    </row>
    <row r="1050" spans="2:8" x14ac:dyDescent="0.3">
      <c r="B1050" s="2">
        <v>44285</v>
      </c>
      <c r="C1050">
        <f>+VLOOKUP(B1050,'S&amp;P500'!$B$5:$C$1261,2)</f>
        <v>3958.55</v>
      </c>
      <c r="D1050" s="15">
        <f>+VLOOKUP(B1050,Gold!$B$5:$C$1261,2)</f>
        <v>1683.9</v>
      </c>
      <c r="E1050" s="15"/>
      <c r="G1050" s="13">
        <f t="shared" si="17"/>
        <v>-3.1578231669390222E-3</v>
      </c>
      <c r="H1050" s="13">
        <f t="shared" si="17"/>
        <v>-1.6471000525670076E-2</v>
      </c>
    </row>
    <row r="1051" spans="2:8" x14ac:dyDescent="0.3">
      <c r="B1051" s="2">
        <v>44284</v>
      </c>
      <c r="C1051">
        <f>+VLOOKUP(B1051,'S&amp;P500'!$B$5:$C$1261,2)</f>
        <v>3971.09</v>
      </c>
      <c r="D1051" s="15">
        <f>+VLOOKUP(B1051,Gold!$B$5:$C$1261,2)</f>
        <v>1712.1</v>
      </c>
      <c r="E1051" s="15"/>
      <c r="G1051" s="13">
        <f t="shared" si="17"/>
        <v>-8.6802497899118869E-4</v>
      </c>
      <c r="H1051" s="13">
        <f t="shared" si="17"/>
        <v>-1.160374090751648E-2</v>
      </c>
    </row>
    <row r="1052" spans="2:8" x14ac:dyDescent="0.3">
      <c r="B1052" s="2">
        <v>44281</v>
      </c>
      <c r="C1052">
        <f>+VLOOKUP(B1052,'S&amp;P500'!$B$5:$C$1261,2)</f>
        <v>3974.54</v>
      </c>
      <c r="D1052" s="15">
        <f>+VLOOKUP(B1052,Gold!$B$5:$C$1261,2)</f>
        <v>1732.2</v>
      </c>
      <c r="E1052" s="15"/>
      <c r="G1052" s="13">
        <f t="shared" si="17"/>
        <v>1.6631197691788335E-2</v>
      </c>
      <c r="H1052" s="13">
        <f t="shared" si="17"/>
        <v>4.2321293988056841E-3</v>
      </c>
    </row>
    <row r="1053" spans="2:8" x14ac:dyDescent="0.3">
      <c r="B1053" s="2">
        <v>44280</v>
      </c>
      <c r="C1053">
        <f>+VLOOKUP(B1053,'S&amp;P500'!$B$5:$C$1261,2)</f>
        <v>3909.52</v>
      </c>
      <c r="D1053" s="15">
        <f>+VLOOKUP(B1053,Gold!$B$5:$C$1261,2)</f>
        <v>1724.9</v>
      </c>
      <c r="E1053" s="15"/>
      <c r="G1053" s="13">
        <f t="shared" si="17"/>
        <v>5.2402330592367097E-3</v>
      </c>
      <c r="H1053" s="13">
        <f t="shared" si="17"/>
        <v>-4.6165387500721744E-3</v>
      </c>
    </row>
    <row r="1054" spans="2:8" x14ac:dyDescent="0.3">
      <c r="B1054" s="2">
        <v>44279</v>
      </c>
      <c r="C1054">
        <f>+VLOOKUP(B1054,'S&amp;P500'!$B$5:$C$1261,2)</f>
        <v>3889.14</v>
      </c>
      <c r="D1054" s="15">
        <f>+VLOOKUP(B1054,Gold!$B$5:$C$1261,2)</f>
        <v>1732.9</v>
      </c>
      <c r="E1054" s="15"/>
      <c r="G1054" s="13">
        <f t="shared" si="17"/>
        <v>-5.4673035811094728E-3</v>
      </c>
      <c r="H1054" s="13">
        <f t="shared" si="17"/>
        <v>4.754450049283987E-3</v>
      </c>
    </row>
    <row r="1055" spans="2:8" x14ac:dyDescent="0.3">
      <c r="B1055" s="2">
        <v>44278</v>
      </c>
      <c r="C1055">
        <f>+VLOOKUP(B1055,'S&amp;P500'!$B$5:$C$1261,2)</f>
        <v>3910.52</v>
      </c>
      <c r="D1055" s="15">
        <f>+VLOOKUP(B1055,Gold!$B$5:$C$1261,2)</f>
        <v>1724.7</v>
      </c>
      <c r="E1055" s="15"/>
      <c r="G1055" s="13">
        <f t="shared" si="17"/>
        <v>-7.6308370066411335E-3</v>
      </c>
      <c r="H1055" s="13">
        <f t="shared" si="17"/>
        <v>-7.5382667740820919E-3</v>
      </c>
    </row>
    <row r="1056" spans="2:8" x14ac:dyDescent="0.3">
      <c r="B1056" s="2">
        <v>44277</v>
      </c>
      <c r="C1056">
        <f>+VLOOKUP(B1056,'S&amp;P500'!$B$5:$C$1261,2)</f>
        <v>3940.59</v>
      </c>
      <c r="D1056" s="15">
        <f>+VLOOKUP(B1056,Gold!$B$5:$C$1261,2)</f>
        <v>1737.8</v>
      </c>
      <c r="E1056" s="15"/>
      <c r="G1056" s="13">
        <f t="shared" si="17"/>
        <v>7.0251207482558975E-3</v>
      </c>
      <c r="H1056" s="13">
        <f t="shared" si="17"/>
        <v>-2.0673021706673067E-3</v>
      </c>
    </row>
    <row r="1057" spans="2:8" x14ac:dyDescent="0.3">
      <c r="B1057" s="2">
        <v>44274</v>
      </c>
      <c r="C1057">
        <f>+VLOOKUP(B1057,'S&amp;P500'!$B$5:$C$1261,2)</f>
        <v>3913.1</v>
      </c>
      <c r="D1057" s="15">
        <f>+VLOOKUP(B1057,Gold!$B$5:$C$1261,2)</f>
        <v>1741.4</v>
      </c>
      <c r="E1057" s="15"/>
      <c r="G1057" s="13">
        <f t="shared" si="17"/>
        <v>-6.0273888636330764E-4</v>
      </c>
      <c r="H1057" s="13">
        <f t="shared" si="17"/>
        <v>5.3111649924950655E-3</v>
      </c>
    </row>
    <row r="1058" spans="2:8" x14ac:dyDescent="0.3">
      <c r="B1058" s="2">
        <v>44273</v>
      </c>
      <c r="C1058">
        <f>+VLOOKUP(B1058,'S&amp;P500'!$B$5:$C$1261,2)</f>
        <v>3915.46</v>
      </c>
      <c r="D1058" s="15">
        <f>+VLOOKUP(B1058,Gold!$B$5:$C$1261,2)</f>
        <v>1732.2</v>
      </c>
      <c r="E1058" s="15"/>
      <c r="G1058" s="13">
        <f t="shared" si="17"/>
        <v>-1.4760500437832724E-2</v>
      </c>
      <c r="H1058" s="13">
        <f t="shared" si="17"/>
        <v>3.1271716469771782E-3</v>
      </c>
    </row>
    <row r="1059" spans="2:8" x14ac:dyDescent="0.3">
      <c r="B1059" s="2">
        <v>44272</v>
      </c>
      <c r="C1059">
        <f>+VLOOKUP(B1059,'S&amp;P500'!$B$5:$C$1261,2)</f>
        <v>3974.12</v>
      </c>
      <c r="D1059" s="15">
        <f>+VLOOKUP(B1059,Gold!$B$5:$C$1261,2)</f>
        <v>1726.8</v>
      </c>
      <c r="E1059" s="15"/>
      <c r="G1059" s="13">
        <f t="shared" si="17"/>
        <v>2.8793426720601367E-3</v>
      </c>
      <c r="H1059" s="13">
        <f t="shared" si="17"/>
        <v>-2.195770253091367E-3</v>
      </c>
    </row>
    <row r="1060" spans="2:8" x14ac:dyDescent="0.3">
      <c r="B1060" s="2">
        <v>44271</v>
      </c>
      <c r="C1060">
        <f>+VLOOKUP(B1060,'S&amp;P500'!$B$5:$C$1261,2)</f>
        <v>3962.71</v>
      </c>
      <c r="D1060" s="15">
        <f>+VLOOKUP(B1060,Gold!$B$5:$C$1261,2)</f>
        <v>1730.6</v>
      </c>
      <c r="E1060" s="15"/>
      <c r="G1060" s="13">
        <f t="shared" si="17"/>
        <v>-1.5696886322292825E-3</v>
      </c>
      <c r="H1060" s="13">
        <f t="shared" si="17"/>
        <v>9.8328416912485395E-4</v>
      </c>
    </row>
    <row r="1061" spans="2:8" x14ac:dyDescent="0.3">
      <c r="B1061" s="2">
        <v>44270</v>
      </c>
      <c r="C1061">
        <f>+VLOOKUP(B1061,'S&amp;P500'!$B$5:$C$1261,2)</f>
        <v>3968.94</v>
      </c>
      <c r="D1061" s="15">
        <f>+VLOOKUP(B1061,Gold!$B$5:$C$1261,2)</f>
        <v>1728.9</v>
      </c>
      <c r="E1061" s="15"/>
      <c r="G1061" s="13">
        <f t="shared" si="17"/>
        <v>6.4919585934766211E-3</v>
      </c>
      <c r="H1061" s="13">
        <f t="shared" si="17"/>
        <v>5.4667054376271729E-3</v>
      </c>
    </row>
    <row r="1062" spans="2:8" x14ac:dyDescent="0.3">
      <c r="B1062" s="2">
        <v>44267</v>
      </c>
      <c r="C1062">
        <f>+VLOOKUP(B1062,'S&amp;P500'!$B$5:$C$1261,2)</f>
        <v>3943.34</v>
      </c>
      <c r="D1062" s="15">
        <f>+VLOOKUP(B1062,Gold!$B$5:$C$1261,2)</f>
        <v>1719.5</v>
      </c>
      <c r="E1062" s="15"/>
      <c r="G1062" s="13">
        <f t="shared" si="17"/>
        <v>1.0153985185334946E-3</v>
      </c>
      <c r="H1062" s="13">
        <f t="shared" si="17"/>
        <v>-1.6257330314114471E-3</v>
      </c>
    </row>
    <row r="1063" spans="2:8" x14ac:dyDescent="0.3">
      <c r="B1063" s="2">
        <v>44266</v>
      </c>
      <c r="C1063">
        <f>+VLOOKUP(B1063,'S&amp;P500'!$B$5:$C$1261,2)</f>
        <v>3939.34</v>
      </c>
      <c r="D1063" s="15">
        <f>+VLOOKUP(B1063,Gold!$B$5:$C$1261,2)</f>
        <v>1722.3</v>
      </c>
      <c r="E1063" s="15"/>
      <c r="G1063" s="13">
        <f t="shared" si="17"/>
        <v>1.0395479646353678E-2</v>
      </c>
      <c r="H1063" s="13">
        <f t="shared" si="17"/>
        <v>4.6471100784195585E-4</v>
      </c>
    </row>
    <row r="1064" spans="2:8" x14ac:dyDescent="0.3">
      <c r="B1064" s="2">
        <v>44265</v>
      </c>
      <c r="C1064">
        <f>+VLOOKUP(B1064,'S&amp;P500'!$B$5:$C$1261,2)</f>
        <v>3898.81</v>
      </c>
      <c r="D1064" s="15">
        <f>+VLOOKUP(B1064,Gold!$B$5:$C$1261,2)</f>
        <v>1721.5</v>
      </c>
      <c r="E1064" s="15"/>
      <c r="G1064" s="13">
        <f t="shared" si="17"/>
        <v>6.0302830130256613E-3</v>
      </c>
      <c r="H1064" s="13">
        <f t="shared" si="17"/>
        <v>2.8544797856226989E-3</v>
      </c>
    </row>
    <row r="1065" spans="2:8" x14ac:dyDescent="0.3">
      <c r="B1065" s="2">
        <v>44264</v>
      </c>
      <c r="C1065">
        <f>+VLOOKUP(B1065,'S&amp;P500'!$B$5:$C$1261,2)</f>
        <v>3875.44</v>
      </c>
      <c r="D1065" s="15">
        <f>+VLOOKUP(B1065,Gold!$B$5:$C$1261,2)</f>
        <v>1716.6</v>
      </c>
      <c r="E1065" s="15"/>
      <c r="G1065" s="13">
        <f t="shared" si="17"/>
        <v>1.4154683554241432E-2</v>
      </c>
      <c r="H1065" s="13">
        <f t="shared" si="17"/>
        <v>2.3186505334684249E-2</v>
      </c>
    </row>
    <row r="1066" spans="2:8" x14ac:dyDescent="0.3">
      <c r="B1066" s="2">
        <v>44263</v>
      </c>
      <c r="C1066">
        <f>+VLOOKUP(B1066,'S&amp;P500'!$B$5:$C$1261,2)</f>
        <v>3821.35</v>
      </c>
      <c r="D1066" s="15">
        <f>+VLOOKUP(B1066,Gold!$B$5:$C$1261,2)</f>
        <v>1677.7</v>
      </c>
      <c r="E1066" s="15"/>
      <c r="G1066" s="13">
        <f t="shared" si="17"/>
        <v>-5.3592716179846622E-3</v>
      </c>
      <c r="H1066" s="13">
        <f t="shared" si="17"/>
        <v>-1.1955241460541832E-2</v>
      </c>
    </row>
    <row r="1067" spans="2:8" x14ac:dyDescent="0.3">
      <c r="B1067" s="2">
        <v>44260</v>
      </c>
      <c r="C1067">
        <f>+VLOOKUP(B1067,'S&amp;P500'!$B$5:$C$1261,2)</f>
        <v>3841.94</v>
      </c>
      <c r="D1067" s="15">
        <f>+VLOOKUP(B1067,Gold!$B$5:$C$1261,2)</f>
        <v>1698</v>
      </c>
      <c r="E1067" s="15"/>
      <c r="G1067" s="13">
        <f t="shared" si="17"/>
        <v>1.9495975820425837E-2</v>
      </c>
      <c r="H1067" s="13">
        <f t="shared" si="17"/>
        <v>-1.2939654158334868E-3</v>
      </c>
    </row>
    <row r="1068" spans="2:8" x14ac:dyDescent="0.3">
      <c r="B1068" s="2">
        <v>44259</v>
      </c>
      <c r="C1068">
        <f>+VLOOKUP(B1068,'S&amp;P500'!$B$5:$C$1261,2)</f>
        <v>3768.47</v>
      </c>
      <c r="D1068" s="15">
        <f>+VLOOKUP(B1068,Gold!$B$5:$C$1261,2)</f>
        <v>1700.2</v>
      </c>
      <c r="E1068" s="15"/>
      <c r="G1068" s="13">
        <f t="shared" si="17"/>
        <v>-1.3417213827191521E-2</v>
      </c>
      <c r="H1068" s="13">
        <f t="shared" si="17"/>
        <v>-8.8031248178160881E-3</v>
      </c>
    </row>
    <row r="1069" spans="2:8" x14ac:dyDescent="0.3">
      <c r="B1069" s="2">
        <v>44258</v>
      </c>
      <c r="C1069">
        <f>+VLOOKUP(B1069,'S&amp;P500'!$B$5:$C$1261,2)</f>
        <v>3819.72</v>
      </c>
      <c r="D1069" s="15">
        <f>+VLOOKUP(B1069,Gold!$B$5:$C$1261,2)</f>
        <v>1715.3</v>
      </c>
      <c r="E1069" s="15"/>
      <c r="G1069" s="13">
        <f t="shared" si="17"/>
        <v>-1.306620434127681E-2</v>
      </c>
      <c r="H1069" s="13">
        <f t="shared" si="17"/>
        <v>-1.0270613351797353E-2</v>
      </c>
    </row>
    <row r="1070" spans="2:8" x14ac:dyDescent="0.3">
      <c r="B1070" s="2">
        <v>44257</v>
      </c>
      <c r="C1070">
        <f>+VLOOKUP(B1070,'S&amp;P500'!$B$5:$C$1261,2)</f>
        <v>3870.29</v>
      </c>
      <c r="D1070" s="15">
        <f>+VLOOKUP(B1070,Gold!$B$5:$C$1261,2)</f>
        <v>1733.1</v>
      </c>
      <c r="E1070" s="15"/>
      <c r="G1070" s="13">
        <f t="shared" si="17"/>
        <v>-8.0808443239309691E-3</v>
      </c>
      <c r="H1070" s="13">
        <f t="shared" si="17"/>
        <v>6.1538461538461764E-3</v>
      </c>
    </row>
    <row r="1071" spans="2:8" x14ac:dyDescent="0.3">
      <c r="B1071" s="2">
        <v>44256</v>
      </c>
      <c r="C1071">
        <f>+VLOOKUP(B1071,'S&amp;P500'!$B$5:$C$1261,2)</f>
        <v>3901.82</v>
      </c>
      <c r="D1071" s="15">
        <f>+VLOOKUP(B1071,Gold!$B$5:$C$1261,2)</f>
        <v>1722.5</v>
      </c>
      <c r="E1071" s="15"/>
      <c r="G1071" s="13">
        <f t="shared" si="17"/>
        <v>2.3790719336683086E-2</v>
      </c>
      <c r="H1071" s="13">
        <f t="shared" si="17"/>
        <v>-3.2405532087262934E-3</v>
      </c>
    </row>
    <row r="1072" spans="2:8" x14ac:dyDescent="0.3">
      <c r="B1072" s="2">
        <v>44253</v>
      </c>
      <c r="C1072">
        <f>+VLOOKUP(B1072,'S&amp;P500'!$B$5:$C$1261,2)</f>
        <v>3811.15</v>
      </c>
      <c r="D1072" s="15">
        <f>+VLOOKUP(B1072,Gold!$B$5:$C$1261,2)</f>
        <v>1728.1</v>
      </c>
      <c r="E1072" s="15"/>
      <c r="G1072" s="13">
        <f t="shared" si="17"/>
        <v>-4.7501658249202716E-3</v>
      </c>
      <c r="H1072" s="13">
        <f t="shared" si="17"/>
        <v>-2.6093327321911719E-2</v>
      </c>
    </row>
    <row r="1073" spans="2:8" x14ac:dyDescent="0.3">
      <c r="B1073" s="2">
        <v>44252</v>
      </c>
      <c r="C1073">
        <f>+VLOOKUP(B1073,'S&amp;P500'!$B$5:$C$1261,2)</f>
        <v>3829.34</v>
      </c>
      <c r="D1073" s="15">
        <f>+VLOOKUP(B1073,Gold!$B$5:$C$1261,2)</f>
        <v>1774.4</v>
      </c>
      <c r="E1073" s="15"/>
      <c r="G1073" s="13">
        <f t="shared" si="17"/>
        <v>-2.4478846903396523E-2</v>
      </c>
      <c r="H1073" s="13">
        <f t="shared" si="17"/>
        <v>-1.2246715653529305E-2</v>
      </c>
    </row>
    <row r="1074" spans="2:8" x14ac:dyDescent="0.3">
      <c r="B1074" s="2">
        <v>44251</v>
      </c>
      <c r="C1074">
        <f>+VLOOKUP(B1074,'S&amp;P500'!$B$5:$C$1261,2)</f>
        <v>3925.43</v>
      </c>
      <c r="D1074" s="15">
        <f>+VLOOKUP(B1074,Gold!$B$5:$C$1261,2)</f>
        <v>1796.4</v>
      </c>
      <c r="E1074" s="15"/>
      <c r="G1074" s="13">
        <f t="shared" si="17"/>
        <v>1.135166191319037E-2</v>
      </c>
      <c r="H1074" s="13">
        <f t="shared" si="17"/>
        <v>-4.4336067390822187E-3</v>
      </c>
    </row>
    <row r="1075" spans="2:8" x14ac:dyDescent="0.3">
      <c r="B1075" s="2">
        <v>44250</v>
      </c>
      <c r="C1075">
        <f>+VLOOKUP(B1075,'S&amp;P500'!$B$5:$C$1261,2)</f>
        <v>3881.37</v>
      </c>
      <c r="D1075" s="15">
        <f>+VLOOKUP(B1075,Gold!$B$5:$C$1261,2)</f>
        <v>1804.4</v>
      </c>
      <c r="E1075" s="15"/>
      <c r="G1075" s="13">
        <f t="shared" si="17"/>
        <v>1.2562878885591378E-3</v>
      </c>
      <c r="H1075" s="13">
        <f t="shared" si="17"/>
        <v>-1.2730392428184079E-3</v>
      </c>
    </row>
    <row r="1076" spans="2:8" x14ac:dyDescent="0.3">
      <c r="B1076" s="2">
        <v>44249</v>
      </c>
      <c r="C1076">
        <f>+VLOOKUP(B1076,'S&amp;P500'!$B$5:$C$1261,2)</f>
        <v>3876.5</v>
      </c>
      <c r="D1076" s="15">
        <f>+VLOOKUP(B1076,Gold!$B$5:$C$1261,2)</f>
        <v>1806.7</v>
      </c>
      <c r="E1076" s="15"/>
      <c r="G1076" s="13">
        <f t="shared" si="17"/>
        <v>-7.7328493796570141E-3</v>
      </c>
      <c r="H1076" s="13">
        <f t="shared" si="17"/>
        <v>1.7400608176596499E-2</v>
      </c>
    </row>
    <row r="1077" spans="2:8" x14ac:dyDescent="0.3">
      <c r="B1077" s="2">
        <v>44246</v>
      </c>
      <c r="C1077">
        <f>+VLOOKUP(B1077,'S&amp;P500'!$B$5:$C$1261,2)</f>
        <v>3906.71</v>
      </c>
      <c r="D1077" s="15">
        <f>+VLOOKUP(B1077,Gold!$B$5:$C$1261,2)</f>
        <v>1775.8</v>
      </c>
      <c r="E1077" s="15"/>
      <c r="G1077" s="13">
        <f t="shared" si="17"/>
        <v>-1.8548941356217874E-3</v>
      </c>
      <c r="H1077" s="13">
        <f t="shared" si="17"/>
        <v>1.3533325814818475E-3</v>
      </c>
    </row>
    <row r="1078" spans="2:8" x14ac:dyDescent="0.3">
      <c r="B1078" s="2">
        <v>44245</v>
      </c>
      <c r="C1078">
        <f>+VLOOKUP(B1078,'S&amp;P500'!$B$5:$C$1261,2)</f>
        <v>3913.97</v>
      </c>
      <c r="D1078" s="15">
        <f>+VLOOKUP(B1078,Gold!$B$5:$C$1261,2)</f>
        <v>1773.4</v>
      </c>
      <c r="E1078" s="15"/>
      <c r="G1078" s="13">
        <f t="shared" si="17"/>
        <v>-4.4158083905446732E-3</v>
      </c>
      <c r="H1078" s="13">
        <f t="shared" si="17"/>
        <v>1.298627971317412E-3</v>
      </c>
    </row>
    <row r="1079" spans="2:8" x14ac:dyDescent="0.3">
      <c r="B1079" s="2">
        <v>44244</v>
      </c>
      <c r="C1079">
        <f>+VLOOKUP(B1079,'S&amp;P500'!$B$5:$C$1261,2)</f>
        <v>3931.33</v>
      </c>
      <c r="D1079" s="15">
        <f>+VLOOKUP(B1079,Gold!$B$5:$C$1261,2)</f>
        <v>1771.1</v>
      </c>
      <c r="E1079" s="15"/>
      <c r="G1079" s="13">
        <f t="shared" si="17"/>
        <v>-3.2039953313212077E-4</v>
      </c>
      <c r="H1079" s="13">
        <f t="shared" si="17"/>
        <v>-1.4522590696639304E-2</v>
      </c>
    </row>
    <row r="1080" spans="2:8" x14ac:dyDescent="0.3">
      <c r="B1080" s="2">
        <v>44243</v>
      </c>
      <c r="C1080">
        <f>+VLOOKUP(B1080,'S&amp;P500'!$B$5:$C$1261,2)</f>
        <v>3932.59</v>
      </c>
      <c r="D1080" s="15">
        <f>+VLOOKUP(B1080,Gold!$B$5:$C$1261,2)</f>
        <v>1797.2</v>
      </c>
      <c r="E1080" s="15"/>
      <c r="G1080" s="13">
        <f t="shared" si="17"/>
        <v>-5.6927491149549869E-4</v>
      </c>
      <c r="H1080" s="13">
        <f t="shared" si="17"/>
        <v>-1.3394817742643728E-2</v>
      </c>
    </row>
    <row r="1081" spans="2:8" x14ac:dyDescent="0.3">
      <c r="B1081" s="2">
        <v>44239</v>
      </c>
      <c r="C1081">
        <f>+VLOOKUP(B1081,'S&amp;P500'!$B$5:$C$1261,2)</f>
        <v>3934.83</v>
      </c>
      <c r="D1081" s="15">
        <f>+VLOOKUP(B1081,Gold!$B$5:$C$1261,2)</f>
        <v>1821.6</v>
      </c>
      <c r="E1081" s="15"/>
      <c r="G1081" s="13">
        <f t="shared" si="17"/>
        <v>4.7109831017417836E-3</v>
      </c>
      <c r="H1081" s="13">
        <f t="shared" si="17"/>
        <v>-1.8083182640146189E-3</v>
      </c>
    </row>
    <row r="1082" spans="2:8" x14ac:dyDescent="0.3">
      <c r="B1082" s="2">
        <v>44238</v>
      </c>
      <c r="C1082">
        <f>+VLOOKUP(B1082,'S&amp;P500'!$B$5:$C$1261,2)</f>
        <v>3916.38</v>
      </c>
      <c r="D1082" s="15">
        <f>+VLOOKUP(B1082,Gold!$B$5:$C$1261,2)</f>
        <v>1824.9</v>
      </c>
      <c r="E1082" s="15"/>
      <c r="G1082" s="13">
        <f t="shared" si="17"/>
        <v>1.6624551137118804E-3</v>
      </c>
      <c r="H1082" s="13">
        <f t="shared" si="17"/>
        <v>-8.5298272302508638E-3</v>
      </c>
    </row>
    <row r="1083" spans="2:8" x14ac:dyDescent="0.3">
      <c r="B1083" s="2">
        <v>44237</v>
      </c>
      <c r="C1083">
        <f>+VLOOKUP(B1083,'S&amp;P500'!$B$5:$C$1261,2)</f>
        <v>3909.88</v>
      </c>
      <c r="D1083" s="15">
        <f>+VLOOKUP(B1083,Gold!$B$5:$C$1261,2)</f>
        <v>1840.6</v>
      </c>
      <c r="E1083" s="15"/>
      <c r="G1083" s="13">
        <f t="shared" si="17"/>
        <v>-3.4515996246697878E-4</v>
      </c>
      <c r="H1083" s="13">
        <f t="shared" si="17"/>
        <v>2.8878112570152048E-3</v>
      </c>
    </row>
    <row r="1084" spans="2:8" x14ac:dyDescent="0.3">
      <c r="B1084" s="2">
        <v>44236</v>
      </c>
      <c r="C1084">
        <f>+VLOOKUP(B1084,'S&amp;P500'!$B$5:$C$1261,2)</f>
        <v>3911.23</v>
      </c>
      <c r="D1084" s="15">
        <f>+VLOOKUP(B1084,Gold!$B$5:$C$1261,2)</f>
        <v>1835.3</v>
      </c>
      <c r="E1084" s="15"/>
      <c r="G1084" s="13">
        <f t="shared" si="17"/>
        <v>-1.1134975827398197E-3</v>
      </c>
      <c r="H1084" s="13">
        <f t="shared" si="17"/>
        <v>1.8559965063593697E-3</v>
      </c>
    </row>
    <row r="1085" spans="2:8" x14ac:dyDescent="0.3">
      <c r="B1085" s="2">
        <v>44235</v>
      </c>
      <c r="C1085">
        <f>+VLOOKUP(B1085,'S&amp;P500'!$B$5:$C$1261,2)</f>
        <v>3915.59</v>
      </c>
      <c r="D1085" s="15">
        <f>+VLOOKUP(B1085,Gold!$B$5:$C$1261,2)</f>
        <v>1831.9</v>
      </c>
      <c r="E1085" s="15"/>
      <c r="G1085" s="13">
        <f t="shared" si="17"/>
        <v>7.3993459966090747E-3</v>
      </c>
      <c r="H1085" s="13">
        <f t="shared" si="17"/>
        <v>1.1596443757247776E-2</v>
      </c>
    </row>
    <row r="1086" spans="2:8" x14ac:dyDescent="0.3">
      <c r="B1086" s="2">
        <v>44232</v>
      </c>
      <c r="C1086">
        <f>+VLOOKUP(B1086,'S&amp;P500'!$B$5:$C$1261,2)</f>
        <v>3886.83</v>
      </c>
      <c r="D1086" s="15">
        <f>+VLOOKUP(B1086,Gold!$B$5:$C$1261,2)</f>
        <v>1810.9</v>
      </c>
      <c r="E1086" s="15"/>
      <c r="G1086" s="13">
        <f t="shared" si="17"/>
        <v>3.897472454245321E-3</v>
      </c>
      <c r="H1086" s="13">
        <f t="shared" si="17"/>
        <v>1.2298060260495181E-2</v>
      </c>
    </row>
    <row r="1087" spans="2:8" x14ac:dyDescent="0.3">
      <c r="B1087" s="2">
        <v>44231</v>
      </c>
      <c r="C1087">
        <f>+VLOOKUP(B1087,'S&amp;P500'!$B$5:$C$1261,2)</f>
        <v>3871.74</v>
      </c>
      <c r="D1087" s="15">
        <f>+VLOOKUP(B1087,Gold!$B$5:$C$1261,2)</f>
        <v>1788.9</v>
      </c>
      <c r="E1087" s="15"/>
      <c r="G1087" s="13">
        <f t="shared" si="17"/>
        <v>1.0853304161434041E-2</v>
      </c>
      <c r="H1087" s="13">
        <f t="shared" si="17"/>
        <v>-2.3632791180002166E-2</v>
      </c>
    </row>
    <row r="1088" spans="2:8" x14ac:dyDescent="0.3">
      <c r="B1088" s="2">
        <v>44230</v>
      </c>
      <c r="C1088">
        <f>+VLOOKUP(B1088,'S&amp;P500'!$B$5:$C$1261,2)</f>
        <v>3830.17</v>
      </c>
      <c r="D1088" s="15">
        <f>+VLOOKUP(B1088,Gold!$B$5:$C$1261,2)</f>
        <v>1832.2</v>
      </c>
      <c r="E1088" s="15"/>
      <c r="G1088" s="13">
        <f t="shared" si="17"/>
        <v>1.0088048276277739E-3</v>
      </c>
      <c r="H1088" s="13">
        <f t="shared" si="17"/>
        <v>9.2870800327782277E-4</v>
      </c>
    </row>
    <row r="1089" spans="2:8" x14ac:dyDescent="0.3">
      <c r="B1089" s="2">
        <v>44229</v>
      </c>
      <c r="C1089">
        <f>+VLOOKUP(B1089,'S&amp;P500'!$B$5:$C$1261,2)</f>
        <v>3826.31</v>
      </c>
      <c r="D1089" s="15">
        <f>+VLOOKUP(B1089,Gold!$B$5:$C$1261,2)</f>
        <v>1830.5</v>
      </c>
      <c r="E1089" s="15"/>
      <c r="G1089" s="13">
        <f t="shared" si="17"/>
        <v>1.3898236818535858E-2</v>
      </c>
      <c r="H1089" s="13">
        <f t="shared" si="17"/>
        <v>-1.628331900257951E-2</v>
      </c>
    </row>
    <row r="1090" spans="2:8" x14ac:dyDescent="0.3">
      <c r="B1090" s="2">
        <v>44228</v>
      </c>
      <c r="C1090">
        <f>+VLOOKUP(B1090,'S&amp;P500'!$B$5:$C$1261,2)</f>
        <v>3773.86</v>
      </c>
      <c r="D1090" s="15">
        <f>+VLOOKUP(B1090,Gold!$B$5:$C$1261,2)</f>
        <v>1860.8</v>
      </c>
      <c r="E1090" s="15"/>
      <c r="G1090" s="13">
        <f t="shared" si="17"/>
        <v>1.6051736021366558E-2</v>
      </c>
      <c r="H1090" s="13">
        <f t="shared" si="17"/>
        <v>7.3079629729875251E-3</v>
      </c>
    </row>
    <row r="1091" spans="2:8" x14ac:dyDescent="0.3">
      <c r="B1091" s="2">
        <v>44225</v>
      </c>
      <c r="C1091">
        <f>+VLOOKUP(B1091,'S&amp;P500'!$B$5:$C$1261,2)</f>
        <v>3714.24</v>
      </c>
      <c r="D1091" s="15">
        <f>+VLOOKUP(B1091,Gold!$B$5:$C$1261,2)</f>
        <v>1847.3</v>
      </c>
      <c r="E1091" s="15"/>
      <c r="G1091" s="13">
        <f t="shared" si="17"/>
        <v>-1.9311502938707092E-2</v>
      </c>
      <c r="H1091" s="13">
        <f t="shared" si="17"/>
        <v>5.1145328907991061E-3</v>
      </c>
    </row>
    <row r="1092" spans="2:8" x14ac:dyDescent="0.3">
      <c r="B1092" s="2">
        <v>44224</v>
      </c>
      <c r="C1092">
        <f>+VLOOKUP(B1092,'S&amp;P500'!$B$5:$C$1261,2)</f>
        <v>3787.38</v>
      </c>
      <c r="D1092" s="15">
        <f>+VLOOKUP(B1092,Gold!$B$5:$C$1261,2)</f>
        <v>1837.9</v>
      </c>
      <c r="E1092" s="15"/>
      <c r="G1092" s="13">
        <f t="shared" si="17"/>
        <v>9.7606624773047823E-3</v>
      </c>
      <c r="H1092" s="13">
        <f t="shared" si="17"/>
        <v>-3.7942435904384508E-3</v>
      </c>
    </row>
    <row r="1093" spans="2:8" x14ac:dyDescent="0.3">
      <c r="B1093" s="2">
        <v>44223</v>
      </c>
      <c r="C1093">
        <f>+VLOOKUP(B1093,'S&amp;P500'!$B$5:$C$1261,2)</f>
        <v>3750.77</v>
      </c>
      <c r="D1093" s="15">
        <f>+VLOOKUP(B1093,Gold!$B$5:$C$1261,2)</f>
        <v>1844.9</v>
      </c>
      <c r="E1093" s="15"/>
      <c r="G1093" s="13">
        <f t="shared" si="17"/>
        <v>-2.5677859113367063E-2</v>
      </c>
      <c r="H1093" s="13">
        <f t="shared" si="17"/>
        <v>-3.1339493164748156E-3</v>
      </c>
    </row>
    <row r="1094" spans="2:8" x14ac:dyDescent="0.3">
      <c r="B1094" s="2">
        <v>44222</v>
      </c>
      <c r="C1094">
        <f>+VLOOKUP(B1094,'S&amp;P500'!$B$5:$C$1261,2)</f>
        <v>3849.62</v>
      </c>
      <c r="D1094" s="15">
        <f>+VLOOKUP(B1094,Gold!$B$5:$C$1261,2)</f>
        <v>1850.7</v>
      </c>
      <c r="E1094" s="15"/>
      <c r="G1094" s="13">
        <f t="shared" si="17"/>
        <v>-1.4888363213811928E-3</v>
      </c>
      <c r="H1094" s="13">
        <f t="shared" si="17"/>
        <v>-2.2642730066311234E-3</v>
      </c>
    </row>
    <row r="1095" spans="2:8" x14ac:dyDescent="0.3">
      <c r="B1095" s="2">
        <v>44221</v>
      </c>
      <c r="C1095">
        <f>+VLOOKUP(B1095,'S&amp;P500'!$B$5:$C$1261,2)</f>
        <v>3855.36</v>
      </c>
      <c r="D1095" s="15">
        <f>+VLOOKUP(B1095,Gold!$B$5:$C$1261,2)</f>
        <v>1854.9</v>
      </c>
      <c r="E1095" s="15"/>
      <c r="G1095" s="13">
        <f t="shared" si="17"/>
        <v>3.6158033252895461E-3</v>
      </c>
      <c r="H1095" s="13">
        <f t="shared" si="17"/>
        <v>-4.3110416554392739E-4</v>
      </c>
    </row>
    <row r="1096" spans="2:8" x14ac:dyDescent="0.3">
      <c r="B1096" s="2">
        <v>44218</v>
      </c>
      <c r="C1096">
        <f>+VLOOKUP(B1096,'S&amp;P500'!$B$5:$C$1261,2)</f>
        <v>3841.47</v>
      </c>
      <c r="D1096" s="15">
        <f>+VLOOKUP(B1096,Gold!$B$5:$C$1261,2)</f>
        <v>1855.7</v>
      </c>
      <c r="E1096" s="15"/>
      <c r="G1096" s="13">
        <f t="shared" si="17"/>
        <v>-3.0105863636010755E-3</v>
      </c>
      <c r="H1096" s="13">
        <f t="shared" si="17"/>
        <v>-5.1466252077413399E-3</v>
      </c>
    </row>
    <row r="1097" spans="2:8" x14ac:dyDescent="0.3">
      <c r="B1097" s="2">
        <v>44217</v>
      </c>
      <c r="C1097">
        <f>+VLOOKUP(B1097,'S&amp;P500'!$B$5:$C$1261,2)</f>
        <v>3853.07</v>
      </c>
      <c r="D1097" s="15">
        <f>+VLOOKUP(B1097,Gold!$B$5:$C$1261,2)</f>
        <v>1865.3</v>
      </c>
      <c r="E1097" s="15"/>
      <c r="G1097" s="13">
        <f t="shared" si="17"/>
        <v>3.167309215053038E-4</v>
      </c>
      <c r="H1097" s="13">
        <f t="shared" si="17"/>
        <v>-3.2156064097765835E-4</v>
      </c>
    </row>
    <row r="1098" spans="2:8" x14ac:dyDescent="0.3">
      <c r="B1098" s="2">
        <v>44216</v>
      </c>
      <c r="C1098">
        <f>+VLOOKUP(B1098,'S&amp;P500'!$B$5:$C$1261,2)</f>
        <v>3851.85</v>
      </c>
      <c r="D1098" s="15">
        <f>+VLOOKUP(B1098,Gold!$B$5:$C$1261,2)</f>
        <v>1865.9</v>
      </c>
      <c r="E1098" s="15"/>
      <c r="G1098" s="13">
        <f t="shared" si="17"/>
        <v>1.3935576257400273E-2</v>
      </c>
      <c r="H1098" s="13">
        <f t="shared" si="17"/>
        <v>1.4351726012503452E-2</v>
      </c>
    </row>
    <row r="1099" spans="2:8" x14ac:dyDescent="0.3">
      <c r="B1099" s="2">
        <v>44215</v>
      </c>
      <c r="C1099">
        <f>+VLOOKUP(B1099,'S&amp;P500'!$B$5:$C$1261,2)</f>
        <v>3798.91</v>
      </c>
      <c r="D1099" s="15">
        <f>+VLOOKUP(B1099,Gold!$B$5:$C$1261,2)</f>
        <v>1839.5</v>
      </c>
      <c r="E1099" s="15"/>
      <c r="G1099" s="13">
        <f t="shared" si="17"/>
        <v>8.136402839514334E-3</v>
      </c>
      <c r="H1099" s="13">
        <f t="shared" si="17"/>
        <v>5.5759033510085487E-3</v>
      </c>
    </row>
    <row r="1100" spans="2:8" x14ac:dyDescent="0.3">
      <c r="B1100" s="2">
        <v>44211</v>
      </c>
      <c r="C1100">
        <f>+VLOOKUP(B1100,'S&amp;P500'!$B$5:$C$1261,2)</f>
        <v>3768.25</v>
      </c>
      <c r="D1100" s="15">
        <f>+VLOOKUP(B1100,Gold!$B$5:$C$1261,2)</f>
        <v>1829.3</v>
      </c>
      <c r="E1100" s="15"/>
      <c r="G1100" s="13">
        <f t="shared" si="17"/>
        <v>-7.1900177576840196E-3</v>
      </c>
      <c r="H1100" s="13">
        <f t="shared" si="17"/>
        <v>-1.1349510890125925E-2</v>
      </c>
    </row>
    <row r="1101" spans="2:8" x14ac:dyDescent="0.3">
      <c r="B1101" s="2">
        <v>44210</v>
      </c>
      <c r="C1101">
        <f>+VLOOKUP(B1101,'S&amp;P500'!$B$5:$C$1261,2)</f>
        <v>3795.54</v>
      </c>
      <c r="D1101" s="15">
        <f>+VLOOKUP(B1101,Gold!$B$5:$C$1261,2)</f>
        <v>1850.3</v>
      </c>
      <c r="E1101" s="15"/>
      <c r="G1101" s="13">
        <f t="shared" si="17"/>
        <v>-3.753438464607517E-3</v>
      </c>
      <c r="H1101" s="13">
        <f t="shared" si="17"/>
        <v>-1.7803193785066451E-3</v>
      </c>
    </row>
    <row r="1102" spans="2:8" x14ac:dyDescent="0.3">
      <c r="B1102" s="2">
        <v>44209</v>
      </c>
      <c r="C1102">
        <f>+VLOOKUP(B1102,'S&amp;P500'!$B$5:$C$1261,2)</f>
        <v>3809.84</v>
      </c>
      <c r="D1102" s="15">
        <f>+VLOOKUP(B1102,Gold!$B$5:$C$1261,2)</f>
        <v>1853.6</v>
      </c>
      <c r="E1102" s="15"/>
      <c r="G1102" s="13">
        <f t="shared" si="17"/>
        <v>2.2756031663768717E-3</v>
      </c>
      <c r="H1102" s="13">
        <f t="shared" si="17"/>
        <v>5.8060665255845745E-3</v>
      </c>
    </row>
    <row r="1103" spans="2:8" x14ac:dyDescent="0.3">
      <c r="B1103" s="2">
        <v>44208</v>
      </c>
      <c r="C1103">
        <f>+VLOOKUP(B1103,'S&amp;P500'!$B$5:$C$1261,2)</f>
        <v>3801.19</v>
      </c>
      <c r="D1103" s="15">
        <f>+VLOOKUP(B1103,Gold!$B$5:$C$1261,2)</f>
        <v>1842.9</v>
      </c>
      <c r="E1103" s="15"/>
      <c r="G1103" s="13">
        <f t="shared" si="17"/>
        <v>4.1583215119445072E-4</v>
      </c>
      <c r="H1103" s="13">
        <f t="shared" si="17"/>
        <v>-3.6224048442905499E-3</v>
      </c>
    </row>
    <row r="1104" spans="2:8" x14ac:dyDescent="0.3">
      <c r="B1104" s="2">
        <v>44207</v>
      </c>
      <c r="C1104">
        <f>+VLOOKUP(B1104,'S&amp;P500'!$B$5:$C$1261,2)</f>
        <v>3799.61</v>
      </c>
      <c r="D1104" s="15">
        <f>+VLOOKUP(B1104,Gold!$B$5:$C$1261,2)</f>
        <v>1849.6</v>
      </c>
      <c r="E1104" s="15"/>
      <c r="G1104" s="13">
        <f t="shared" si="17"/>
        <v>-6.5547967411652142E-3</v>
      </c>
      <c r="H1104" s="13">
        <f t="shared" si="17"/>
        <v>8.4510113952347421E-3</v>
      </c>
    </row>
    <row r="1105" spans="2:8" x14ac:dyDescent="0.3">
      <c r="B1105" s="2">
        <v>44204</v>
      </c>
      <c r="C1105">
        <f>+VLOOKUP(B1105,'S&amp;P500'!$B$5:$C$1261,2)</f>
        <v>3824.68</v>
      </c>
      <c r="D1105" s="15">
        <f>+VLOOKUP(B1105,Gold!$B$5:$C$1261,2)</f>
        <v>1834.1</v>
      </c>
      <c r="E1105" s="15"/>
      <c r="G1105" s="13">
        <f t="shared" si="17"/>
        <v>5.4918909824148709E-3</v>
      </c>
      <c r="H1105" s="13">
        <f t="shared" si="17"/>
        <v>-4.0893165298331868E-2</v>
      </c>
    </row>
    <row r="1106" spans="2:8" x14ac:dyDescent="0.3">
      <c r="B1106" s="2">
        <v>44203</v>
      </c>
      <c r="C1106">
        <f>+VLOOKUP(B1106,'S&amp;P500'!$B$5:$C$1261,2)</f>
        <v>3803.79</v>
      </c>
      <c r="D1106" s="15">
        <f>+VLOOKUP(B1106,Gold!$B$5:$C$1261,2)</f>
        <v>1912.3</v>
      </c>
      <c r="E1106" s="15"/>
      <c r="G1106" s="13">
        <f t="shared" si="17"/>
        <v>1.484736429268918E-2</v>
      </c>
      <c r="H1106" s="13">
        <f t="shared" si="17"/>
        <v>2.8318212806124343E-3</v>
      </c>
    </row>
    <row r="1107" spans="2:8" x14ac:dyDescent="0.3">
      <c r="B1107" s="2">
        <v>44202</v>
      </c>
      <c r="C1107">
        <f>+VLOOKUP(B1107,'S&amp;P500'!$B$5:$C$1261,2)</f>
        <v>3748.14</v>
      </c>
      <c r="D1107" s="15">
        <f>+VLOOKUP(B1107,Gold!$B$5:$C$1261,2)</f>
        <v>1906.9</v>
      </c>
      <c r="E1107" s="15"/>
      <c r="G1107" s="13">
        <f t="shared" si="17"/>
        <v>5.7099005597205377E-3</v>
      </c>
      <c r="H1107" s="13">
        <f t="shared" si="17"/>
        <v>-2.3454703743534533E-2</v>
      </c>
    </row>
    <row r="1108" spans="2:8" x14ac:dyDescent="0.3">
      <c r="B1108" s="2">
        <v>44201</v>
      </c>
      <c r="C1108">
        <f>+VLOOKUP(B1108,'S&amp;P500'!$B$5:$C$1261,2)</f>
        <v>3726.86</v>
      </c>
      <c r="D1108" s="15">
        <f>+VLOOKUP(B1108,Gold!$B$5:$C$1261,2)</f>
        <v>1952.7</v>
      </c>
      <c r="E1108" s="15"/>
      <c r="G1108" s="13">
        <f t="shared" ref="G1108:H1171" si="18">+C1108/C1109-1</f>
        <v>7.0825395538620661E-3</v>
      </c>
      <c r="H1108" s="13">
        <f t="shared" si="18"/>
        <v>4.1137450506505413E-3</v>
      </c>
    </row>
    <row r="1109" spans="2:8" x14ac:dyDescent="0.3">
      <c r="B1109" s="2">
        <v>44200</v>
      </c>
      <c r="C1109">
        <f>+VLOOKUP(B1109,'S&amp;P500'!$B$5:$C$1261,2)</f>
        <v>3700.65</v>
      </c>
      <c r="D1109" s="15">
        <f>+VLOOKUP(B1109,Gold!$B$5:$C$1261,2)</f>
        <v>1944.7</v>
      </c>
      <c r="E1109" s="15"/>
      <c r="G1109" s="13">
        <f t="shared" si="18"/>
        <v>-1.475478359029514E-2</v>
      </c>
      <c r="H1109" s="13">
        <f t="shared" si="18"/>
        <v>2.7256880249326487E-2</v>
      </c>
    </row>
    <row r="1110" spans="2:8" x14ac:dyDescent="0.3">
      <c r="B1110" s="2">
        <v>44196</v>
      </c>
      <c r="C1110">
        <f>+VLOOKUP(B1110,'S&amp;P500'!$B$5:$C$1261,2)</f>
        <v>3756.07</v>
      </c>
      <c r="D1110" s="15">
        <f>+VLOOKUP(B1110,Gold!$B$5:$C$1261,2)</f>
        <v>1893.1</v>
      </c>
      <c r="E1110" s="15"/>
      <c r="G1110" s="13">
        <f t="shared" si="18"/>
        <v>6.4388377402171404E-3</v>
      </c>
      <c r="H1110" s="13">
        <f t="shared" si="18"/>
        <v>1.1105235325223894E-3</v>
      </c>
    </row>
    <row r="1111" spans="2:8" x14ac:dyDescent="0.3">
      <c r="B1111" s="2">
        <v>44195</v>
      </c>
      <c r="C1111">
        <f>+VLOOKUP(B1111,'S&amp;P500'!$B$5:$C$1261,2)</f>
        <v>3732.04</v>
      </c>
      <c r="D1111" s="15">
        <f>+VLOOKUP(B1111,Gold!$B$5:$C$1261,2)</f>
        <v>1891</v>
      </c>
      <c r="E1111" s="15"/>
      <c r="G1111" s="13">
        <f t="shared" si="18"/>
        <v>1.3415471795312772E-3</v>
      </c>
      <c r="H1111" s="13">
        <f t="shared" si="18"/>
        <v>6.0115975953609624E-3</v>
      </c>
    </row>
    <row r="1112" spans="2:8" x14ac:dyDescent="0.3">
      <c r="B1112" s="2">
        <v>44194</v>
      </c>
      <c r="C1112">
        <f>+VLOOKUP(B1112,'S&amp;P500'!$B$5:$C$1261,2)</f>
        <v>3727.04</v>
      </c>
      <c r="D1112" s="15">
        <f>+VLOOKUP(B1112,Gold!$B$5:$C$1261,2)</f>
        <v>1879.7</v>
      </c>
      <c r="E1112" s="15"/>
      <c r="G1112" s="13">
        <f t="shared" si="18"/>
        <v>-2.2273622890431888E-3</v>
      </c>
      <c r="H1112" s="13">
        <f t="shared" si="18"/>
        <v>1.3317707223523545E-3</v>
      </c>
    </row>
    <row r="1113" spans="2:8" x14ac:dyDescent="0.3">
      <c r="B1113" s="2">
        <v>44193</v>
      </c>
      <c r="C1113">
        <f>+VLOOKUP(B1113,'S&amp;P500'!$B$5:$C$1261,2)</f>
        <v>3735.36</v>
      </c>
      <c r="D1113" s="15">
        <f>+VLOOKUP(B1113,Gold!$B$5:$C$1261,2)</f>
        <v>1877.2</v>
      </c>
      <c r="E1113" s="15"/>
      <c r="G1113" s="13">
        <f t="shared" si="18"/>
        <v>8.7225159732762236E-3</v>
      </c>
      <c r="H1113" s="13">
        <f t="shared" si="18"/>
        <v>-1.4362466088622128E-3</v>
      </c>
    </row>
    <row r="1114" spans="2:8" x14ac:dyDescent="0.3">
      <c r="B1114" s="2">
        <v>44189</v>
      </c>
      <c r="C1114">
        <f>+VLOOKUP(B1114,'S&amp;P500'!$B$5:$C$1261,2)</f>
        <v>3703.06</v>
      </c>
      <c r="D1114" s="15">
        <f>+VLOOKUP(B1114,Gold!$B$5:$C$1261,2)</f>
        <v>1879.9</v>
      </c>
      <c r="E1114" s="15"/>
      <c r="G1114" s="13">
        <f t="shared" si="18"/>
        <v>3.5365757816374632E-3</v>
      </c>
      <c r="H1114" s="13">
        <f t="shared" si="18"/>
        <v>2.7737771376754594E-3</v>
      </c>
    </row>
    <row r="1115" spans="2:8" x14ac:dyDescent="0.3">
      <c r="B1115" s="2">
        <v>44188</v>
      </c>
      <c r="C1115">
        <f>+VLOOKUP(B1115,'S&amp;P500'!$B$5:$C$1261,2)</f>
        <v>3690.01</v>
      </c>
      <c r="D1115" s="15">
        <f>+VLOOKUP(B1115,Gold!$B$5:$C$1261,2)</f>
        <v>1874.7</v>
      </c>
      <c r="E1115" s="15"/>
      <c r="G1115" s="13">
        <f t="shared" si="18"/>
        <v>7.4581125280026583E-4</v>
      </c>
      <c r="H1115" s="13">
        <f t="shared" si="18"/>
        <v>4.3394406943106922E-3</v>
      </c>
    </row>
    <row r="1116" spans="2:8" x14ac:dyDescent="0.3">
      <c r="B1116" s="2">
        <v>44187</v>
      </c>
      <c r="C1116">
        <f>+VLOOKUP(B1116,'S&amp;P500'!$B$5:$C$1261,2)</f>
        <v>3687.26</v>
      </c>
      <c r="D1116" s="15">
        <f>+VLOOKUP(B1116,Gold!$B$5:$C$1261,2)</f>
        <v>1866.6</v>
      </c>
      <c r="E1116" s="15"/>
      <c r="G1116" s="13">
        <f t="shared" si="18"/>
        <v>-2.0731166033364223E-3</v>
      </c>
      <c r="H1116" s="13">
        <f t="shared" si="18"/>
        <v>-6.704980842911934E-3</v>
      </c>
    </row>
    <row r="1117" spans="2:8" x14ac:dyDescent="0.3">
      <c r="B1117" s="2">
        <v>44186</v>
      </c>
      <c r="C1117">
        <f>+VLOOKUP(B1117,'S&amp;P500'!$B$5:$C$1261,2)</f>
        <v>3694.92</v>
      </c>
      <c r="D1117" s="15">
        <f>+VLOOKUP(B1117,Gold!$B$5:$C$1261,2)</f>
        <v>1879.2</v>
      </c>
      <c r="E1117" s="15"/>
      <c r="G1117" s="13">
        <f t="shared" si="18"/>
        <v>-3.9062815919512772E-3</v>
      </c>
      <c r="H1117" s="13">
        <f t="shared" si="18"/>
        <v>-3.4469958105742826E-3</v>
      </c>
    </row>
    <row r="1118" spans="2:8" x14ac:dyDescent="0.3">
      <c r="B1118" s="2">
        <v>44183</v>
      </c>
      <c r="C1118">
        <f>+VLOOKUP(B1118,'S&amp;P500'!$B$5:$C$1261,2)</f>
        <v>3709.41</v>
      </c>
      <c r="D1118" s="15">
        <f>+VLOOKUP(B1118,Gold!$B$5:$C$1261,2)</f>
        <v>1885.7</v>
      </c>
      <c r="E1118" s="15"/>
      <c r="G1118" s="13">
        <f t="shared" si="18"/>
        <v>-3.5111001267972286E-3</v>
      </c>
      <c r="H1118" s="13">
        <f t="shared" si="18"/>
        <v>-7.9482831708355128E-4</v>
      </c>
    </row>
    <row r="1119" spans="2:8" x14ac:dyDescent="0.3">
      <c r="B1119" s="2">
        <v>44182</v>
      </c>
      <c r="C1119">
        <f>+VLOOKUP(B1119,'S&amp;P500'!$B$5:$C$1261,2)</f>
        <v>3722.48</v>
      </c>
      <c r="D1119" s="15">
        <f>+VLOOKUP(B1119,Gold!$B$5:$C$1261,2)</f>
        <v>1887.2</v>
      </c>
      <c r="E1119" s="15"/>
      <c r="G1119" s="13">
        <f t="shared" si="18"/>
        <v>5.7576388007034573E-3</v>
      </c>
      <c r="H1119" s="13">
        <f t="shared" si="18"/>
        <v>1.6755562739076524E-2</v>
      </c>
    </row>
    <row r="1120" spans="2:8" x14ac:dyDescent="0.3">
      <c r="B1120" s="2">
        <v>44181</v>
      </c>
      <c r="C1120">
        <f>+VLOOKUP(B1120,'S&amp;P500'!$B$5:$C$1261,2)</f>
        <v>3701.17</v>
      </c>
      <c r="D1120" s="15">
        <f>+VLOOKUP(B1120,Gold!$B$5:$C$1261,2)</f>
        <v>1856.1</v>
      </c>
      <c r="E1120" s="15"/>
      <c r="G1120" s="13">
        <f t="shared" si="18"/>
        <v>1.7728480872187813E-3</v>
      </c>
      <c r="H1120" s="13">
        <f t="shared" si="18"/>
        <v>2.0515035361441392E-3</v>
      </c>
    </row>
    <row r="1121" spans="2:8" x14ac:dyDescent="0.3">
      <c r="B1121" s="2">
        <v>44180</v>
      </c>
      <c r="C1121">
        <f>+VLOOKUP(B1121,'S&amp;P500'!$B$5:$C$1261,2)</f>
        <v>3694.62</v>
      </c>
      <c r="D1121" s="15">
        <f>+VLOOKUP(B1121,Gold!$B$5:$C$1261,2)</f>
        <v>1852.3</v>
      </c>
      <c r="E1121" s="15"/>
      <c r="G1121" s="13">
        <f t="shared" si="18"/>
        <v>1.2921214314501217E-2</v>
      </c>
      <c r="H1121" s="13">
        <f t="shared" si="18"/>
        <v>1.2905342593098945E-2</v>
      </c>
    </row>
    <row r="1122" spans="2:8" x14ac:dyDescent="0.3">
      <c r="B1122" s="2">
        <v>44179</v>
      </c>
      <c r="C1122">
        <f>+VLOOKUP(B1122,'S&amp;P500'!$B$5:$C$1261,2)</f>
        <v>3647.49</v>
      </c>
      <c r="D1122" s="15">
        <f>+VLOOKUP(B1122,Gold!$B$5:$C$1261,2)</f>
        <v>1828.7</v>
      </c>
      <c r="E1122" s="15"/>
      <c r="G1122" s="13">
        <f t="shared" si="18"/>
        <v>-4.359266922526861E-3</v>
      </c>
      <c r="H1122" s="13">
        <f t="shared" si="18"/>
        <v>-6.0332644852700845E-3</v>
      </c>
    </row>
    <row r="1123" spans="2:8" x14ac:dyDescent="0.3">
      <c r="B1123" s="2">
        <v>44176</v>
      </c>
      <c r="C1123">
        <f>+VLOOKUP(B1123,'S&amp;P500'!$B$5:$C$1261,2)</f>
        <v>3663.46</v>
      </c>
      <c r="D1123" s="15">
        <f>+VLOOKUP(B1123,Gold!$B$5:$C$1261,2)</f>
        <v>1839.8</v>
      </c>
      <c r="E1123" s="15"/>
      <c r="G1123" s="13">
        <f t="shared" si="18"/>
        <v>-1.264960061067022E-3</v>
      </c>
      <c r="H1123" s="13">
        <f t="shared" si="18"/>
        <v>3.3813263525306336E-3</v>
      </c>
    </row>
    <row r="1124" spans="2:8" x14ac:dyDescent="0.3">
      <c r="B1124" s="2">
        <v>44175</v>
      </c>
      <c r="C1124">
        <f>+VLOOKUP(B1124,'S&amp;P500'!$B$5:$C$1261,2)</f>
        <v>3668.1</v>
      </c>
      <c r="D1124" s="15">
        <f>+VLOOKUP(B1124,Gold!$B$5:$C$1261,2)</f>
        <v>1833.6</v>
      </c>
      <c r="E1124" s="15"/>
      <c r="G1124" s="13">
        <f t="shared" si="18"/>
        <v>-1.2851160688518437E-3</v>
      </c>
      <c r="H1124" s="13">
        <f t="shared" si="18"/>
        <v>-5.4507794614633287E-4</v>
      </c>
    </row>
    <row r="1125" spans="2:8" x14ac:dyDescent="0.3">
      <c r="B1125" s="2">
        <v>44174</v>
      </c>
      <c r="C1125">
        <f>+VLOOKUP(B1125,'S&amp;P500'!$B$5:$C$1261,2)</f>
        <v>3672.82</v>
      </c>
      <c r="D1125" s="15">
        <f>+VLOOKUP(B1125,Gold!$B$5:$C$1261,2)</f>
        <v>1834.6</v>
      </c>
      <c r="E1125" s="15"/>
      <c r="G1125" s="13">
        <f t="shared" si="18"/>
        <v>-7.9492200688769943E-3</v>
      </c>
      <c r="H1125" s="13">
        <f t="shared" si="18"/>
        <v>-1.9350010690613706E-2</v>
      </c>
    </row>
    <row r="1126" spans="2:8" x14ac:dyDescent="0.3">
      <c r="B1126" s="2">
        <v>44173</v>
      </c>
      <c r="C1126">
        <f>+VLOOKUP(B1126,'S&amp;P500'!$B$5:$C$1261,2)</f>
        <v>3702.25</v>
      </c>
      <c r="D1126" s="15">
        <f>+VLOOKUP(B1126,Gold!$B$5:$C$1261,2)</f>
        <v>1870.8</v>
      </c>
      <c r="E1126" s="15"/>
      <c r="G1126" s="13">
        <f t="shared" si="18"/>
        <v>2.7871374554437889E-3</v>
      </c>
      <c r="H1126" s="13">
        <f t="shared" si="18"/>
        <v>4.8340315823396374E-3</v>
      </c>
    </row>
    <row r="1127" spans="2:8" x14ac:dyDescent="0.3">
      <c r="B1127" s="2">
        <v>44172</v>
      </c>
      <c r="C1127">
        <f>+VLOOKUP(B1127,'S&amp;P500'!$B$5:$C$1261,2)</f>
        <v>3691.96</v>
      </c>
      <c r="D1127" s="15">
        <f>+VLOOKUP(B1127,Gold!$B$5:$C$1261,2)</f>
        <v>1861.8</v>
      </c>
      <c r="E1127" s="15"/>
      <c r="G1127" s="13">
        <f t="shared" si="18"/>
        <v>-1.9355954929820562E-3</v>
      </c>
      <c r="H1127" s="13">
        <f t="shared" si="18"/>
        <v>1.410752219619793E-2</v>
      </c>
    </row>
    <row r="1128" spans="2:8" x14ac:dyDescent="0.3">
      <c r="B1128" s="2">
        <v>44169</v>
      </c>
      <c r="C1128">
        <f>+VLOOKUP(B1128,'S&amp;P500'!$B$5:$C$1261,2)</f>
        <v>3699.12</v>
      </c>
      <c r="D1128" s="15">
        <f>+VLOOKUP(B1128,Gold!$B$5:$C$1261,2)</f>
        <v>1835.9</v>
      </c>
      <c r="E1128" s="15"/>
      <c r="G1128" s="13">
        <f t="shared" si="18"/>
        <v>8.8362351093074221E-3</v>
      </c>
      <c r="H1128" s="13">
        <f t="shared" si="18"/>
        <v>-4.8998257839716342E-4</v>
      </c>
    </row>
    <row r="1129" spans="2:8" x14ac:dyDescent="0.3">
      <c r="B1129" s="2">
        <v>44168</v>
      </c>
      <c r="C1129">
        <f>+VLOOKUP(B1129,'S&amp;P500'!$B$5:$C$1261,2)</f>
        <v>3666.72</v>
      </c>
      <c r="D1129" s="15">
        <f>+VLOOKUP(B1129,Gold!$B$5:$C$1261,2)</f>
        <v>1836.8</v>
      </c>
      <c r="E1129" s="15"/>
      <c r="G1129" s="13">
        <f t="shared" si="18"/>
        <v>-6.241465681479097E-4</v>
      </c>
      <c r="H1129" s="13">
        <f t="shared" si="18"/>
        <v>6.0798597798104037E-3</v>
      </c>
    </row>
    <row r="1130" spans="2:8" x14ac:dyDescent="0.3">
      <c r="B1130" s="2">
        <v>44167</v>
      </c>
      <c r="C1130">
        <f>+VLOOKUP(B1130,'S&amp;P500'!$B$5:$C$1261,2)</f>
        <v>3669.01</v>
      </c>
      <c r="D1130" s="15">
        <f>+VLOOKUP(B1130,Gold!$B$5:$C$1261,2)</f>
        <v>1825.7</v>
      </c>
      <c r="E1130" s="15"/>
      <c r="G1130" s="13">
        <f t="shared" si="18"/>
        <v>1.7911507324332998E-3</v>
      </c>
      <c r="H1130" s="13">
        <f t="shared" si="18"/>
        <v>6.3943553277108212E-3</v>
      </c>
    </row>
    <row r="1131" spans="2:8" x14ac:dyDescent="0.3">
      <c r="B1131" s="2">
        <v>44166</v>
      </c>
      <c r="C1131">
        <f>+VLOOKUP(B1131,'S&amp;P500'!$B$5:$C$1261,2)</f>
        <v>3662.45</v>
      </c>
      <c r="D1131" s="15">
        <f>+VLOOKUP(B1131,Gold!$B$5:$C$1261,2)</f>
        <v>1814.1</v>
      </c>
      <c r="E1131" s="15"/>
      <c r="G1131" s="13">
        <f t="shared" si="18"/>
        <v>1.1271167954760575E-2</v>
      </c>
      <c r="H1131" s="13">
        <f t="shared" si="18"/>
        <v>2.1625274539618156E-2</v>
      </c>
    </row>
    <row r="1132" spans="2:8" x14ac:dyDescent="0.3">
      <c r="B1132" s="2">
        <v>44165</v>
      </c>
      <c r="C1132">
        <f>+VLOOKUP(B1132,'S&amp;P500'!$B$5:$C$1261,2)</f>
        <v>3621.63</v>
      </c>
      <c r="D1132" s="15">
        <f>+VLOOKUP(B1132,Gold!$B$5:$C$1261,2)</f>
        <v>1775.7</v>
      </c>
      <c r="E1132" s="15"/>
      <c r="G1132" s="13">
        <f t="shared" si="18"/>
        <v>-4.5954897137437944E-3</v>
      </c>
      <c r="H1132" s="13">
        <f t="shared" si="18"/>
        <v>-3.4794320668949386E-3</v>
      </c>
    </row>
    <row r="1133" spans="2:8" x14ac:dyDescent="0.3">
      <c r="B1133" s="2">
        <v>44162</v>
      </c>
      <c r="C1133">
        <f>+VLOOKUP(B1133,'S&amp;P500'!$B$5:$C$1261,2)</f>
        <v>3638.35</v>
      </c>
      <c r="D1133" s="15">
        <f>+VLOOKUP(B1133,Gold!$B$5:$C$1261,2)</f>
        <v>1781.9</v>
      </c>
      <c r="E1133" s="15"/>
      <c r="G1133" s="13">
        <f t="shared" si="18"/>
        <v>2.3969253233782073E-3</v>
      </c>
      <c r="H1133" s="13">
        <f t="shared" si="18"/>
        <v>-1.3180484022816574E-2</v>
      </c>
    </row>
    <row r="1134" spans="2:8" x14ac:dyDescent="0.3">
      <c r="B1134" s="2">
        <v>44160</v>
      </c>
      <c r="C1134">
        <f>+VLOOKUP(B1134,'S&amp;P500'!$B$5:$C$1261,2)</f>
        <v>3629.65</v>
      </c>
      <c r="D1134" s="15">
        <f>+VLOOKUP(B1134,Gold!$B$5:$C$1261,2)</f>
        <v>1805.7</v>
      </c>
      <c r="E1134" s="15"/>
      <c r="G1134" s="13">
        <f t="shared" si="18"/>
        <v>-1.5844155129681736E-3</v>
      </c>
      <c r="H1134" s="13">
        <f t="shared" si="18"/>
        <v>4.9867021276606138E-4</v>
      </c>
    </row>
    <row r="1135" spans="2:8" x14ac:dyDescent="0.3">
      <c r="B1135" s="2">
        <v>44159</v>
      </c>
      <c r="C1135">
        <f>+VLOOKUP(B1135,'S&amp;P500'!$B$5:$C$1261,2)</f>
        <v>3635.41</v>
      </c>
      <c r="D1135" s="15">
        <f>+VLOOKUP(B1135,Gold!$B$5:$C$1261,2)</f>
        <v>1804.8</v>
      </c>
      <c r="E1135" s="15"/>
      <c r="G1135" s="13">
        <f t="shared" si="18"/>
        <v>1.6161717804443754E-2</v>
      </c>
      <c r="H1135" s="13">
        <f t="shared" si="18"/>
        <v>-1.7956252040483234E-2</v>
      </c>
    </row>
    <row r="1136" spans="2:8" x14ac:dyDescent="0.3">
      <c r="B1136" s="2">
        <v>44158</v>
      </c>
      <c r="C1136">
        <f>+VLOOKUP(B1136,'S&amp;P500'!$B$5:$C$1261,2)</f>
        <v>3577.59</v>
      </c>
      <c r="D1136" s="15">
        <f>+VLOOKUP(B1136,Gold!$B$5:$C$1261,2)</f>
        <v>1837.8</v>
      </c>
      <c r="E1136" s="15"/>
      <c r="G1136" s="13">
        <f t="shared" si="18"/>
        <v>5.6359169538502396E-3</v>
      </c>
      <c r="H1136" s="13">
        <f t="shared" si="18"/>
        <v>-1.8583787247676953E-2</v>
      </c>
    </row>
    <row r="1137" spans="2:8" x14ac:dyDescent="0.3">
      <c r="B1137" s="2">
        <v>44155</v>
      </c>
      <c r="C1137">
        <f>+VLOOKUP(B1137,'S&amp;P500'!$B$5:$C$1261,2)</f>
        <v>3557.54</v>
      </c>
      <c r="D1137" s="15">
        <f>+VLOOKUP(B1137,Gold!$B$5:$C$1261,2)</f>
        <v>1872.6</v>
      </c>
      <c r="E1137" s="15"/>
      <c r="G1137" s="13">
        <f t="shared" si="18"/>
        <v>-6.7925413261787915E-3</v>
      </c>
      <c r="H1137" s="13">
        <f t="shared" si="18"/>
        <v>6.1791413680081231E-3</v>
      </c>
    </row>
    <row r="1138" spans="2:8" x14ac:dyDescent="0.3">
      <c r="B1138" s="2">
        <v>44154</v>
      </c>
      <c r="C1138">
        <f>+VLOOKUP(B1138,'S&amp;P500'!$B$5:$C$1261,2)</f>
        <v>3581.87</v>
      </c>
      <c r="D1138" s="15">
        <f>+VLOOKUP(B1138,Gold!$B$5:$C$1261,2)</f>
        <v>1861.1</v>
      </c>
      <c r="E1138" s="15"/>
      <c r="G1138" s="13">
        <f t="shared" si="18"/>
        <v>3.9464206133208446E-3</v>
      </c>
      <c r="H1138" s="13">
        <f t="shared" si="18"/>
        <v>-6.6186282359220749E-3</v>
      </c>
    </row>
    <row r="1139" spans="2:8" x14ac:dyDescent="0.3">
      <c r="B1139" s="2">
        <v>44153</v>
      </c>
      <c r="C1139">
        <f>+VLOOKUP(B1139,'S&amp;P500'!$B$5:$C$1261,2)</f>
        <v>3567.79</v>
      </c>
      <c r="D1139" s="15">
        <f>+VLOOKUP(B1139,Gold!$B$5:$C$1261,2)</f>
        <v>1873.5</v>
      </c>
      <c r="E1139" s="15"/>
      <c r="G1139" s="13">
        <f t="shared" si="18"/>
        <v>-1.156383241031389E-2</v>
      </c>
      <c r="H1139" s="13">
        <f t="shared" si="18"/>
        <v>-5.8370920668612269E-3</v>
      </c>
    </row>
    <row r="1140" spans="2:8" x14ac:dyDescent="0.3">
      <c r="B1140" s="2">
        <v>44152</v>
      </c>
      <c r="C1140">
        <f>+VLOOKUP(B1140,'S&amp;P500'!$B$5:$C$1261,2)</f>
        <v>3609.53</v>
      </c>
      <c r="D1140" s="15">
        <f>+VLOOKUP(B1140,Gold!$B$5:$C$1261,2)</f>
        <v>1884.5</v>
      </c>
      <c r="E1140" s="15"/>
      <c r="G1140" s="13">
        <f t="shared" si="18"/>
        <v>-4.7919578925310624E-3</v>
      </c>
      <c r="H1140" s="13">
        <f t="shared" si="18"/>
        <v>-1.4836009113547988E-3</v>
      </c>
    </row>
    <row r="1141" spans="2:8" x14ac:dyDescent="0.3">
      <c r="B1141" s="2">
        <v>44151</v>
      </c>
      <c r="C1141">
        <f>+VLOOKUP(B1141,'S&amp;P500'!$B$5:$C$1261,2)</f>
        <v>3626.91</v>
      </c>
      <c r="D1141" s="15">
        <f>+VLOOKUP(B1141,Gold!$B$5:$C$1261,2)</f>
        <v>1887.3</v>
      </c>
      <c r="E1141" s="15"/>
      <c r="G1141" s="13">
        <f t="shared" si="18"/>
        <v>1.1648048198820149E-2</v>
      </c>
      <c r="H1141" s="13">
        <f t="shared" si="18"/>
        <v>8.484912764490371E-4</v>
      </c>
    </row>
    <row r="1142" spans="2:8" x14ac:dyDescent="0.3">
      <c r="B1142" s="2">
        <v>44148</v>
      </c>
      <c r="C1142">
        <f>+VLOOKUP(B1142,'S&amp;P500'!$B$5:$C$1261,2)</f>
        <v>3585.15</v>
      </c>
      <c r="D1142" s="15">
        <f>+VLOOKUP(B1142,Gold!$B$5:$C$1261,2)</f>
        <v>1885.7</v>
      </c>
      <c r="E1142" s="15"/>
      <c r="G1142" s="13">
        <f t="shared" si="18"/>
        <v>1.3610365817456005E-2</v>
      </c>
      <c r="H1142" s="13">
        <f t="shared" si="18"/>
        <v>6.9956210616255454E-3</v>
      </c>
    </row>
    <row r="1143" spans="2:8" x14ac:dyDescent="0.3">
      <c r="B1143" s="2">
        <v>44147</v>
      </c>
      <c r="C1143">
        <f>+VLOOKUP(B1143,'S&amp;P500'!$B$5:$C$1261,2)</f>
        <v>3537.01</v>
      </c>
      <c r="D1143" s="15">
        <f>+VLOOKUP(B1143,Gold!$B$5:$C$1261,2)</f>
        <v>1872.6</v>
      </c>
      <c r="E1143" s="15"/>
      <c r="G1143" s="13">
        <f t="shared" si="18"/>
        <v>-9.9785593927212979E-3</v>
      </c>
      <c r="H1143" s="13">
        <f t="shared" si="18"/>
        <v>6.3954425753747213E-3</v>
      </c>
    </row>
    <row r="1144" spans="2:8" x14ac:dyDescent="0.3">
      <c r="B1144" s="2">
        <v>44146</v>
      </c>
      <c r="C1144">
        <f>+VLOOKUP(B1144,'S&amp;P500'!$B$5:$C$1261,2)</f>
        <v>3572.66</v>
      </c>
      <c r="D1144" s="15">
        <f>+VLOOKUP(B1144,Gold!$B$5:$C$1261,2)</f>
        <v>1860.7</v>
      </c>
      <c r="E1144" s="15"/>
      <c r="G1144" s="13">
        <f t="shared" si="18"/>
        <v>7.6518884341691962E-3</v>
      </c>
      <c r="H1144" s="13">
        <f t="shared" si="18"/>
        <v>-7.8383278233976617E-3</v>
      </c>
    </row>
    <row r="1145" spans="2:8" x14ac:dyDescent="0.3">
      <c r="B1145" s="2">
        <v>44145</v>
      </c>
      <c r="C1145">
        <f>+VLOOKUP(B1145,'S&amp;P500'!$B$5:$C$1261,2)</f>
        <v>3545.53</v>
      </c>
      <c r="D1145" s="15">
        <f>+VLOOKUP(B1145,Gold!$B$5:$C$1261,2)</f>
        <v>1875.4</v>
      </c>
      <c r="E1145" s="15"/>
      <c r="G1145" s="13">
        <f t="shared" si="18"/>
        <v>-1.3998028446696731E-3</v>
      </c>
      <c r="H1145" s="13">
        <f t="shared" si="18"/>
        <v>1.1979279084826322E-2</v>
      </c>
    </row>
    <row r="1146" spans="2:8" x14ac:dyDescent="0.3">
      <c r="B1146" s="2">
        <v>44144</v>
      </c>
      <c r="C1146">
        <f>+VLOOKUP(B1146,'S&amp;P500'!$B$5:$C$1261,2)</f>
        <v>3550.5</v>
      </c>
      <c r="D1146" s="15">
        <f>+VLOOKUP(B1146,Gold!$B$5:$C$1261,2)</f>
        <v>1853.2</v>
      </c>
      <c r="E1146" s="15"/>
      <c r="G1146" s="13">
        <f t="shared" si="18"/>
        <v>1.1699872344305584E-2</v>
      </c>
      <c r="H1146" s="13">
        <f t="shared" si="18"/>
        <v>-4.9787212223760369E-2</v>
      </c>
    </row>
    <row r="1147" spans="2:8" x14ac:dyDescent="0.3">
      <c r="B1147" s="2">
        <v>44141</v>
      </c>
      <c r="C1147">
        <f>+VLOOKUP(B1147,'S&amp;P500'!$B$5:$C$1261,2)</f>
        <v>3509.44</v>
      </c>
      <c r="D1147" s="15">
        <f>+VLOOKUP(B1147,Gold!$B$5:$C$1261,2)</f>
        <v>1950.3</v>
      </c>
      <c r="E1147" s="15"/>
      <c r="G1147" s="13">
        <f t="shared" si="18"/>
        <v>-2.8771240154390476E-4</v>
      </c>
      <c r="H1147" s="13">
        <f t="shared" si="18"/>
        <v>2.5702976404666789E-3</v>
      </c>
    </row>
    <row r="1148" spans="2:8" x14ac:dyDescent="0.3">
      <c r="B1148" s="2">
        <v>44140</v>
      </c>
      <c r="C1148">
        <f>+VLOOKUP(B1148,'S&amp;P500'!$B$5:$C$1261,2)</f>
        <v>3510.45</v>
      </c>
      <c r="D1148" s="15">
        <f>+VLOOKUP(B1148,Gold!$B$5:$C$1261,2)</f>
        <v>1945.3</v>
      </c>
      <c r="E1148" s="15"/>
      <c r="G1148" s="13">
        <f t="shared" si="18"/>
        <v>1.9460190971818836E-2</v>
      </c>
      <c r="H1148" s="13">
        <f t="shared" si="18"/>
        <v>2.6760266019212553E-2</v>
      </c>
    </row>
    <row r="1149" spans="2:8" x14ac:dyDescent="0.3">
      <c r="B1149" s="2">
        <v>44139</v>
      </c>
      <c r="C1149">
        <f>+VLOOKUP(B1149,'S&amp;P500'!$B$5:$C$1261,2)</f>
        <v>3443.44</v>
      </c>
      <c r="D1149" s="15">
        <f>+VLOOKUP(B1149,Gold!$B$5:$C$1261,2)</f>
        <v>1894.6</v>
      </c>
      <c r="E1149" s="15"/>
      <c r="G1149" s="13">
        <f t="shared" si="18"/>
        <v>2.2047038430944355E-2</v>
      </c>
      <c r="H1149" s="13">
        <f t="shared" si="18"/>
        <v>-7.2832067068379081E-3</v>
      </c>
    </row>
    <row r="1150" spans="2:8" x14ac:dyDescent="0.3">
      <c r="B1150" s="2">
        <v>44138</v>
      </c>
      <c r="C1150">
        <f>+VLOOKUP(B1150,'S&amp;P500'!$B$5:$C$1261,2)</f>
        <v>3369.16</v>
      </c>
      <c r="D1150" s="15">
        <f>+VLOOKUP(B1150,Gold!$B$5:$C$1261,2)</f>
        <v>1908.5</v>
      </c>
      <c r="E1150" s="15"/>
      <c r="G1150" s="13">
        <f t="shared" si="18"/>
        <v>1.7799313644932147E-2</v>
      </c>
      <c r="H1150" s="13">
        <f t="shared" si="18"/>
        <v>9.5746931866271812E-3</v>
      </c>
    </row>
    <row r="1151" spans="2:8" x14ac:dyDescent="0.3">
      <c r="B1151" s="2">
        <v>44137</v>
      </c>
      <c r="C1151">
        <f>+VLOOKUP(B1151,'S&amp;P500'!$B$5:$C$1261,2)</f>
        <v>3310.24</v>
      </c>
      <c r="D1151" s="15">
        <f>+VLOOKUP(B1151,Gold!$B$5:$C$1261,2)</f>
        <v>1890.4</v>
      </c>
      <c r="E1151" s="15"/>
      <c r="G1151" s="13">
        <f t="shared" si="18"/>
        <v>1.231819349472163E-2</v>
      </c>
      <c r="H1151" s="13">
        <f t="shared" si="18"/>
        <v>6.9244700117183644E-3</v>
      </c>
    </row>
    <row r="1152" spans="2:8" x14ac:dyDescent="0.3">
      <c r="B1152" s="2">
        <v>44134</v>
      </c>
      <c r="C1152">
        <f>+VLOOKUP(B1152,'S&amp;P500'!$B$5:$C$1261,2)</f>
        <v>3269.96</v>
      </c>
      <c r="D1152" s="15">
        <f>+VLOOKUP(B1152,Gold!$B$5:$C$1261,2)</f>
        <v>1877.4</v>
      </c>
      <c r="E1152" s="15"/>
      <c r="G1152" s="13">
        <f t="shared" si="18"/>
        <v>-1.2129506270184387E-2</v>
      </c>
      <c r="H1152" s="13">
        <f t="shared" si="18"/>
        <v>6.3250428816468141E-3</v>
      </c>
    </row>
    <row r="1153" spans="2:8" x14ac:dyDescent="0.3">
      <c r="B1153" s="2">
        <v>44133</v>
      </c>
      <c r="C1153">
        <f>+VLOOKUP(B1153,'S&amp;P500'!$B$5:$C$1261,2)</f>
        <v>3310.11</v>
      </c>
      <c r="D1153" s="15">
        <f>+VLOOKUP(B1153,Gold!$B$5:$C$1261,2)</f>
        <v>1865.6</v>
      </c>
      <c r="E1153" s="15"/>
      <c r="G1153" s="13">
        <f t="shared" si="18"/>
        <v>1.1947307117329942E-2</v>
      </c>
      <c r="H1153" s="13">
        <f t="shared" si="18"/>
        <v>-5.6497175141243527E-3</v>
      </c>
    </row>
    <row r="1154" spans="2:8" x14ac:dyDescent="0.3">
      <c r="B1154" s="2">
        <v>44132</v>
      </c>
      <c r="C1154">
        <f>+VLOOKUP(B1154,'S&amp;P500'!$B$5:$C$1261,2)</f>
        <v>3271.03</v>
      </c>
      <c r="D1154" s="15">
        <f>+VLOOKUP(B1154,Gold!$B$5:$C$1261,2)</f>
        <v>1876.2</v>
      </c>
      <c r="E1154" s="15"/>
      <c r="G1154" s="13">
        <f t="shared" si="18"/>
        <v>-3.5287906850543171E-2</v>
      </c>
      <c r="H1154" s="13">
        <f t="shared" si="18"/>
        <v>-1.7078792958927003E-2</v>
      </c>
    </row>
    <row r="1155" spans="2:8" x14ac:dyDescent="0.3">
      <c r="B1155" s="2">
        <v>44131</v>
      </c>
      <c r="C1155">
        <f>+VLOOKUP(B1155,'S&amp;P500'!$B$5:$C$1261,2)</f>
        <v>3390.68</v>
      </c>
      <c r="D1155" s="15">
        <f>+VLOOKUP(B1155,Gold!$B$5:$C$1261,2)</f>
        <v>1908.8</v>
      </c>
      <c r="E1155" s="15"/>
      <c r="G1155" s="13">
        <f t="shared" si="18"/>
        <v>-3.0256074002417144E-3</v>
      </c>
      <c r="H1155" s="13">
        <f t="shared" si="18"/>
        <v>3.2059704630262864E-3</v>
      </c>
    </row>
    <row r="1156" spans="2:8" x14ac:dyDescent="0.3">
      <c r="B1156" s="2">
        <v>44130</v>
      </c>
      <c r="C1156">
        <f>+VLOOKUP(B1156,'S&amp;P500'!$B$5:$C$1261,2)</f>
        <v>3400.97</v>
      </c>
      <c r="D1156" s="15">
        <f>+VLOOKUP(B1156,Gold!$B$5:$C$1261,2)</f>
        <v>1902.7</v>
      </c>
      <c r="E1156" s="15"/>
      <c r="G1156" s="13">
        <f t="shared" si="18"/>
        <v>-1.8589538262648642E-2</v>
      </c>
      <c r="H1156" s="13">
        <f t="shared" si="18"/>
        <v>3.680336487907887E-4</v>
      </c>
    </row>
    <row r="1157" spans="2:8" x14ac:dyDescent="0.3">
      <c r="B1157" s="2">
        <v>44127</v>
      </c>
      <c r="C1157">
        <f>+VLOOKUP(B1157,'S&amp;P500'!$B$5:$C$1261,2)</f>
        <v>3465.39</v>
      </c>
      <c r="D1157" s="15">
        <f>+VLOOKUP(B1157,Gold!$B$5:$C$1261,2)</f>
        <v>1902</v>
      </c>
      <c r="E1157" s="15"/>
      <c r="G1157" s="13">
        <f t="shared" si="18"/>
        <v>3.4457896215134287E-3</v>
      </c>
      <c r="H1157" s="13">
        <f t="shared" si="18"/>
        <v>4.7341013097690343E-4</v>
      </c>
    </row>
    <row r="1158" spans="2:8" x14ac:dyDescent="0.3">
      <c r="B1158" s="2">
        <v>44126</v>
      </c>
      <c r="C1158">
        <f>+VLOOKUP(B1158,'S&amp;P500'!$B$5:$C$1261,2)</f>
        <v>3453.49</v>
      </c>
      <c r="D1158" s="15">
        <f>+VLOOKUP(B1158,Gold!$B$5:$C$1261,2)</f>
        <v>1901.1</v>
      </c>
      <c r="E1158" s="15"/>
      <c r="G1158" s="13">
        <f t="shared" si="18"/>
        <v>5.2189453829942778E-3</v>
      </c>
      <c r="H1158" s="13">
        <f t="shared" si="18"/>
        <v>-1.2210329419100052E-2</v>
      </c>
    </row>
    <row r="1159" spans="2:8" x14ac:dyDescent="0.3">
      <c r="B1159" s="2">
        <v>44125</v>
      </c>
      <c r="C1159">
        <f>+VLOOKUP(B1159,'S&amp;P500'!$B$5:$C$1261,2)</f>
        <v>3435.56</v>
      </c>
      <c r="D1159" s="15">
        <f>+VLOOKUP(B1159,Gold!$B$5:$C$1261,2)</f>
        <v>1924.6</v>
      </c>
      <c r="E1159" s="15"/>
      <c r="G1159" s="13">
        <f t="shared" si="18"/>
        <v>-2.1956829851994542E-3</v>
      </c>
      <c r="H1159" s="13">
        <f t="shared" si="18"/>
        <v>7.4329983249579179E-3</v>
      </c>
    </row>
    <row r="1160" spans="2:8" x14ac:dyDescent="0.3">
      <c r="B1160" s="2">
        <v>44124</v>
      </c>
      <c r="C1160">
        <f>+VLOOKUP(B1160,'S&amp;P500'!$B$5:$C$1261,2)</f>
        <v>3443.12</v>
      </c>
      <c r="D1160" s="15">
        <f>+VLOOKUP(B1160,Gold!$B$5:$C$1261,2)</f>
        <v>1910.4</v>
      </c>
      <c r="E1160" s="15"/>
      <c r="G1160" s="13">
        <f t="shared" si="18"/>
        <v>4.7272769717412455E-3</v>
      </c>
      <c r="H1160" s="13">
        <f t="shared" si="18"/>
        <v>2.0981955518253326E-3</v>
      </c>
    </row>
    <row r="1161" spans="2:8" x14ac:dyDescent="0.3">
      <c r="B1161" s="2">
        <v>44123</v>
      </c>
      <c r="C1161">
        <f>+VLOOKUP(B1161,'S&amp;P500'!$B$5:$C$1261,2)</f>
        <v>3426.92</v>
      </c>
      <c r="D1161" s="15">
        <f>+VLOOKUP(B1161,Gold!$B$5:$C$1261,2)</f>
        <v>1906.4</v>
      </c>
      <c r="E1161" s="15"/>
      <c r="G1161" s="13">
        <f t="shared" si="18"/>
        <v>-1.6329822808936134E-2</v>
      </c>
      <c r="H1161" s="13">
        <f t="shared" si="18"/>
        <v>2.9461279461280299E-3</v>
      </c>
    </row>
    <row r="1162" spans="2:8" x14ac:dyDescent="0.3">
      <c r="B1162" s="2">
        <v>44120</v>
      </c>
      <c r="C1162">
        <f>+VLOOKUP(B1162,'S&amp;P500'!$B$5:$C$1261,2)</f>
        <v>3483.81</v>
      </c>
      <c r="D1162" s="15">
        <f>+VLOOKUP(B1162,Gold!$B$5:$C$1261,2)</f>
        <v>1900.8</v>
      </c>
      <c r="E1162" s="15"/>
      <c r="G1162" s="13">
        <f t="shared" si="18"/>
        <v>1.3492797142955482E-4</v>
      </c>
      <c r="H1162" s="13">
        <f t="shared" si="18"/>
        <v>-1.2610340479193294E-3</v>
      </c>
    </row>
    <row r="1163" spans="2:8" x14ac:dyDescent="0.3">
      <c r="B1163" s="2">
        <v>44119</v>
      </c>
      <c r="C1163">
        <f>+VLOOKUP(B1163,'S&amp;P500'!$B$5:$C$1261,2)</f>
        <v>3483.34</v>
      </c>
      <c r="D1163" s="15">
        <f>+VLOOKUP(B1163,Gold!$B$5:$C$1261,2)</f>
        <v>1903.2</v>
      </c>
      <c r="E1163" s="15"/>
      <c r="G1163" s="13">
        <f t="shared" si="18"/>
        <v>-1.5278028589691406E-3</v>
      </c>
      <c r="H1163" s="13">
        <f t="shared" si="18"/>
        <v>9.993162572976555E-4</v>
      </c>
    </row>
    <row r="1164" spans="2:8" x14ac:dyDescent="0.3">
      <c r="B1164" s="2">
        <v>44118</v>
      </c>
      <c r="C1164">
        <f>+VLOOKUP(B1164,'S&amp;P500'!$B$5:$C$1261,2)</f>
        <v>3488.67</v>
      </c>
      <c r="D1164" s="15">
        <f>+VLOOKUP(B1164,Gold!$B$5:$C$1261,2)</f>
        <v>1901.3</v>
      </c>
      <c r="E1164" s="15"/>
      <c r="G1164" s="13">
        <f t="shared" si="18"/>
        <v>-6.623138843883547E-3</v>
      </c>
      <c r="H1164" s="13">
        <f t="shared" si="18"/>
        <v>6.7778660312416417E-3</v>
      </c>
    </row>
    <row r="1165" spans="2:8" x14ac:dyDescent="0.3">
      <c r="B1165" s="2">
        <v>44117</v>
      </c>
      <c r="C1165">
        <f>+VLOOKUP(B1165,'S&amp;P500'!$B$5:$C$1261,2)</f>
        <v>3511.93</v>
      </c>
      <c r="D1165" s="15">
        <f>+VLOOKUP(B1165,Gold!$B$5:$C$1261,2)</f>
        <v>1888.5</v>
      </c>
      <c r="E1165" s="15"/>
      <c r="G1165" s="13">
        <f t="shared" si="18"/>
        <v>-6.3069078891523356E-3</v>
      </c>
      <c r="H1165" s="13">
        <f t="shared" si="18"/>
        <v>-1.7685305591677469E-2</v>
      </c>
    </row>
    <row r="1166" spans="2:8" x14ac:dyDescent="0.3">
      <c r="B1166" s="2">
        <v>44116</v>
      </c>
      <c r="C1166">
        <f>+VLOOKUP(B1166,'S&amp;P500'!$B$5:$C$1261,2)</f>
        <v>3534.22</v>
      </c>
      <c r="D1166" s="15">
        <f>+VLOOKUP(B1166,Gold!$B$5:$C$1261,2)</f>
        <v>1922.5</v>
      </c>
      <c r="E1166" s="15"/>
      <c r="G1166" s="13">
        <f t="shared" si="18"/>
        <v>1.6415789988323715E-2</v>
      </c>
      <c r="H1166" s="13">
        <f t="shared" si="18"/>
        <v>1.5629070070330986E-3</v>
      </c>
    </row>
    <row r="1167" spans="2:8" x14ac:dyDescent="0.3">
      <c r="B1167" s="2">
        <v>44113</v>
      </c>
      <c r="C1167">
        <f>+VLOOKUP(B1167,'S&amp;P500'!$B$5:$C$1261,2)</f>
        <v>3477.14</v>
      </c>
      <c r="D1167" s="15">
        <f>+VLOOKUP(B1167,Gold!$B$5:$C$1261,2)</f>
        <v>1919.5</v>
      </c>
      <c r="E1167" s="15"/>
      <c r="G1167" s="13">
        <f t="shared" si="18"/>
        <v>8.7935871510924635E-3</v>
      </c>
      <c r="H1167" s="13">
        <f t="shared" si="18"/>
        <v>1.636132584983585E-2</v>
      </c>
    </row>
    <row r="1168" spans="2:8" x14ac:dyDescent="0.3">
      <c r="B1168" s="2">
        <v>44112</v>
      </c>
      <c r="C1168">
        <f>+VLOOKUP(B1168,'S&amp;P500'!$B$5:$C$1261,2)</f>
        <v>3446.83</v>
      </c>
      <c r="D1168" s="15">
        <f>+VLOOKUP(B1168,Gold!$B$5:$C$1261,2)</f>
        <v>1888.6</v>
      </c>
      <c r="E1168" s="15"/>
      <c r="G1168" s="13">
        <f t="shared" si="18"/>
        <v>8.0100835224481415E-3</v>
      </c>
      <c r="H1168" s="13">
        <f t="shared" si="18"/>
        <v>2.6544913994479558E-3</v>
      </c>
    </row>
    <row r="1169" spans="2:8" x14ac:dyDescent="0.3">
      <c r="B1169" s="2">
        <v>44111</v>
      </c>
      <c r="C1169">
        <f>+VLOOKUP(B1169,'S&amp;P500'!$B$5:$C$1261,2)</f>
        <v>3419.44</v>
      </c>
      <c r="D1169" s="15">
        <f>+VLOOKUP(B1169,Gold!$B$5:$C$1261,2)</f>
        <v>1883.6</v>
      </c>
      <c r="E1169" s="15"/>
      <c r="G1169" s="13">
        <f t="shared" si="18"/>
        <v>1.7396763434365692E-2</v>
      </c>
      <c r="H1169" s="13">
        <f t="shared" si="18"/>
        <v>-9.2051969912155807E-3</v>
      </c>
    </row>
    <row r="1170" spans="2:8" x14ac:dyDescent="0.3">
      <c r="B1170" s="2">
        <v>44110</v>
      </c>
      <c r="C1170">
        <f>+VLOOKUP(B1170,'S&amp;P500'!$B$5:$C$1261,2)</f>
        <v>3360.97</v>
      </c>
      <c r="D1170" s="15">
        <f>+VLOOKUP(B1170,Gold!$B$5:$C$1261,2)</f>
        <v>1901.1</v>
      </c>
      <c r="E1170" s="15"/>
      <c r="G1170" s="13">
        <f t="shared" si="18"/>
        <v>-1.3973478847620791E-2</v>
      </c>
      <c r="H1170" s="13">
        <f t="shared" si="18"/>
        <v>-5.9607843137254868E-3</v>
      </c>
    </row>
    <row r="1171" spans="2:8" x14ac:dyDescent="0.3">
      <c r="B1171" s="2">
        <v>44109</v>
      </c>
      <c r="C1171">
        <f>+VLOOKUP(B1171,'S&amp;P500'!$B$5:$C$1261,2)</f>
        <v>3408.6</v>
      </c>
      <c r="D1171" s="15">
        <f>+VLOOKUP(B1171,Gold!$B$5:$C$1261,2)</f>
        <v>1912.5</v>
      </c>
      <c r="E1171" s="15"/>
      <c r="G1171" s="13">
        <f t="shared" si="18"/>
        <v>1.7972655760030154E-2</v>
      </c>
      <c r="H1171" s="13">
        <f t="shared" si="18"/>
        <v>6.4730028418060748E-3</v>
      </c>
    </row>
    <row r="1172" spans="2:8" x14ac:dyDescent="0.3">
      <c r="B1172" s="2">
        <v>44106</v>
      </c>
      <c r="C1172">
        <f>+VLOOKUP(B1172,'S&amp;P500'!$B$5:$C$1261,2)</f>
        <v>3348.42</v>
      </c>
      <c r="D1172" s="15">
        <f>+VLOOKUP(B1172,Gold!$B$5:$C$1261,2)</f>
        <v>1900.2</v>
      </c>
      <c r="E1172" s="15"/>
      <c r="G1172" s="13">
        <f t="shared" ref="G1172:H1235" si="19">+C1172/C1173-1</f>
        <v>-9.5776147657359312E-3</v>
      </c>
      <c r="H1172" s="13">
        <f t="shared" si="19"/>
        <v>-4.2967931251309821E-3</v>
      </c>
    </row>
    <row r="1173" spans="2:8" x14ac:dyDescent="0.3">
      <c r="B1173" s="2">
        <v>44105</v>
      </c>
      <c r="C1173">
        <f>+VLOOKUP(B1173,'S&amp;P500'!$B$5:$C$1261,2)</f>
        <v>3380.8</v>
      </c>
      <c r="D1173" s="15">
        <f>+VLOOKUP(B1173,Gold!$B$5:$C$1261,2)</f>
        <v>1908.4</v>
      </c>
      <c r="E1173" s="15"/>
      <c r="G1173" s="13">
        <f t="shared" si="19"/>
        <v>5.2928932500744263E-3</v>
      </c>
      <c r="H1173" s="13">
        <f t="shared" si="19"/>
        <v>1.1072847682119358E-2</v>
      </c>
    </row>
    <row r="1174" spans="2:8" x14ac:dyDescent="0.3">
      <c r="B1174" s="2">
        <v>44104</v>
      </c>
      <c r="C1174">
        <f>+VLOOKUP(B1174,'S&amp;P500'!$B$5:$C$1261,2)</f>
        <v>3363</v>
      </c>
      <c r="D1174" s="15">
        <f>+VLOOKUP(B1174,Gold!$B$5:$C$1261,2)</f>
        <v>1887.5</v>
      </c>
      <c r="E1174" s="15"/>
      <c r="G1174" s="13">
        <f t="shared" si="19"/>
        <v>8.2537093722925281E-3</v>
      </c>
      <c r="H1174" s="13">
        <f t="shared" si="19"/>
        <v>-3.5897165179749058E-3</v>
      </c>
    </row>
    <row r="1175" spans="2:8" x14ac:dyDescent="0.3">
      <c r="B1175" s="2">
        <v>44103</v>
      </c>
      <c r="C1175">
        <f>+VLOOKUP(B1175,'S&amp;P500'!$B$5:$C$1261,2)</f>
        <v>3335.47</v>
      </c>
      <c r="D1175" s="15">
        <f>+VLOOKUP(B1175,Gold!$B$5:$C$1261,2)</f>
        <v>1894.3</v>
      </c>
      <c r="E1175" s="15"/>
      <c r="G1175" s="13">
        <f t="shared" si="19"/>
        <v>-4.8126268051080778E-3</v>
      </c>
      <c r="H1175" s="13">
        <f t="shared" si="19"/>
        <v>1.1480136693720722E-2</v>
      </c>
    </row>
    <row r="1176" spans="2:8" x14ac:dyDescent="0.3">
      <c r="B1176" s="2">
        <v>44102</v>
      </c>
      <c r="C1176">
        <f>+VLOOKUP(B1176,'S&amp;P500'!$B$5:$C$1261,2)</f>
        <v>3351.6</v>
      </c>
      <c r="D1176" s="15">
        <f>+VLOOKUP(B1176,Gold!$B$5:$C$1261,2)</f>
        <v>1872.8</v>
      </c>
      <c r="E1176" s="15"/>
      <c r="G1176" s="13">
        <f t="shared" si="19"/>
        <v>1.6110548559024496E-2</v>
      </c>
      <c r="H1176" s="13">
        <f t="shared" si="19"/>
        <v>8.1283307315496156E-3</v>
      </c>
    </row>
    <row r="1177" spans="2:8" x14ac:dyDescent="0.3">
      <c r="B1177" s="2">
        <v>44099</v>
      </c>
      <c r="C1177">
        <f>+VLOOKUP(B1177,'S&amp;P500'!$B$5:$C$1261,2)</f>
        <v>3298.46</v>
      </c>
      <c r="D1177" s="15">
        <f>+VLOOKUP(B1177,Gold!$B$5:$C$1261,2)</f>
        <v>1857.7</v>
      </c>
      <c r="E1177" s="15"/>
      <c r="G1177" s="13">
        <f t="shared" si="19"/>
        <v>1.5976763311659203E-2</v>
      </c>
      <c r="H1177" s="13">
        <f t="shared" si="19"/>
        <v>-5.6736070224268076E-3</v>
      </c>
    </row>
    <row r="1178" spans="2:8" x14ac:dyDescent="0.3">
      <c r="B1178" s="2">
        <v>44098</v>
      </c>
      <c r="C1178">
        <f>+VLOOKUP(B1178,'S&amp;P500'!$B$5:$C$1261,2)</f>
        <v>3246.59</v>
      </c>
      <c r="D1178" s="15">
        <f>+VLOOKUP(B1178,Gold!$B$5:$C$1261,2)</f>
        <v>1868.3</v>
      </c>
      <c r="E1178" s="15"/>
      <c r="G1178" s="13">
        <f t="shared" si="19"/>
        <v>2.9874077827070078E-3</v>
      </c>
      <c r="H1178" s="13">
        <f t="shared" si="19"/>
        <v>4.5163718479488413E-3</v>
      </c>
    </row>
    <row r="1179" spans="2:8" x14ac:dyDescent="0.3">
      <c r="B1179" s="2">
        <v>44097</v>
      </c>
      <c r="C1179">
        <f>+VLOOKUP(B1179,'S&amp;P500'!$B$5:$C$1261,2)</f>
        <v>3236.92</v>
      </c>
      <c r="D1179" s="15">
        <f>+VLOOKUP(B1179,Gold!$B$5:$C$1261,2)</f>
        <v>1859.9</v>
      </c>
      <c r="E1179" s="15"/>
      <c r="G1179" s="13">
        <f t="shared" si="19"/>
        <v>-2.3721411401357861E-2</v>
      </c>
      <c r="H1179" s="13">
        <f t="shared" si="19"/>
        <v>-2.0383440429790234E-2</v>
      </c>
    </row>
    <row r="1180" spans="2:8" x14ac:dyDescent="0.3">
      <c r="B1180" s="2">
        <v>44096</v>
      </c>
      <c r="C1180">
        <f>+VLOOKUP(B1180,'S&amp;P500'!$B$5:$C$1261,2)</f>
        <v>3315.57</v>
      </c>
      <c r="D1180" s="15">
        <f>+VLOOKUP(B1180,Gold!$B$5:$C$1261,2)</f>
        <v>1898.6</v>
      </c>
      <c r="E1180" s="15"/>
      <c r="G1180" s="13">
        <f t="shared" si="19"/>
        <v>1.0517942372282096E-2</v>
      </c>
      <c r="H1180" s="13">
        <f t="shared" si="19"/>
        <v>-1.3675573322112777E-3</v>
      </c>
    </row>
    <row r="1181" spans="2:8" x14ac:dyDescent="0.3">
      <c r="B1181" s="2">
        <v>44095</v>
      </c>
      <c r="C1181">
        <f>+VLOOKUP(B1181,'S&amp;P500'!$B$5:$C$1261,2)</f>
        <v>3281.06</v>
      </c>
      <c r="D1181" s="15">
        <f>+VLOOKUP(B1181,Gold!$B$5:$C$1261,2)</f>
        <v>1901.2</v>
      </c>
      <c r="E1181" s="15"/>
      <c r="G1181" s="13">
        <f t="shared" si="19"/>
        <v>-1.1571124305988612E-2</v>
      </c>
      <c r="H1181" s="13">
        <f t="shared" si="19"/>
        <v>-2.6074483889144906E-2</v>
      </c>
    </row>
    <row r="1182" spans="2:8" x14ac:dyDescent="0.3">
      <c r="B1182" s="2">
        <v>44092</v>
      </c>
      <c r="C1182">
        <f>+VLOOKUP(B1182,'S&amp;P500'!$B$5:$C$1261,2)</f>
        <v>3319.47</v>
      </c>
      <c r="D1182" s="15">
        <f>+VLOOKUP(B1182,Gold!$B$5:$C$1261,2)</f>
        <v>1952.1</v>
      </c>
      <c r="E1182" s="15"/>
      <c r="G1182" s="13">
        <f t="shared" si="19"/>
        <v>-1.1182570203842279E-2</v>
      </c>
      <c r="H1182" s="13">
        <f t="shared" si="19"/>
        <v>6.2371134020617891E-3</v>
      </c>
    </row>
    <row r="1183" spans="2:8" x14ac:dyDescent="0.3">
      <c r="B1183" s="2">
        <v>44091</v>
      </c>
      <c r="C1183">
        <f>+VLOOKUP(B1183,'S&amp;P500'!$B$5:$C$1261,2)</f>
        <v>3357.01</v>
      </c>
      <c r="D1183" s="15">
        <f>+VLOOKUP(B1183,Gold!$B$5:$C$1261,2)</f>
        <v>1940</v>
      </c>
      <c r="E1183" s="15"/>
      <c r="G1183" s="13">
        <f t="shared" si="19"/>
        <v>-8.4123716212423094E-3</v>
      </c>
      <c r="H1183" s="13">
        <f t="shared" si="19"/>
        <v>-1.0305070911131531E-2</v>
      </c>
    </row>
    <row r="1184" spans="2:8" x14ac:dyDescent="0.3">
      <c r="B1184" s="2">
        <v>44090</v>
      </c>
      <c r="C1184">
        <f>+VLOOKUP(B1184,'S&amp;P500'!$B$5:$C$1261,2)</f>
        <v>3385.49</v>
      </c>
      <c r="D1184" s="15">
        <f>+VLOOKUP(B1184,Gold!$B$5:$C$1261,2)</f>
        <v>1960.2</v>
      </c>
      <c r="E1184" s="15"/>
      <c r="G1184" s="13">
        <f t="shared" si="19"/>
        <v>-4.6189580148182641E-3</v>
      </c>
      <c r="H1184" s="13">
        <f t="shared" si="19"/>
        <v>1.9935592700506266E-3</v>
      </c>
    </row>
    <row r="1185" spans="2:8" x14ac:dyDescent="0.3">
      <c r="B1185" s="2">
        <v>44089</v>
      </c>
      <c r="C1185">
        <f>+VLOOKUP(B1185,'S&amp;P500'!$B$5:$C$1261,2)</f>
        <v>3401.2</v>
      </c>
      <c r="D1185" s="15">
        <f>+VLOOKUP(B1185,Gold!$B$5:$C$1261,2)</f>
        <v>1956.3</v>
      </c>
      <c r="E1185" s="15"/>
      <c r="G1185" s="13">
        <f t="shared" si="19"/>
        <v>5.2193856138835759E-3</v>
      </c>
      <c r="H1185" s="13">
        <f t="shared" si="19"/>
        <v>1.6384209717885678E-3</v>
      </c>
    </row>
    <row r="1186" spans="2:8" x14ac:dyDescent="0.3">
      <c r="B1186" s="2">
        <v>44088</v>
      </c>
      <c r="C1186">
        <f>+VLOOKUP(B1186,'S&amp;P500'!$B$5:$C$1261,2)</f>
        <v>3383.54</v>
      </c>
      <c r="D1186" s="15">
        <f>+VLOOKUP(B1186,Gold!$B$5:$C$1261,2)</f>
        <v>1953.1</v>
      </c>
      <c r="E1186" s="15"/>
      <c r="G1186" s="13">
        <f t="shared" si="19"/>
        <v>1.274180851668838E-2</v>
      </c>
      <c r="H1186" s="13">
        <f t="shared" si="19"/>
        <v>7.8955516565177852E-3</v>
      </c>
    </row>
    <row r="1187" spans="2:8" x14ac:dyDescent="0.3">
      <c r="B1187" s="2">
        <v>44085</v>
      </c>
      <c r="C1187">
        <f>+VLOOKUP(B1187,'S&amp;P500'!$B$5:$C$1261,2)</f>
        <v>3340.97</v>
      </c>
      <c r="D1187" s="15">
        <f>+VLOOKUP(B1187,Gold!$B$5:$C$1261,2)</f>
        <v>1937.8</v>
      </c>
      <c r="E1187" s="15"/>
      <c r="G1187" s="13">
        <f t="shared" si="19"/>
        <v>5.3306340759284865E-4</v>
      </c>
      <c r="H1187" s="13">
        <f t="shared" si="19"/>
        <v>-8.392180943608718E-3</v>
      </c>
    </row>
    <row r="1188" spans="2:8" x14ac:dyDescent="0.3">
      <c r="B1188" s="2">
        <v>44084</v>
      </c>
      <c r="C1188">
        <f>+VLOOKUP(B1188,'S&amp;P500'!$B$5:$C$1261,2)</f>
        <v>3339.19</v>
      </c>
      <c r="D1188" s="15">
        <f>+VLOOKUP(B1188,Gold!$B$5:$C$1261,2)</f>
        <v>1954.2</v>
      </c>
      <c r="E1188" s="15"/>
      <c r="G1188" s="13">
        <f t="shared" si="19"/>
        <v>-1.7584790641843373E-2</v>
      </c>
      <c r="H1188" s="13">
        <f t="shared" si="19"/>
        <v>4.8850722476474484E-3</v>
      </c>
    </row>
    <row r="1189" spans="2:8" x14ac:dyDescent="0.3">
      <c r="B1189" s="2">
        <v>44083</v>
      </c>
      <c r="C1189">
        <f>+VLOOKUP(B1189,'S&amp;P500'!$B$5:$C$1261,2)</f>
        <v>3398.96</v>
      </c>
      <c r="D1189" s="15">
        <f>+VLOOKUP(B1189,Gold!$B$5:$C$1261,2)</f>
        <v>1944.7</v>
      </c>
      <c r="E1189" s="15"/>
      <c r="G1189" s="13">
        <f t="shared" si="19"/>
        <v>2.0145024971186976E-2</v>
      </c>
      <c r="H1189" s="13">
        <f t="shared" si="19"/>
        <v>6.0527677185722162E-3</v>
      </c>
    </row>
    <row r="1190" spans="2:8" x14ac:dyDescent="0.3">
      <c r="B1190" s="2">
        <v>44082</v>
      </c>
      <c r="C1190">
        <f>+VLOOKUP(B1190,'S&amp;P500'!$B$5:$C$1261,2)</f>
        <v>3331.84</v>
      </c>
      <c r="D1190" s="15">
        <f>+VLOOKUP(B1190,Gold!$B$5:$C$1261,2)</f>
        <v>1933</v>
      </c>
      <c r="E1190" s="15"/>
      <c r="G1190" s="13">
        <f t="shared" si="19"/>
        <v>-2.7756378831384043E-2</v>
      </c>
      <c r="H1190" s="13">
        <f t="shared" si="19"/>
        <v>4.7299755704557356E-3</v>
      </c>
    </row>
    <row r="1191" spans="2:8" x14ac:dyDescent="0.3">
      <c r="B1191" s="2">
        <v>44078</v>
      </c>
      <c r="C1191">
        <f>+VLOOKUP(B1191,'S&amp;P500'!$B$5:$C$1261,2)</f>
        <v>3426.96</v>
      </c>
      <c r="D1191" s="15">
        <f>+VLOOKUP(B1191,Gold!$B$5:$C$1261,2)</f>
        <v>1923.9</v>
      </c>
      <c r="E1191" s="15"/>
      <c r="G1191" s="13">
        <f t="shared" si="19"/>
        <v>-8.1329991374968769E-3</v>
      </c>
      <c r="H1191" s="13">
        <f t="shared" si="19"/>
        <v>-1.9194853704087578E-3</v>
      </c>
    </row>
    <row r="1192" spans="2:8" x14ac:dyDescent="0.3">
      <c r="B1192" s="2">
        <v>44077</v>
      </c>
      <c r="C1192">
        <f>+VLOOKUP(B1192,'S&amp;P500'!$B$5:$C$1261,2)</f>
        <v>3455.06</v>
      </c>
      <c r="D1192" s="15">
        <f>+VLOOKUP(B1192,Gold!$B$5:$C$1261,2)</f>
        <v>1927.6</v>
      </c>
      <c r="E1192" s="15"/>
      <c r="G1192" s="13">
        <f t="shared" si="19"/>
        <v>-3.5125836395929477E-2</v>
      </c>
      <c r="H1192" s="13">
        <f t="shared" si="19"/>
        <v>-3.515301902398793E-3</v>
      </c>
    </row>
    <row r="1193" spans="2:8" x14ac:dyDescent="0.3">
      <c r="B1193" s="2">
        <v>44076</v>
      </c>
      <c r="C1193">
        <f>+VLOOKUP(B1193,'S&amp;P500'!$B$5:$C$1261,2)</f>
        <v>3580.84</v>
      </c>
      <c r="D1193" s="15">
        <f>+VLOOKUP(B1193,Gold!$B$5:$C$1261,2)</f>
        <v>1934.4</v>
      </c>
      <c r="E1193" s="15"/>
      <c r="G1193" s="13">
        <f t="shared" si="19"/>
        <v>1.5365857116526938E-2</v>
      </c>
      <c r="H1193" s="13">
        <f t="shared" si="19"/>
        <v>-1.7173051519154492E-2</v>
      </c>
    </row>
    <row r="1194" spans="2:8" x14ac:dyDescent="0.3">
      <c r="B1194" s="2">
        <v>44075</v>
      </c>
      <c r="C1194">
        <f>+VLOOKUP(B1194,'S&amp;P500'!$B$5:$C$1261,2)</f>
        <v>3526.65</v>
      </c>
      <c r="D1194" s="15">
        <f>+VLOOKUP(B1194,Gold!$B$5:$C$1261,2)</f>
        <v>1968.2</v>
      </c>
      <c r="E1194" s="15"/>
      <c r="G1194" s="13">
        <f t="shared" si="19"/>
        <v>7.5250477814823302E-3</v>
      </c>
      <c r="H1194" s="13">
        <f t="shared" si="19"/>
        <v>3.0494002846115364E-4</v>
      </c>
    </row>
    <row r="1195" spans="2:8" x14ac:dyDescent="0.3">
      <c r="B1195" s="2">
        <v>44074</v>
      </c>
      <c r="C1195">
        <f>+VLOOKUP(B1195,'S&amp;P500'!$B$5:$C$1261,2)</f>
        <v>3500.31</v>
      </c>
      <c r="D1195" s="15">
        <f>+VLOOKUP(B1195,Gold!$B$5:$C$1261,2)</f>
        <v>1967.6</v>
      </c>
      <c r="E1195" s="15"/>
      <c r="G1195" s="13">
        <f t="shared" si="19"/>
        <v>-2.1949766391772263E-3</v>
      </c>
      <c r="H1195" s="13">
        <f t="shared" si="19"/>
        <v>1.5270284027282255E-3</v>
      </c>
    </row>
    <row r="1196" spans="2:8" x14ac:dyDescent="0.3">
      <c r="B1196" s="2">
        <v>44071</v>
      </c>
      <c r="C1196">
        <f>+VLOOKUP(B1196,'S&amp;P500'!$B$5:$C$1261,2)</f>
        <v>3508.01</v>
      </c>
      <c r="D1196" s="15">
        <f>+VLOOKUP(B1196,Gold!$B$5:$C$1261,2)</f>
        <v>1964.6</v>
      </c>
      <c r="E1196" s="15"/>
      <c r="G1196" s="13">
        <f t="shared" si="19"/>
        <v>6.732576659826961E-3</v>
      </c>
      <c r="H1196" s="13">
        <f t="shared" si="19"/>
        <v>2.2377185678601252E-2</v>
      </c>
    </row>
    <row r="1197" spans="2:8" x14ac:dyDescent="0.3">
      <c r="B1197" s="2">
        <v>44070</v>
      </c>
      <c r="C1197">
        <f>+VLOOKUP(B1197,'S&amp;P500'!$B$5:$C$1261,2)</f>
        <v>3484.55</v>
      </c>
      <c r="D1197" s="15">
        <f>+VLOOKUP(B1197,Gold!$B$5:$C$1261,2)</f>
        <v>1921.6</v>
      </c>
      <c r="E1197" s="15"/>
      <c r="G1197" s="13">
        <f t="shared" si="19"/>
        <v>1.6730243508407128E-3</v>
      </c>
      <c r="H1197" s="13">
        <f t="shared" si="19"/>
        <v>-9.8418096563096524E-3</v>
      </c>
    </row>
    <row r="1198" spans="2:8" x14ac:dyDescent="0.3">
      <c r="B1198" s="2">
        <v>44069</v>
      </c>
      <c r="C1198">
        <f>+VLOOKUP(B1198,'S&amp;P500'!$B$5:$C$1261,2)</f>
        <v>3478.73</v>
      </c>
      <c r="D1198" s="15">
        <f>+VLOOKUP(B1198,Gold!$B$5:$C$1261,2)</f>
        <v>1940.7</v>
      </c>
      <c r="E1198" s="15"/>
      <c r="G1198" s="13">
        <f t="shared" si="19"/>
        <v>1.0195666188487662E-2</v>
      </c>
      <c r="H1198" s="13">
        <f t="shared" si="19"/>
        <v>1.5116644000418455E-2</v>
      </c>
    </row>
    <row r="1199" spans="2:8" x14ac:dyDescent="0.3">
      <c r="B1199" s="2">
        <v>44068</v>
      </c>
      <c r="C1199">
        <f>+VLOOKUP(B1199,'S&amp;P500'!$B$5:$C$1261,2)</f>
        <v>3443.62</v>
      </c>
      <c r="D1199" s="15">
        <f>+VLOOKUP(B1199,Gold!$B$5:$C$1261,2)</f>
        <v>1911.8</v>
      </c>
      <c r="E1199" s="15"/>
      <c r="G1199" s="13">
        <f t="shared" si="19"/>
        <v>3.5963255694666518E-3</v>
      </c>
      <c r="H1199" s="13">
        <f t="shared" si="19"/>
        <v>-8.2481713959641212E-3</v>
      </c>
    </row>
    <row r="1200" spans="2:8" x14ac:dyDescent="0.3">
      <c r="B1200" s="2">
        <v>44067</v>
      </c>
      <c r="C1200">
        <f>+VLOOKUP(B1200,'S&amp;P500'!$B$5:$C$1261,2)</f>
        <v>3431.28</v>
      </c>
      <c r="D1200" s="15">
        <f>+VLOOKUP(B1200,Gold!$B$5:$C$1261,2)</f>
        <v>1927.7</v>
      </c>
      <c r="E1200" s="15"/>
      <c r="G1200" s="13">
        <f t="shared" si="19"/>
        <v>1.004368354743379E-2</v>
      </c>
      <c r="H1200" s="13">
        <f t="shared" si="19"/>
        <v>-3.5666287604672053E-3</v>
      </c>
    </row>
    <row r="1201" spans="2:8" x14ac:dyDescent="0.3">
      <c r="B1201" s="2">
        <v>44064</v>
      </c>
      <c r="C1201">
        <f>+VLOOKUP(B1201,'S&amp;P500'!$B$5:$C$1261,2)</f>
        <v>3397.16</v>
      </c>
      <c r="D1201" s="15">
        <f>+VLOOKUP(B1201,Gold!$B$5:$C$1261,2)</f>
        <v>1934.6</v>
      </c>
      <c r="E1201" s="15"/>
      <c r="G1201" s="13">
        <f t="shared" si="19"/>
        <v>3.4411358997610275E-3</v>
      </c>
      <c r="H1201" s="13">
        <f t="shared" si="19"/>
        <v>4.1369324645779137E-4</v>
      </c>
    </row>
    <row r="1202" spans="2:8" x14ac:dyDescent="0.3">
      <c r="B1202" s="2">
        <v>44063</v>
      </c>
      <c r="C1202">
        <f>+VLOOKUP(B1202,'S&amp;P500'!$B$5:$C$1261,2)</f>
        <v>3385.51</v>
      </c>
      <c r="D1202" s="15">
        <f>+VLOOKUP(B1202,Gold!$B$5:$C$1261,2)</f>
        <v>1933.8</v>
      </c>
      <c r="E1202" s="15"/>
      <c r="G1202" s="13">
        <f t="shared" si="19"/>
        <v>3.1586589033587575E-3</v>
      </c>
      <c r="H1202" s="13">
        <f t="shared" si="19"/>
        <v>-1.2712513401746062E-2</v>
      </c>
    </row>
    <row r="1203" spans="2:8" x14ac:dyDescent="0.3">
      <c r="B1203" s="2">
        <v>44062</v>
      </c>
      <c r="C1203">
        <f>+VLOOKUP(B1203,'S&amp;P500'!$B$5:$C$1261,2)</f>
        <v>3374.85</v>
      </c>
      <c r="D1203" s="15">
        <f>+VLOOKUP(B1203,Gold!$B$5:$C$1261,2)</f>
        <v>1958.7</v>
      </c>
      <c r="E1203" s="15"/>
      <c r="G1203" s="13">
        <f t="shared" si="19"/>
        <v>-4.4044156257928568E-3</v>
      </c>
      <c r="H1203" s="13">
        <f t="shared" si="19"/>
        <v>-2.0356106832049692E-2</v>
      </c>
    </row>
    <row r="1204" spans="2:8" x14ac:dyDescent="0.3">
      <c r="B1204" s="2">
        <v>44061</v>
      </c>
      <c r="C1204">
        <f>+VLOOKUP(B1204,'S&amp;P500'!$B$5:$C$1261,2)</f>
        <v>3389.78</v>
      </c>
      <c r="D1204" s="15">
        <f>+VLOOKUP(B1204,Gold!$B$5:$C$1261,2)</f>
        <v>1999.4</v>
      </c>
      <c r="E1204" s="15"/>
      <c r="G1204" s="13">
        <f t="shared" si="19"/>
        <v>2.3033775972136628E-3</v>
      </c>
      <c r="H1204" s="13">
        <f t="shared" si="19"/>
        <v>7.254408060453521E-3</v>
      </c>
    </row>
    <row r="1205" spans="2:8" x14ac:dyDescent="0.3">
      <c r="B1205" s="2">
        <v>44060</v>
      </c>
      <c r="C1205">
        <f>+VLOOKUP(B1205,'S&amp;P500'!$B$5:$C$1261,2)</f>
        <v>3381.99</v>
      </c>
      <c r="D1205" s="15">
        <f>+VLOOKUP(B1205,Gold!$B$5:$C$1261,2)</f>
        <v>1985</v>
      </c>
      <c r="E1205" s="15"/>
      <c r="G1205" s="13">
        <f t="shared" si="19"/>
        <v>2.7098744385312123E-3</v>
      </c>
      <c r="H1205" s="13">
        <f t="shared" si="19"/>
        <v>2.4780588538977799E-2</v>
      </c>
    </row>
    <row r="1206" spans="2:8" x14ac:dyDescent="0.3">
      <c r="B1206" s="2">
        <v>44057</v>
      </c>
      <c r="C1206">
        <f>+VLOOKUP(B1206,'S&amp;P500'!$B$5:$C$1261,2)</f>
        <v>3372.85</v>
      </c>
      <c r="D1206" s="15">
        <f>+VLOOKUP(B1206,Gold!$B$5:$C$1261,2)</f>
        <v>1937</v>
      </c>
      <c r="E1206" s="15"/>
      <c r="G1206" s="13">
        <f t="shared" si="19"/>
        <v>-1.7193183199293305E-4</v>
      </c>
      <c r="H1206" s="13">
        <f t="shared" si="19"/>
        <v>-1.0067971584811208E-2</v>
      </c>
    </row>
    <row r="1207" spans="2:8" x14ac:dyDescent="0.3">
      <c r="B1207" s="2">
        <v>44056</v>
      </c>
      <c r="C1207">
        <f>+VLOOKUP(B1207,'S&amp;P500'!$B$5:$C$1261,2)</f>
        <v>3373.43</v>
      </c>
      <c r="D1207" s="15">
        <f>+VLOOKUP(B1207,Gold!$B$5:$C$1261,2)</f>
        <v>1956.7</v>
      </c>
      <c r="E1207" s="15"/>
      <c r="G1207" s="13">
        <f t="shared" si="19"/>
        <v>-2.0471252976762555E-3</v>
      </c>
      <c r="H1207" s="13">
        <f t="shared" si="19"/>
        <v>1.1266732130859491E-2</v>
      </c>
    </row>
    <row r="1208" spans="2:8" x14ac:dyDescent="0.3">
      <c r="B1208" s="2">
        <v>44055</v>
      </c>
      <c r="C1208">
        <f>+VLOOKUP(B1208,'S&amp;P500'!$B$5:$C$1261,2)</f>
        <v>3380.35</v>
      </c>
      <c r="D1208" s="15">
        <f>+VLOOKUP(B1208,Gold!$B$5:$C$1261,2)</f>
        <v>1934.9</v>
      </c>
      <c r="E1208" s="15"/>
      <c r="G1208" s="13">
        <f t="shared" si="19"/>
        <v>1.3996502374245878E-2</v>
      </c>
      <c r="H1208" s="13">
        <f t="shared" si="19"/>
        <v>1.190106592155793E-3</v>
      </c>
    </row>
    <row r="1209" spans="2:8" x14ac:dyDescent="0.3">
      <c r="B1209" s="2">
        <v>44054</v>
      </c>
      <c r="C1209">
        <f>+VLOOKUP(B1209,'S&amp;P500'!$B$5:$C$1261,2)</f>
        <v>3333.69</v>
      </c>
      <c r="D1209" s="15">
        <f>+VLOOKUP(B1209,Gold!$B$5:$C$1261,2)</f>
        <v>1932.6</v>
      </c>
      <c r="E1209" s="15"/>
      <c r="G1209" s="13">
        <f t="shared" si="19"/>
        <v>-7.9691233666718819E-3</v>
      </c>
      <c r="H1209" s="13">
        <f t="shared" si="19"/>
        <v>-4.5346769413159516E-2</v>
      </c>
    </row>
    <row r="1210" spans="2:8" x14ac:dyDescent="0.3">
      <c r="B1210" s="2">
        <v>44053</v>
      </c>
      <c r="C1210">
        <f>+VLOOKUP(B1210,'S&amp;P500'!$B$5:$C$1261,2)</f>
        <v>3360.47</v>
      </c>
      <c r="D1210" s="15">
        <f>+VLOOKUP(B1210,Gold!$B$5:$C$1261,2)</f>
        <v>2024.4</v>
      </c>
      <c r="E1210" s="15"/>
      <c r="G1210" s="13">
        <f t="shared" si="19"/>
        <v>2.7422358024395965E-3</v>
      </c>
      <c r="H1210" s="13">
        <f t="shared" si="19"/>
        <v>7.1140739266704056E-3</v>
      </c>
    </row>
    <row r="1211" spans="2:8" x14ac:dyDescent="0.3">
      <c r="B1211" s="2">
        <v>44050</v>
      </c>
      <c r="C1211">
        <f>+VLOOKUP(B1211,'S&amp;P500'!$B$5:$C$1261,2)</f>
        <v>3351.28</v>
      </c>
      <c r="D1211" s="15">
        <f>+VLOOKUP(B1211,Gold!$B$5:$C$1261,2)</f>
        <v>2010.1</v>
      </c>
      <c r="E1211" s="15"/>
      <c r="G1211" s="13">
        <f t="shared" si="19"/>
        <v>6.329945419150107E-4</v>
      </c>
      <c r="H1211" s="13">
        <f t="shared" si="19"/>
        <v>-2.0180355837192354E-2</v>
      </c>
    </row>
    <row r="1212" spans="2:8" x14ac:dyDescent="0.3">
      <c r="B1212" s="2">
        <v>44049</v>
      </c>
      <c r="C1212">
        <f>+VLOOKUP(B1212,'S&amp;P500'!$B$5:$C$1261,2)</f>
        <v>3349.16</v>
      </c>
      <c r="D1212" s="15">
        <f>+VLOOKUP(B1212,Gold!$B$5:$C$1261,2)</f>
        <v>2051.5</v>
      </c>
      <c r="E1212" s="15"/>
      <c r="G1212" s="13">
        <f t="shared" si="19"/>
        <v>6.4277278778279712E-3</v>
      </c>
      <c r="H1212" s="13">
        <f t="shared" si="19"/>
        <v>1.0043818620452116E-2</v>
      </c>
    </row>
    <row r="1213" spans="2:8" x14ac:dyDescent="0.3">
      <c r="B1213" s="2">
        <v>44048</v>
      </c>
      <c r="C1213">
        <f>+VLOOKUP(B1213,'S&amp;P500'!$B$5:$C$1261,2)</f>
        <v>3327.77</v>
      </c>
      <c r="D1213" s="15">
        <f>+VLOOKUP(B1213,Gold!$B$5:$C$1261,2)</f>
        <v>2031.1</v>
      </c>
      <c r="E1213" s="15"/>
      <c r="G1213" s="13">
        <f t="shared" si="19"/>
        <v>6.4297401187354275E-3</v>
      </c>
      <c r="H1213" s="13">
        <f t="shared" si="19"/>
        <v>1.4941035378772671E-2</v>
      </c>
    </row>
    <row r="1214" spans="2:8" x14ac:dyDescent="0.3">
      <c r="B1214" s="2">
        <v>44047</v>
      </c>
      <c r="C1214">
        <f>+VLOOKUP(B1214,'S&amp;P500'!$B$5:$C$1261,2)</f>
        <v>3306.51</v>
      </c>
      <c r="D1214" s="15">
        <f>+VLOOKUP(B1214,Gold!$B$5:$C$1261,2)</f>
        <v>2001.2</v>
      </c>
      <c r="E1214" s="15"/>
      <c r="G1214" s="13">
        <f t="shared" si="19"/>
        <v>3.6119601409574376E-3</v>
      </c>
      <c r="H1214" s="13">
        <f t="shared" si="19"/>
        <v>1.7904374364191344E-2</v>
      </c>
    </row>
    <row r="1215" spans="2:8" x14ac:dyDescent="0.3">
      <c r="B1215" s="2">
        <v>44046</v>
      </c>
      <c r="C1215">
        <f>+VLOOKUP(B1215,'S&amp;P500'!$B$5:$C$1261,2)</f>
        <v>3294.61</v>
      </c>
      <c r="D1215" s="15">
        <f>+VLOOKUP(B1215,Gold!$B$5:$C$1261,2)</f>
        <v>1966</v>
      </c>
      <c r="E1215" s="15"/>
      <c r="G1215" s="13">
        <f t="shared" si="19"/>
        <v>7.1810266819927193E-3</v>
      </c>
      <c r="H1215" s="13">
        <f t="shared" si="19"/>
        <v>1.6303240269004426E-3</v>
      </c>
    </row>
    <row r="1216" spans="2:8" x14ac:dyDescent="0.3">
      <c r="B1216" s="2">
        <v>44043</v>
      </c>
      <c r="C1216">
        <f>+VLOOKUP(B1216,'S&amp;P500'!$B$5:$C$1261,2)</f>
        <v>3271.12</v>
      </c>
      <c r="D1216" s="15">
        <f>+VLOOKUP(B1216,Gold!$B$5:$C$1261,2)</f>
        <v>1962.8</v>
      </c>
      <c r="E1216" s="15"/>
      <c r="G1216" s="13">
        <f t="shared" si="19"/>
        <v>7.6704597963170862E-3</v>
      </c>
      <c r="H1216" s="13">
        <f t="shared" si="19"/>
        <v>1.0554497245533589E-2</v>
      </c>
    </row>
    <row r="1217" spans="2:8" x14ac:dyDescent="0.3">
      <c r="B1217" s="2">
        <v>44042</v>
      </c>
      <c r="C1217">
        <f>+VLOOKUP(B1217,'S&amp;P500'!$B$5:$C$1261,2)</f>
        <v>3246.22</v>
      </c>
      <c r="D1217" s="15">
        <f>+VLOOKUP(B1217,Gold!$B$5:$C$1261,2)</f>
        <v>1942.3</v>
      </c>
      <c r="E1217" s="15"/>
      <c r="G1217" s="13">
        <f t="shared" si="19"/>
        <v>-3.7502608610255894E-3</v>
      </c>
      <c r="H1217" s="13">
        <f t="shared" si="19"/>
        <v>-5.7332992065524113E-3</v>
      </c>
    </row>
    <row r="1218" spans="2:8" x14ac:dyDescent="0.3">
      <c r="B1218" s="2">
        <v>44041</v>
      </c>
      <c r="C1218">
        <f>+VLOOKUP(B1218,'S&amp;P500'!$B$5:$C$1261,2)</f>
        <v>3258.44</v>
      </c>
      <c r="D1218" s="15">
        <f>+VLOOKUP(B1218,Gold!$B$5:$C$1261,2)</f>
        <v>1953.5</v>
      </c>
      <c r="E1218" s="15"/>
      <c r="G1218" s="13">
        <f t="shared" si="19"/>
        <v>1.2428381451883519E-2</v>
      </c>
      <c r="H1218" s="13">
        <f t="shared" si="19"/>
        <v>4.52511955571544E-3</v>
      </c>
    </row>
    <row r="1219" spans="2:8" x14ac:dyDescent="0.3">
      <c r="B1219" s="2">
        <v>44040</v>
      </c>
      <c r="C1219">
        <f>+VLOOKUP(B1219,'S&amp;P500'!$B$5:$C$1261,2)</f>
        <v>3218.44</v>
      </c>
      <c r="D1219" s="15">
        <f>+VLOOKUP(B1219,Gold!$B$5:$C$1261,2)</f>
        <v>1944.7</v>
      </c>
      <c r="E1219" s="15"/>
      <c r="G1219" s="13">
        <f t="shared" si="19"/>
        <v>-6.4734010205561576E-3</v>
      </c>
      <c r="H1219" s="13">
        <f t="shared" si="19"/>
        <v>7.0947695494563146E-3</v>
      </c>
    </row>
    <row r="1220" spans="2:8" x14ac:dyDescent="0.3">
      <c r="B1220" s="2">
        <v>44039</v>
      </c>
      <c r="C1220">
        <f>+VLOOKUP(B1220,'S&amp;P500'!$B$5:$C$1261,2)</f>
        <v>3239.41</v>
      </c>
      <c r="D1220" s="15">
        <f>+VLOOKUP(B1220,Gold!$B$5:$C$1261,2)</f>
        <v>1931</v>
      </c>
      <c r="E1220" s="15"/>
      <c r="G1220" s="13">
        <f t="shared" si="19"/>
        <v>7.3951294147647229E-3</v>
      </c>
      <c r="H1220" s="13">
        <f t="shared" si="19"/>
        <v>1.7762082959995817E-2</v>
      </c>
    </row>
    <row r="1221" spans="2:8" x14ac:dyDescent="0.3">
      <c r="B1221" s="2">
        <v>44036</v>
      </c>
      <c r="C1221">
        <f>+VLOOKUP(B1221,'S&amp;P500'!$B$5:$C$1261,2)</f>
        <v>3215.63</v>
      </c>
      <c r="D1221" s="15">
        <f>+VLOOKUP(B1221,Gold!$B$5:$C$1261,2)</f>
        <v>1897.3</v>
      </c>
      <c r="E1221" s="15"/>
      <c r="G1221" s="13">
        <f t="shared" si="19"/>
        <v>-6.1903908321639944E-3</v>
      </c>
      <c r="H1221" s="13">
        <f t="shared" si="19"/>
        <v>4.3406913344978815E-3</v>
      </c>
    </row>
    <row r="1222" spans="2:8" x14ac:dyDescent="0.3">
      <c r="B1222" s="2">
        <v>44035</v>
      </c>
      <c r="C1222">
        <f>+VLOOKUP(B1222,'S&amp;P500'!$B$5:$C$1261,2)</f>
        <v>3235.66</v>
      </c>
      <c r="D1222" s="15">
        <f>+VLOOKUP(B1222,Gold!$B$5:$C$1261,2)</f>
        <v>1889.1</v>
      </c>
      <c r="E1222" s="15"/>
      <c r="G1222" s="13">
        <f t="shared" si="19"/>
        <v>-1.2319827107282633E-2</v>
      </c>
      <c r="H1222" s="13">
        <f t="shared" si="19"/>
        <v>1.3411297677163203E-2</v>
      </c>
    </row>
    <row r="1223" spans="2:8" x14ac:dyDescent="0.3">
      <c r="B1223" s="2">
        <v>44034</v>
      </c>
      <c r="C1223">
        <f>+VLOOKUP(B1223,'S&amp;P500'!$B$5:$C$1261,2)</f>
        <v>3276.02</v>
      </c>
      <c r="D1223" s="15">
        <f>+VLOOKUP(B1223,Gold!$B$5:$C$1261,2)</f>
        <v>1864.1</v>
      </c>
      <c r="E1223" s="15"/>
      <c r="G1223" s="13">
        <f t="shared" si="19"/>
        <v>5.7470911491110943E-3</v>
      </c>
      <c r="H1223" s="13">
        <f t="shared" si="19"/>
        <v>1.1778115501519748E-2</v>
      </c>
    </row>
    <row r="1224" spans="2:8" x14ac:dyDescent="0.3">
      <c r="B1224" s="2">
        <v>44033</v>
      </c>
      <c r="C1224">
        <f>+VLOOKUP(B1224,'S&amp;P500'!$B$5:$C$1261,2)</f>
        <v>3257.3</v>
      </c>
      <c r="D1224" s="15">
        <f>+VLOOKUP(B1224,Gold!$B$5:$C$1261,2)</f>
        <v>1842.4</v>
      </c>
      <c r="E1224" s="15"/>
      <c r="G1224" s="13">
        <f t="shared" si="19"/>
        <v>1.6790493997245193E-3</v>
      </c>
      <c r="H1224" s="13">
        <f t="shared" si="19"/>
        <v>1.4593314609835373E-2</v>
      </c>
    </row>
    <row r="1225" spans="2:8" x14ac:dyDescent="0.3">
      <c r="B1225" s="2">
        <v>44032</v>
      </c>
      <c r="C1225">
        <f>+VLOOKUP(B1225,'S&amp;P500'!$B$5:$C$1261,2)</f>
        <v>3251.84</v>
      </c>
      <c r="D1225" s="15">
        <f>+VLOOKUP(B1225,Gold!$B$5:$C$1261,2)</f>
        <v>1815.9</v>
      </c>
      <c r="E1225" s="15"/>
      <c r="G1225" s="13">
        <f t="shared" si="19"/>
        <v>8.4069053843267572E-3</v>
      </c>
      <c r="H1225" s="13">
        <f t="shared" si="19"/>
        <v>4.2028424487088323E-3</v>
      </c>
    </row>
    <row r="1226" spans="2:8" x14ac:dyDescent="0.3">
      <c r="B1226" s="2">
        <v>44029</v>
      </c>
      <c r="C1226">
        <f>+VLOOKUP(B1226,'S&amp;P500'!$B$5:$C$1261,2)</f>
        <v>3224.73</v>
      </c>
      <c r="D1226" s="15">
        <f>+VLOOKUP(B1226,Gold!$B$5:$C$1261,2)</f>
        <v>1808.3</v>
      </c>
      <c r="E1226" s="15"/>
      <c r="G1226" s="13">
        <f t="shared" si="19"/>
        <v>2.8486395880045201E-3</v>
      </c>
      <c r="H1226" s="13">
        <f t="shared" si="19"/>
        <v>5.3371879690886637E-3</v>
      </c>
    </row>
    <row r="1227" spans="2:8" x14ac:dyDescent="0.3">
      <c r="B1227" s="2">
        <v>44028</v>
      </c>
      <c r="C1227">
        <f>+VLOOKUP(B1227,'S&amp;P500'!$B$5:$C$1261,2)</f>
        <v>3215.57</v>
      </c>
      <c r="D1227" s="15">
        <f>+VLOOKUP(B1227,Gold!$B$5:$C$1261,2)</f>
        <v>1798.7</v>
      </c>
      <c r="E1227" s="15"/>
      <c r="G1227" s="13">
        <f t="shared" si="19"/>
        <v>-3.4061043340275488E-3</v>
      </c>
      <c r="H1227" s="13">
        <f t="shared" si="19"/>
        <v>-7.0111515954510706E-3</v>
      </c>
    </row>
    <row r="1228" spans="2:8" x14ac:dyDescent="0.3">
      <c r="B1228" s="2">
        <v>44027</v>
      </c>
      <c r="C1228">
        <f>+VLOOKUP(B1228,'S&amp;P500'!$B$5:$C$1261,2)</f>
        <v>3226.56</v>
      </c>
      <c r="D1228" s="15">
        <f>+VLOOKUP(B1228,Gold!$B$5:$C$1261,2)</f>
        <v>1811.4</v>
      </c>
      <c r="E1228" s="15"/>
      <c r="G1228" s="13">
        <f t="shared" si="19"/>
        <v>9.0820385798993097E-3</v>
      </c>
      <c r="H1228" s="13">
        <f t="shared" si="19"/>
        <v>4.4184248315493058E-4</v>
      </c>
    </row>
    <row r="1229" spans="2:8" x14ac:dyDescent="0.3">
      <c r="B1229" s="2">
        <v>44026</v>
      </c>
      <c r="C1229">
        <f>+VLOOKUP(B1229,'S&amp;P500'!$B$5:$C$1261,2)</f>
        <v>3197.52</v>
      </c>
      <c r="D1229" s="15">
        <f>+VLOOKUP(B1229,Gold!$B$5:$C$1261,2)</f>
        <v>1810.6</v>
      </c>
      <c r="E1229" s="15"/>
      <c r="G1229" s="13">
        <f t="shared" si="19"/>
        <v>1.3406355182839835E-2</v>
      </c>
      <c r="H1229" s="13">
        <f t="shared" si="19"/>
        <v>-2.2087244616242341E-4</v>
      </c>
    </row>
    <row r="1230" spans="2:8" x14ac:dyDescent="0.3">
      <c r="B1230" s="2">
        <v>44025</v>
      </c>
      <c r="C1230">
        <f>+VLOOKUP(B1230,'S&amp;P500'!$B$5:$C$1261,2)</f>
        <v>3155.22</v>
      </c>
      <c r="D1230" s="15">
        <f>+VLOOKUP(B1230,Gold!$B$5:$C$1261,2)</f>
        <v>1811</v>
      </c>
      <c r="E1230" s="15"/>
      <c r="G1230" s="13">
        <f t="shared" si="19"/>
        <v>-9.3625197799713789E-3</v>
      </c>
      <c r="H1230" s="13">
        <f t="shared" si="19"/>
        <v>7.1182293404514763E-3</v>
      </c>
    </row>
    <row r="1231" spans="2:8" x14ac:dyDescent="0.3">
      <c r="B1231" s="2">
        <v>44022</v>
      </c>
      <c r="C1231">
        <f>+VLOOKUP(B1231,'S&amp;P500'!$B$5:$C$1261,2)</f>
        <v>3185.04</v>
      </c>
      <c r="D1231" s="15">
        <f>+VLOOKUP(B1231,Gold!$B$5:$C$1261,2)</f>
        <v>1798.2</v>
      </c>
      <c r="E1231" s="15"/>
      <c r="G1231" s="13">
        <f t="shared" si="19"/>
        <v>1.046620453355751E-2</v>
      </c>
      <c r="H1231" s="13">
        <f t="shared" si="19"/>
        <v>-5.5580257892395846E-4</v>
      </c>
    </row>
    <row r="1232" spans="2:8" x14ac:dyDescent="0.3">
      <c r="B1232" s="2">
        <v>44021</v>
      </c>
      <c r="C1232">
        <f>+VLOOKUP(B1232,'S&amp;P500'!$B$5:$C$1261,2)</f>
        <v>3152.05</v>
      </c>
      <c r="D1232" s="15">
        <f>+VLOOKUP(B1232,Gold!$B$5:$C$1261,2)</f>
        <v>1799.2</v>
      </c>
      <c r="E1232" s="15"/>
      <c r="G1232" s="13">
        <f t="shared" si="19"/>
        <v>-5.6436399427117756E-3</v>
      </c>
      <c r="H1232" s="13">
        <f t="shared" si="19"/>
        <v>-8.9782429082897464E-3</v>
      </c>
    </row>
    <row r="1233" spans="2:8" x14ac:dyDescent="0.3">
      <c r="B1233" s="2">
        <v>44020</v>
      </c>
      <c r="C1233">
        <f>+VLOOKUP(B1233,'S&amp;P500'!$B$5:$C$1261,2)</f>
        <v>3169.94</v>
      </c>
      <c r="D1233" s="15">
        <f>+VLOOKUP(B1233,Gold!$B$5:$C$1261,2)</f>
        <v>1815.5</v>
      </c>
      <c r="E1233" s="15"/>
      <c r="G1233" s="13">
        <f t="shared" si="19"/>
        <v>7.8275024480816136E-3</v>
      </c>
      <c r="H1233" s="13">
        <f t="shared" si="19"/>
        <v>6.2631637290766484E-3</v>
      </c>
    </row>
    <row r="1234" spans="2:8" x14ac:dyDescent="0.3">
      <c r="B1234" s="2">
        <v>44019</v>
      </c>
      <c r="C1234">
        <f>+VLOOKUP(B1234,'S&amp;P500'!$B$5:$C$1261,2)</f>
        <v>3145.32</v>
      </c>
      <c r="D1234" s="15">
        <f>+VLOOKUP(B1234,Gold!$B$5:$C$1261,2)</f>
        <v>1804.2</v>
      </c>
      <c r="E1234" s="15"/>
      <c r="G1234" s="13">
        <f t="shared" si="19"/>
        <v>-1.0818562640735552E-2</v>
      </c>
      <c r="H1234" s="13">
        <f t="shared" si="19"/>
        <v>8.7783058428851923E-3</v>
      </c>
    </row>
    <row r="1235" spans="2:8" x14ac:dyDescent="0.3">
      <c r="B1235" s="2">
        <v>44018</v>
      </c>
      <c r="C1235">
        <f>+VLOOKUP(B1235,'S&amp;P500'!$B$5:$C$1261,2)</f>
        <v>3179.72</v>
      </c>
      <c r="D1235" s="15">
        <f>+VLOOKUP(B1235,Gold!$B$5:$C$1261,2)</f>
        <v>1788.5</v>
      </c>
      <c r="E1235" s="15"/>
      <c r="G1235" s="13">
        <f t="shared" si="19"/>
        <v>1.5881738397001799E-2</v>
      </c>
      <c r="H1235" s="13">
        <f t="shared" si="19"/>
        <v>2.5224215246637538E-3</v>
      </c>
    </row>
    <row r="1236" spans="2:8" x14ac:dyDescent="0.3">
      <c r="B1236" s="2">
        <v>44014</v>
      </c>
      <c r="C1236">
        <f>+VLOOKUP(B1236,'S&amp;P500'!$B$5:$C$1261,2)</f>
        <v>3130.01</v>
      </c>
      <c r="D1236" s="15">
        <f>+VLOOKUP(B1236,Gold!$B$5:$C$1261,2)</f>
        <v>1784</v>
      </c>
      <c r="E1236" s="15"/>
      <c r="G1236" s="13">
        <f t="shared" ref="G1236:H1263" si="20">+C1236/C1237-1</f>
        <v>4.5412823425956539E-3</v>
      </c>
      <c r="H1236" s="13">
        <f t="shared" si="20"/>
        <v>6.090683510038275E-3</v>
      </c>
    </row>
    <row r="1237" spans="2:8" x14ac:dyDescent="0.3">
      <c r="B1237" s="2">
        <v>44013</v>
      </c>
      <c r="C1237">
        <f>+VLOOKUP(B1237,'S&amp;P500'!$B$5:$C$1261,2)</f>
        <v>3115.86</v>
      </c>
      <c r="D1237" s="15">
        <f>+VLOOKUP(B1237,Gold!$B$5:$C$1261,2)</f>
        <v>1773.2</v>
      </c>
      <c r="E1237" s="15"/>
      <c r="G1237" s="13">
        <f t="shared" si="20"/>
        <v>5.022110834792981E-3</v>
      </c>
      <c r="H1237" s="13">
        <f t="shared" si="20"/>
        <v>-1.104294478527601E-2</v>
      </c>
    </row>
    <row r="1238" spans="2:8" x14ac:dyDescent="0.3">
      <c r="B1238" s="2">
        <v>44012</v>
      </c>
      <c r="C1238">
        <f>+VLOOKUP(B1238,'S&amp;P500'!$B$5:$C$1261,2)</f>
        <v>3100.29</v>
      </c>
      <c r="D1238" s="15">
        <f>+VLOOKUP(B1238,Gold!$B$5:$C$1261,2)</f>
        <v>1793</v>
      </c>
      <c r="E1238" s="15"/>
      <c r="G1238" s="13">
        <f t="shared" si="20"/>
        <v>1.5409859690034278E-2</v>
      </c>
      <c r="H1238" s="13">
        <f t="shared" si="20"/>
        <v>1.0254676583276945E-2</v>
      </c>
    </row>
    <row r="1239" spans="2:8" x14ac:dyDescent="0.3">
      <c r="B1239" s="2">
        <v>44011</v>
      </c>
      <c r="C1239">
        <f>+VLOOKUP(B1239,'S&amp;P500'!$B$5:$C$1261,2)</f>
        <v>3053.24</v>
      </c>
      <c r="D1239" s="15">
        <f>+VLOOKUP(B1239,Gold!$B$5:$C$1261,2)</f>
        <v>1774.8</v>
      </c>
      <c r="E1239" s="15"/>
      <c r="G1239" s="13">
        <f t="shared" si="20"/>
        <v>1.468569814393228E-2</v>
      </c>
      <c r="H1239" s="13">
        <f t="shared" si="20"/>
        <v>1.2976022566995038E-3</v>
      </c>
    </row>
    <row r="1240" spans="2:8" x14ac:dyDescent="0.3">
      <c r="B1240" s="2">
        <v>44008</v>
      </c>
      <c r="C1240">
        <f>+VLOOKUP(B1240,'S&amp;P500'!$B$5:$C$1261,2)</f>
        <v>3009.05</v>
      </c>
      <c r="D1240" s="15">
        <f>+VLOOKUP(B1240,Gold!$B$5:$C$1261,2)</f>
        <v>1772.5</v>
      </c>
      <c r="E1240" s="15"/>
      <c r="G1240" s="13">
        <f t="shared" si="20"/>
        <v>-2.4226917788673585E-2</v>
      </c>
      <c r="H1240" s="13">
        <f t="shared" si="20"/>
        <v>5.9020486919016957E-3</v>
      </c>
    </row>
    <row r="1241" spans="2:8" x14ac:dyDescent="0.3">
      <c r="B1241" s="2">
        <v>44007</v>
      </c>
      <c r="C1241">
        <f>+VLOOKUP(B1241,'S&amp;P500'!$B$5:$C$1261,2)</f>
        <v>3083.76</v>
      </c>
      <c r="D1241" s="15">
        <f>+VLOOKUP(B1241,Gold!$B$5:$C$1261,2)</f>
        <v>1762.1</v>
      </c>
      <c r="E1241" s="15"/>
      <c r="G1241" s="13">
        <f t="shared" si="20"/>
        <v>1.0959469958988111E-2</v>
      </c>
      <c r="H1241" s="13">
        <f t="shared" si="20"/>
        <v>-2.0953675387926918E-3</v>
      </c>
    </row>
    <row r="1242" spans="2:8" x14ac:dyDescent="0.3">
      <c r="B1242" s="2">
        <v>44006</v>
      </c>
      <c r="C1242">
        <f>+VLOOKUP(B1242,'S&amp;P500'!$B$5:$C$1261,2)</f>
        <v>3050.33</v>
      </c>
      <c r="D1242" s="15">
        <f>+VLOOKUP(B1242,Gold!$B$5:$C$1261,2)</f>
        <v>1765.8</v>
      </c>
      <c r="E1242" s="15"/>
      <c r="G1242" s="13">
        <f t="shared" si="20"/>
        <v>-2.5855158736495243E-2</v>
      </c>
      <c r="H1242" s="13">
        <f t="shared" si="20"/>
        <v>-3.5551041137632522E-3</v>
      </c>
    </row>
    <row r="1243" spans="2:8" x14ac:dyDescent="0.3">
      <c r="B1243" s="2">
        <v>44005</v>
      </c>
      <c r="C1243">
        <f>+VLOOKUP(B1243,'S&amp;P500'!$B$5:$C$1261,2)</f>
        <v>3131.29</v>
      </c>
      <c r="D1243" s="15">
        <f>+VLOOKUP(B1243,Gold!$B$5:$C$1261,2)</f>
        <v>1772.1</v>
      </c>
      <c r="E1243" s="15"/>
      <c r="G1243" s="13">
        <f t="shared" si="20"/>
        <v>4.3074416426651663E-3</v>
      </c>
      <c r="H1243" s="13">
        <f t="shared" si="20"/>
        <v>8.7664370695053062E-3</v>
      </c>
    </row>
    <row r="1244" spans="2:8" x14ac:dyDescent="0.3">
      <c r="B1244" s="2">
        <v>44004</v>
      </c>
      <c r="C1244">
        <f>+VLOOKUP(B1244,'S&amp;P500'!$B$5:$C$1261,2)</f>
        <v>3117.86</v>
      </c>
      <c r="D1244" s="15">
        <f>+VLOOKUP(B1244,Gold!$B$5:$C$1261,2)</f>
        <v>1756.7</v>
      </c>
      <c r="E1244" s="15"/>
      <c r="G1244" s="13">
        <f t="shared" si="20"/>
        <v>6.4950576872171428E-3</v>
      </c>
      <c r="H1244" s="13">
        <f t="shared" si="20"/>
        <v>6.1859213013344405E-3</v>
      </c>
    </row>
    <row r="1245" spans="2:8" x14ac:dyDescent="0.3">
      <c r="B1245" s="2">
        <v>44001</v>
      </c>
      <c r="C1245">
        <f>+VLOOKUP(B1245,'S&amp;P500'!$B$5:$C$1261,2)</f>
        <v>3097.74</v>
      </c>
      <c r="D1245" s="15">
        <f>+VLOOKUP(B1245,Gold!$B$5:$C$1261,2)</f>
        <v>1745.9</v>
      </c>
      <c r="E1245" s="15"/>
      <c r="G1245" s="13">
        <f t="shared" si="20"/>
        <v>-5.6494636219482919E-3</v>
      </c>
      <c r="H1245" s="13">
        <f t="shared" si="20"/>
        <v>1.2233302411873925E-2</v>
      </c>
    </row>
    <row r="1246" spans="2:8" x14ac:dyDescent="0.3">
      <c r="B1246" s="2">
        <v>44000</v>
      </c>
      <c r="C1246">
        <f>+VLOOKUP(B1246,'S&amp;P500'!$B$5:$C$1261,2)</f>
        <v>3115.34</v>
      </c>
      <c r="D1246" s="15">
        <f>+VLOOKUP(B1246,Gold!$B$5:$C$1261,2)</f>
        <v>1724.8</v>
      </c>
      <c r="E1246" s="15"/>
      <c r="G1246" s="13">
        <f t="shared" si="20"/>
        <v>5.9418851513903803E-4</v>
      </c>
      <c r="H1246" s="13">
        <f t="shared" si="20"/>
        <v>-2.5445292620865922E-3</v>
      </c>
    </row>
    <row r="1247" spans="2:8" x14ac:dyDescent="0.3">
      <c r="B1247" s="2">
        <v>43999</v>
      </c>
      <c r="C1247">
        <f>+VLOOKUP(B1247,'S&amp;P500'!$B$5:$C$1261,2)</f>
        <v>3113.49</v>
      </c>
      <c r="D1247" s="15">
        <f>+VLOOKUP(B1247,Gold!$B$5:$C$1261,2)</f>
        <v>1729.2</v>
      </c>
      <c r="E1247" s="15"/>
      <c r="G1247" s="13">
        <f t="shared" si="20"/>
        <v>-3.6002995449221364E-3</v>
      </c>
      <c r="H1247" s="13">
        <f t="shared" si="20"/>
        <v>-2.312673450507452E-4</v>
      </c>
    </row>
    <row r="1248" spans="2:8" x14ac:dyDescent="0.3">
      <c r="B1248" s="2">
        <v>43998</v>
      </c>
      <c r="C1248">
        <f>+VLOOKUP(B1248,'S&amp;P500'!$B$5:$C$1261,2)</f>
        <v>3124.74</v>
      </c>
      <c r="D1248" s="15">
        <f>+VLOOKUP(B1248,Gold!$B$5:$C$1261,2)</f>
        <v>1729.6</v>
      </c>
      <c r="E1248" s="15"/>
      <c r="G1248" s="13">
        <f t="shared" si="20"/>
        <v>1.8962430582503575E-2</v>
      </c>
      <c r="H1248" s="13">
        <f t="shared" si="20"/>
        <v>5.4060338313084433E-3</v>
      </c>
    </row>
    <row r="1249" spans="2:8" x14ac:dyDescent="0.3">
      <c r="B1249" s="2">
        <v>43997</v>
      </c>
      <c r="C1249">
        <f>+VLOOKUP(B1249,'S&amp;P500'!$B$5:$C$1261,2)</f>
        <v>3066.59</v>
      </c>
      <c r="D1249" s="15">
        <f>+VLOOKUP(B1249,Gold!$B$5:$C$1261,2)</f>
        <v>1720.3</v>
      </c>
      <c r="E1249" s="15"/>
      <c r="G1249" s="13">
        <f t="shared" si="20"/>
        <v>8.3122075684491925E-3</v>
      </c>
      <c r="H1249" s="13">
        <f t="shared" si="20"/>
        <v>-5.2044179725900808E-3</v>
      </c>
    </row>
    <row r="1250" spans="2:8" x14ac:dyDescent="0.3">
      <c r="B1250" s="2">
        <v>43994</v>
      </c>
      <c r="C1250">
        <f>+VLOOKUP(B1250,'S&amp;P500'!$B$5:$C$1261,2)</f>
        <v>3041.31</v>
      </c>
      <c r="D1250" s="15">
        <f>+VLOOKUP(B1250,Gold!$B$5:$C$1261,2)</f>
        <v>1729.3</v>
      </c>
      <c r="E1250" s="15"/>
      <c r="G1250" s="13">
        <f t="shared" si="20"/>
        <v>1.3060857399820103E-2</v>
      </c>
      <c r="H1250" s="13">
        <f t="shared" si="20"/>
        <v>-1.5588914549653499E-3</v>
      </c>
    </row>
    <row r="1251" spans="2:8" x14ac:dyDescent="0.3">
      <c r="B1251" s="2">
        <v>43993</v>
      </c>
      <c r="C1251">
        <f>+VLOOKUP(B1251,'S&amp;P500'!$B$5:$C$1261,2)</f>
        <v>3002.1</v>
      </c>
      <c r="D1251" s="15">
        <f>+VLOOKUP(B1251,Gold!$B$5:$C$1261,2)</f>
        <v>1732</v>
      </c>
      <c r="E1251" s="15"/>
      <c r="G1251" s="13">
        <f t="shared" si="20"/>
        <v>-5.8944121574601716E-2</v>
      </c>
      <c r="H1251" s="13">
        <f t="shared" si="20"/>
        <v>1.0914609233642736E-2</v>
      </c>
    </row>
    <row r="1252" spans="2:8" x14ac:dyDescent="0.3">
      <c r="B1252" s="2">
        <v>43992</v>
      </c>
      <c r="C1252">
        <f>+VLOOKUP(B1252,'S&amp;P500'!$B$5:$C$1261,2)</f>
        <v>3190.14</v>
      </c>
      <c r="D1252" s="15">
        <f>+VLOOKUP(B1252,Gold!$B$5:$C$1261,2)</f>
        <v>1713.3</v>
      </c>
      <c r="E1252" s="15"/>
      <c r="G1252" s="13">
        <f t="shared" si="20"/>
        <v>-5.3130787794885004E-3</v>
      </c>
      <c r="H1252" s="13">
        <f t="shared" si="20"/>
        <v>-8.1646935323964609E-4</v>
      </c>
    </row>
    <row r="1253" spans="2:8" x14ac:dyDescent="0.3">
      <c r="B1253" s="2">
        <v>43991</v>
      </c>
      <c r="C1253">
        <f>+VLOOKUP(B1253,'S&amp;P500'!$B$5:$C$1261,2)</f>
        <v>3207.18</v>
      </c>
      <c r="D1253" s="15">
        <f>+VLOOKUP(B1253,Gold!$B$5:$C$1261,2)</f>
        <v>1714.7</v>
      </c>
      <c r="E1253" s="15"/>
      <c r="G1253" s="13">
        <f t="shared" si="20"/>
        <v>-7.7991826481333959E-3</v>
      </c>
      <c r="H1253" s="13">
        <f t="shared" si="20"/>
        <v>9.65671553906855E-3</v>
      </c>
    </row>
    <row r="1254" spans="2:8" x14ac:dyDescent="0.3">
      <c r="B1254" s="2">
        <v>43990</v>
      </c>
      <c r="C1254">
        <f>+VLOOKUP(B1254,'S&amp;P500'!$B$5:$C$1261,2)</f>
        <v>3232.39</v>
      </c>
      <c r="D1254" s="15">
        <f>+VLOOKUP(B1254,Gold!$B$5:$C$1261,2)</f>
        <v>1698.3</v>
      </c>
      <c r="E1254" s="15"/>
      <c r="G1254" s="13">
        <f t="shared" si="20"/>
        <v>1.2041591393674889E-2</v>
      </c>
      <c r="H1254" s="13">
        <f t="shared" si="20"/>
        <v>1.3184584178498993E-2</v>
      </c>
    </row>
    <row r="1255" spans="2:8" x14ac:dyDescent="0.3">
      <c r="B1255" s="2">
        <v>43987</v>
      </c>
      <c r="C1255">
        <f>+VLOOKUP(B1255,'S&amp;P500'!$B$5:$C$1261,2)</f>
        <v>3193.93</v>
      </c>
      <c r="D1255" s="15">
        <f>+VLOOKUP(B1255,Gold!$B$5:$C$1261,2)</f>
        <v>1676.2</v>
      </c>
      <c r="E1255" s="15"/>
      <c r="G1255" s="13">
        <f t="shared" si="20"/>
        <v>2.621170498176606E-2</v>
      </c>
      <c r="H1255" s="13">
        <f t="shared" si="20"/>
        <v>-2.4841468380941367E-2</v>
      </c>
    </row>
    <row r="1256" spans="2:8" x14ac:dyDescent="0.3">
      <c r="B1256" s="2">
        <v>43986</v>
      </c>
      <c r="C1256">
        <f>+VLOOKUP(B1256,'S&amp;P500'!$B$5:$C$1261,2)</f>
        <v>3112.35</v>
      </c>
      <c r="D1256" s="15">
        <f>+VLOOKUP(B1256,Gold!$B$5:$C$1261,2)</f>
        <v>1718.9</v>
      </c>
      <c r="E1256" s="15"/>
      <c r="G1256" s="13">
        <f t="shared" si="20"/>
        <v>-3.3686961032639573E-3</v>
      </c>
      <c r="H1256" s="13">
        <f t="shared" si="20"/>
        <v>1.2427847803039294E-2</v>
      </c>
    </row>
    <row r="1257" spans="2:8" x14ac:dyDescent="0.3">
      <c r="B1257" s="2">
        <v>43985</v>
      </c>
      <c r="C1257">
        <f>+VLOOKUP(B1257,'S&amp;P500'!$B$5:$C$1261,2)</f>
        <v>3122.87</v>
      </c>
      <c r="D1257" s="15">
        <f>+VLOOKUP(B1257,Gold!$B$5:$C$1261,2)</f>
        <v>1697.8</v>
      </c>
      <c r="E1257" s="15"/>
      <c r="G1257" s="13">
        <f t="shared" si="20"/>
        <v>1.3648963587616247E-2</v>
      </c>
      <c r="H1257" s="13">
        <f t="shared" si="20"/>
        <v>-1.5882216554602424E-2</v>
      </c>
    </row>
    <row r="1258" spans="2:8" x14ac:dyDescent="0.3">
      <c r="B1258" s="2">
        <v>43984</v>
      </c>
      <c r="C1258">
        <f>+VLOOKUP(B1258,'S&amp;P500'!$B$5:$C$1261,2)</f>
        <v>3080.82</v>
      </c>
      <c r="D1258" s="15">
        <f>+VLOOKUP(B1258,Gold!$B$5:$C$1261,2)</f>
        <v>1725.2</v>
      </c>
      <c r="E1258" s="15"/>
      <c r="G1258" s="13">
        <f t="shared" si="20"/>
        <v>8.2108039650099496E-3</v>
      </c>
      <c r="H1258" s="13">
        <f t="shared" si="20"/>
        <v>-7.2505466682011299E-3</v>
      </c>
    </row>
    <row r="1259" spans="2:8" x14ac:dyDescent="0.3">
      <c r="B1259" s="2">
        <v>43983</v>
      </c>
      <c r="C1259">
        <f>+VLOOKUP(B1259,'S&amp;P500'!$B$5:$C$1261,2)</f>
        <v>3055.73</v>
      </c>
      <c r="D1259" s="15">
        <f>+VLOOKUP(B1259,Gold!$B$5:$C$1261,2)</f>
        <v>1737.8</v>
      </c>
      <c r="E1259" s="15"/>
      <c r="G1259" s="13">
        <f t="shared" si="20"/>
        <v>3.7512605483673855E-3</v>
      </c>
      <c r="H1259" s="13">
        <f t="shared" si="20"/>
        <v>5.1816454603015316E-4</v>
      </c>
    </row>
    <row r="1260" spans="2:8" x14ac:dyDescent="0.3">
      <c r="B1260" s="2">
        <v>43980</v>
      </c>
      <c r="C1260">
        <f>+VLOOKUP(B1260,'S&amp;P500'!$B$5:$C$1261,2)</f>
        <v>3044.31</v>
      </c>
      <c r="D1260" s="15">
        <f>+VLOOKUP(B1260,Gold!$B$5:$C$1261,2)</f>
        <v>1736.9</v>
      </c>
      <c r="E1260" s="15"/>
      <c r="G1260" s="13">
        <f t="shared" si="20"/>
        <v>4.8123100078225622E-3</v>
      </c>
      <c r="H1260" s="13">
        <f t="shared" si="20"/>
        <v>1.3774587054222964E-2</v>
      </c>
    </row>
    <row r="1261" spans="2:8" x14ac:dyDescent="0.3">
      <c r="B1261" s="2">
        <v>43979</v>
      </c>
      <c r="C1261">
        <f>+VLOOKUP(B1261,'S&amp;P500'!$B$5:$C$1261,2)</f>
        <v>3029.73</v>
      </c>
      <c r="D1261" s="15">
        <f>+VLOOKUP(B1261,Gold!$B$5:$C$1261,2)</f>
        <v>1713.3</v>
      </c>
      <c r="E1261" s="15"/>
      <c r="G1261" s="13">
        <f t="shared" si="20"/>
        <v>-2.1079466294262605E-3</v>
      </c>
      <c r="H1261" s="13">
        <f t="shared" si="20"/>
        <v>1.7540782318892223E-3</v>
      </c>
    </row>
    <row r="1262" spans="2:8" x14ac:dyDescent="0.3">
      <c r="B1262" s="2">
        <v>43978</v>
      </c>
      <c r="C1262">
        <f>+VLOOKUP(B1262,'S&amp;P500'!$B$5:$C$1261,2)</f>
        <v>3036.13</v>
      </c>
      <c r="D1262" s="15">
        <f>+VLOOKUP(B1262,Gold!$B$5:$C$1261,2)</f>
        <v>1710.3</v>
      </c>
      <c r="E1262" s="15"/>
      <c r="G1262" s="13">
        <f t="shared" si="20"/>
        <v>1.4827343010993532E-2</v>
      </c>
      <c r="H1262" s="13">
        <f t="shared" si="20"/>
        <v>3.2261848897230383E-3</v>
      </c>
    </row>
    <row r="1263" spans="2:8" x14ac:dyDescent="0.3">
      <c r="B1263" s="2">
        <v>43977</v>
      </c>
      <c r="C1263">
        <f>+VLOOKUP(B1263,'S&amp;P500'!$B$5:$C$1261,2)</f>
        <v>2991.77</v>
      </c>
      <c r="D1263" s="15">
        <f>+VLOOKUP(B1263,Gold!$B$5:$C$1261,2)</f>
        <v>1704.8</v>
      </c>
      <c r="E1263" s="15"/>
      <c r="G1263" s="13">
        <f t="shared" si="20"/>
        <v>1.2289160703107926E-2</v>
      </c>
      <c r="H1263" s="13">
        <f t="shared" si="20"/>
        <v>-1.7179753257235086E-2</v>
      </c>
    </row>
    <row r="1264" spans="2:8" x14ac:dyDescent="0.3">
      <c r="B1264" s="2">
        <v>43973</v>
      </c>
      <c r="C1264">
        <f>+VLOOKUP(B1264,'S&amp;P500'!$B$5:$C$1261,2)</f>
        <v>2955.45</v>
      </c>
      <c r="D1264" s="15">
        <f>+VLOOKUP(B1264,Gold!$B$5:$C$1261,2)</f>
        <v>1734.6</v>
      </c>
      <c r="E1264" s="15"/>
      <c r="G1264" s="13"/>
      <c r="H1264" s="1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E0A0-DF18-4E75-9BBB-68636D702287}">
  <dimension ref="A1:I1280"/>
  <sheetViews>
    <sheetView workbookViewId="0">
      <selection activeCell="H6" sqref="H6"/>
    </sheetView>
  </sheetViews>
  <sheetFormatPr baseColWidth="10" defaultRowHeight="14.4" x14ac:dyDescent="0.3"/>
  <sheetData>
    <row r="1" spans="1:9" x14ac:dyDescent="0.3">
      <c r="A1" t="s">
        <v>10</v>
      </c>
    </row>
    <row r="2" spans="1:9" ht="15" thickBot="1" x14ac:dyDescent="0.35"/>
    <row r="3" spans="1:9" x14ac:dyDescent="0.3">
      <c r="A3" s="7" t="s">
        <v>11</v>
      </c>
      <c r="B3" s="7"/>
    </row>
    <row r="4" spans="1:9" x14ac:dyDescent="0.3">
      <c r="A4" t="s">
        <v>12</v>
      </c>
      <c r="B4">
        <v>6.9895211135105412E-2</v>
      </c>
    </row>
    <row r="5" spans="1:9" x14ac:dyDescent="0.3">
      <c r="A5" t="s">
        <v>13</v>
      </c>
      <c r="B5">
        <v>4.8853405396209635E-3</v>
      </c>
    </row>
    <row r="6" spans="1:9" x14ac:dyDescent="0.3">
      <c r="A6" t="s">
        <v>14</v>
      </c>
      <c r="B6">
        <v>4.091788179604712E-3</v>
      </c>
    </row>
    <row r="7" spans="1:9" x14ac:dyDescent="0.3">
      <c r="A7" t="s">
        <v>15</v>
      </c>
      <c r="B7">
        <v>9.9083506934167648E-3</v>
      </c>
    </row>
    <row r="8" spans="1:9" ht="15" thickBot="1" x14ac:dyDescent="0.35">
      <c r="A8" s="5" t="s">
        <v>16</v>
      </c>
      <c r="B8" s="5">
        <v>1256</v>
      </c>
    </row>
    <row r="10" spans="1:9" ht="15" thickBot="1" x14ac:dyDescent="0.35">
      <c r="A10" t="s">
        <v>17</v>
      </c>
    </row>
    <row r="11" spans="1:9" x14ac:dyDescent="0.3">
      <c r="A11" s="6"/>
      <c r="B11" s="6" t="s">
        <v>22</v>
      </c>
      <c r="C11" s="6" t="s">
        <v>23</v>
      </c>
      <c r="D11" s="6" t="s">
        <v>24</v>
      </c>
      <c r="E11" s="6" t="s">
        <v>25</v>
      </c>
      <c r="F11" s="6" t="s">
        <v>26</v>
      </c>
    </row>
    <row r="12" spans="1:9" x14ac:dyDescent="0.3">
      <c r="A12" t="s">
        <v>18</v>
      </c>
      <c r="B12">
        <v>1</v>
      </c>
      <c r="C12">
        <v>6.0439657362823529E-4</v>
      </c>
      <c r="D12">
        <v>6.0439657362823529E-4</v>
      </c>
      <c r="E12">
        <v>6.1562926226076824</v>
      </c>
      <c r="F12">
        <v>1.3224829337341258E-2</v>
      </c>
    </row>
    <row r="13" spans="1:9" x14ac:dyDescent="0.3">
      <c r="A13" t="s">
        <v>19</v>
      </c>
      <c r="B13">
        <v>1254</v>
      </c>
      <c r="C13">
        <v>0.12311196848352055</v>
      </c>
      <c r="D13">
        <v>9.8175413463732491E-5</v>
      </c>
    </row>
    <row r="14" spans="1:9" ht="15" thickBot="1" x14ac:dyDescent="0.35">
      <c r="A14" s="5" t="s">
        <v>20</v>
      </c>
      <c r="B14" s="5">
        <v>1255</v>
      </c>
      <c r="C14" s="5">
        <v>0.12371636505714878</v>
      </c>
      <c r="D14" s="5"/>
      <c r="E14" s="5"/>
      <c r="F14" s="5"/>
    </row>
    <row r="15" spans="1:9" ht="15" thickBot="1" x14ac:dyDescent="0.35"/>
    <row r="16" spans="1:9" x14ac:dyDescent="0.3">
      <c r="A16" s="6"/>
      <c r="B16" s="6" t="s">
        <v>27</v>
      </c>
      <c r="C16" s="6" t="s">
        <v>15</v>
      </c>
      <c r="D16" s="6" t="s">
        <v>28</v>
      </c>
      <c r="E16" s="6" t="s">
        <v>29</v>
      </c>
      <c r="F16" s="6" t="s">
        <v>30</v>
      </c>
      <c r="G16" s="6" t="s">
        <v>31</v>
      </c>
      <c r="H16" s="6" t="s">
        <v>32</v>
      </c>
      <c r="I16" s="6" t="s">
        <v>33</v>
      </c>
    </row>
    <row r="17" spans="1:9" x14ac:dyDescent="0.3">
      <c r="A17" t="s">
        <v>21</v>
      </c>
      <c r="B17">
        <v>5.2221194837712951E-4</v>
      </c>
      <c r="C17">
        <v>2.7998862500053077E-4</v>
      </c>
      <c r="D17">
        <v>1.8651184432086823</v>
      </c>
      <c r="E17">
        <v>6.2398215709324537E-2</v>
      </c>
      <c r="F17">
        <v>-2.7085847834443537E-5</v>
      </c>
      <c r="G17">
        <v>1.0715097445887025E-3</v>
      </c>
      <c r="H17">
        <v>-2.7085847834443537E-5</v>
      </c>
      <c r="I17">
        <v>1.0715097445887025E-3</v>
      </c>
    </row>
    <row r="18" spans="1:9" ht="15" thickBot="1" x14ac:dyDescent="0.35">
      <c r="A18" s="5" t="s">
        <v>34</v>
      </c>
      <c r="B18" s="5">
        <v>6.1952681352744579E-2</v>
      </c>
      <c r="C18" s="5">
        <v>2.4968961536408558E-2</v>
      </c>
      <c r="D18" s="5">
        <v>2.4811877443284178</v>
      </c>
      <c r="E18" s="5">
        <v>1.3224829337357188E-2</v>
      </c>
      <c r="F18" s="5">
        <v>1.2967135794903599E-2</v>
      </c>
      <c r="G18" s="5">
        <v>0.11093822691058555</v>
      </c>
      <c r="H18" s="5">
        <v>1.2967135794903599E-2</v>
      </c>
      <c r="I18" s="5">
        <v>0.11093822691058555</v>
      </c>
    </row>
    <row r="22" spans="1:9" x14ac:dyDescent="0.3">
      <c r="A22" t="s">
        <v>35</v>
      </c>
    </row>
    <row r="23" spans="1:9" ht="15" thickBot="1" x14ac:dyDescent="0.35"/>
    <row r="24" spans="1:9" x14ac:dyDescent="0.3">
      <c r="A24" s="6" t="s">
        <v>36</v>
      </c>
      <c r="B24" s="6" t="s">
        <v>37</v>
      </c>
      <c r="C24" s="6" t="s">
        <v>19</v>
      </c>
    </row>
    <row r="25" spans="1:9" x14ac:dyDescent="0.3">
      <c r="A25">
        <v>1</v>
      </c>
      <c r="B25">
        <v>4.9465203051826461E-4</v>
      </c>
      <c r="C25">
        <v>-5.6316900748177006E-3</v>
      </c>
    </row>
    <row r="26" spans="1:9" x14ac:dyDescent="0.3">
      <c r="A26">
        <v>2</v>
      </c>
      <c r="B26">
        <v>-4.7740163502560428E-4</v>
      </c>
      <c r="C26">
        <v>9.3180564531823717E-3</v>
      </c>
    </row>
    <row r="27" spans="1:9" x14ac:dyDescent="0.3">
      <c r="A27">
        <v>3</v>
      </c>
      <c r="B27">
        <v>2.8182274613309437E-4</v>
      </c>
      <c r="C27">
        <v>1.5636911188024009E-2</v>
      </c>
    </row>
    <row r="28" spans="1:9" x14ac:dyDescent="0.3">
      <c r="A28">
        <v>4</v>
      </c>
      <c r="B28">
        <v>5.7648727097510096E-4</v>
      </c>
      <c r="C28">
        <v>1.4162670491438534E-2</v>
      </c>
    </row>
    <row r="29" spans="1:9" x14ac:dyDescent="0.3">
      <c r="A29">
        <v>5</v>
      </c>
      <c r="B29">
        <v>9.5621043104825686E-4</v>
      </c>
      <c r="C29">
        <v>-1.2972231792863933E-2</v>
      </c>
    </row>
    <row r="30" spans="1:9" x14ac:dyDescent="0.3">
      <c r="A30">
        <v>6</v>
      </c>
      <c r="B30">
        <v>7.7821997727777327E-4</v>
      </c>
      <c r="C30">
        <v>1.1574832138142931E-2</v>
      </c>
    </row>
    <row r="31" spans="1:9" x14ac:dyDescent="0.3">
      <c r="A31">
        <v>7</v>
      </c>
      <c r="B31">
        <v>5.8567436159999431E-4</v>
      </c>
      <c r="C31">
        <v>-1.8763003621236438E-2</v>
      </c>
    </row>
    <row r="32" spans="1:9" x14ac:dyDescent="0.3">
      <c r="A32">
        <v>8</v>
      </c>
      <c r="B32">
        <v>9.7125887910701116E-4</v>
      </c>
      <c r="C32">
        <v>5.3330889469798979E-3</v>
      </c>
    </row>
    <row r="33" spans="1:3" x14ac:dyDescent="0.3">
      <c r="A33">
        <v>9</v>
      </c>
      <c r="B33">
        <v>2.5393182485981096E-3</v>
      </c>
      <c r="C33">
        <v>-3.7137867148280282E-2</v>
      </c>
    </row>
    <row r="34" spans="1:3" x14ac:dyDescent="0.3">
      <c r="A34">
        <v>10</v>
      </c>
      <c r="B34">
        <v>4.7813144860990771E-4</v>
      </c>
      <c r="C34">
        <v>1.1291570668723173E-2</v>
      </c>
    </row>
    <row r="35" spans="1:3" x14ac:dyDescent="0.3">
      <c r="A35">
        <v>11</v>
      </c>
      <c r="B35">
        <v>8.8152183404798792E-4</v>
      </c>
      <c r="C35">
        <v>-2.5959891740004119E-2</v>
      </c>
    </row>
    <row r="36" spans="1:3" x14ac:dyDescent="0.3">
      <c r="A36">
        <v>12</v>
      </c>
      <c r="B36">
        <v>7.9148447898067865E-4</v>
      </c>
      <c r="C36">
        <v>-9.5855279801825097E-3</v>
      </c>
    </row>
    <row r="37" spans="1:3" x14ac:dyDescent="0.3">
      <c r="A37">
        <v>13</v>
      </c>
      <c r="B37">
        <v>4.5592135478914281E-5</v>
      </c>
      <c r="C37">
        <v>3.0184226968800441E-2</v>
      </c>
    </row>
    <row r="38" spans="1:3" x14ac:dyDescent="0.3">
      <c r="A38">
        <v>14</v>
      </c>
      <c r="B38">
        <v>1.2685529742128095E-4</v>
      </c>
      <c r="C38">
        <v>2.4440736521632488E-2</v>
      </c>
    </row>
    <row r="39" spans="1:3" x14ac:dyDescent="0.3">
      <c r="A39">
        <v>15</v>
      </c>
      <c r="B39">
        <v>1.4345651001616954E-3</v>
      </c>
      <c r="C39">
        <v>5.3878648063803315E-3</v>
      </c>
    </row>
    <row r="40" spans="1:3" x14ac:dyDescent="0.3">
      <c r="A40">
        <v>16</v>
      </c>
      <c r="B40">
        <v>9.1245735098623593E-4</v>
      </c>
      <c r="C40">
        <v>-2.9656784128595865E-2</v>
      </c>
    </row>
    <row r="41" spans="1:3" x14ac:dyDescent="0.3">
      <c r="A41">
        <v>17</v>
      </c>
      <c r="B41">
        <v>6.1390160037747932E-4</v>
      </c>
      <c r="C41">
        <v>-4.7720310447550247E-3</v>
      </c>
    </row>
    <row r="42" spans="1:3" x14ac:dyDescent="0.3">
      <c r="A42">
        <v>18</v>
      </c>
      <c r="B42">
        <v>8.8168597375285049E-4</v>
      </c>
      <c r="C42">
        <v>-4.9927137306920175E-3</v>
      </c>
    </row>
    <row r="43" spans="1:3" x14ac:dyDescent="0.3">
      <c r="A43">
        <v>19</v>
      </c>
      <c r="B43">
        <v>5.6190500836737398E-4</v>
      </c>
      <c r="C43">
        <v>1.4701317024291578E-2</v>
      </c>
    </row>
    <row r="44" spans="1:3" x14ac:dyDescent="0.3">
      <c r="A44">
        <v>20</v>
      </c>
      <c r="B44">
        <v>9.7899800028175598E-4</v>
      </c>
      <c r="C44">
        <v>-1.586495238203442E-2</v>
      </c>
    </row>
    <row r="45" spans="1:3" x14ac:dyDescent="0.3">
      <c r="A45">
        <v>21</v>
      </c>
      <c r="B45">
        <v>1.7773165318535375E-3</v>
      </c>
      <c r="C45">
        <v>1.5223568612974466E-2</v>
      </c>
    </row>
    <row r="46" spans="1:3" x14ac:dyDescent="0.3">
      <c r="A46">
        <v>22</v>
      </c>
      <c r="B46">
        <v>1.554412961126718E-3</v>
      </c>
      <c r="C46">
        <v>-3.8163446129792868E-2</v>
      </c>
    </row>
    <row r="47" spans="1:3" x14ac:dyDescent="0.3">
      <c r="A47">
        <v>23</v>
      </c>
      <c r="B47">
        <v>2.0782953488000756E-3</v>
      </c>
      <c r="C47">
        <v>-3.663639720827473E-3</v>
      </c>
    </row>
    <row r="48" spans="1:3" x14ac:dyDescent="0.3">
      <c r="A48">
        <v>24</v>
      </c>
      <c r="B48">
        <v>-9.3785749119291799E-4</v>
      </c>
      <c r="C48">
        <v>3.0405624287819909E-2</v>
      </c>
    </row>
    <row r="49" spans="1:3" x14ac:dyDescent="0.3">
      <c r="A49">
        <v>25</v>
      </c>
      <c r="B49">
        <v>6.0441312916246581E-4</v>
      </c>
      <c r="C49">
        <v>-5.9852824852618487E-3</v>
      </c>
    </row>
    <row r="50" spans="1:3" x14ac:dyDescent="0.3">
      <c r="A50">
        <v>26</v>
      </c>
      <c r="B50">
        <v>-8.660503108452761E-4</v>
      </c>
      <c r="C50">
        <v>3.4388901151246792E-2</v>
      </c>
    </row>
    <row r="51" spans="1:3" x14ac:dyDescent="0.3">
      <c r="A51">
        <v>27</v>
      </c>
      <c r="B51">
        <v>4.151750902675514E-4</v>
      </c>
      <c r="C51">
        <v>3.9220690435316603E-3</v>
      </c>
    </row>
    <row r="52" spans="1:3" x14ac:dyDescent="0.3">
      <c r="A52">
        <v>28</v>
      </c>
      <c r="B52">
        <v>1.014404110089281E-3</v>
      </c>
      <c r="C52">
        <v>-6.4144413517253501E-3</v>
      </c>
    </row>
    <row r="53" spans="1:3" x14ac:dyDescent="0.3">
      <c r="A53">
        <v>29</v>
      </c>
      <c r="B53">
        <v>1.6430650267894526E-3</v>
      </c>
      <c r="C53">
        <v>1.95917219914662E-2</v>
      </c>
    </row>
    <row r="54" spans="1:3" x14ac:dyDescent="0.3">
      <c r="A54">
        <v>30</v>
      </c>
      <c r="B54">
        <v>-1.6218192549554932E-3</v>
      </c>
      <c r="C54">
        <v>3.3913656323497819E-2</v>
      </c>
    </row>
    <row r="55" spans="1:3" x14ac:dyDescent="0.3">
      <c r="A55">
        <v>31</v>
      </c>
      <c r="B55">
        <v>6.4172512156474917E-3</v>
      </c>
      <c r="C55">
        <v>2.3262037289944824E-2</v>
      </c>
    </row>
    <row r="56" spans="1:3" x14ac:dyDescent="0.3">
      <c r="A56">
        <v>32</v>
      </c>
      <c r="B56">
        <v>-4.5047788596849195E-4</v>
      </c>
      <c r="C56">
        <v>6.244534742269125E-3</v>
      </c>
    </row>
    <row r="57" spans="1:3" x14ac:dyDescent="0.3">
      <c r="A57">
        <v>33</v>
      </c>
      <c r="B57">
        <v>3.7777192764372491E-4</v>
      </c>
      <c r="C57">
        <v>-2.0530494371202759E-2</v>
      </c>
    </row>
    <row r="58" spans="1:3" x14ac:dyDescent="0.3">
      <c r="A58">
        <v>34</v>
      </c>
      <c r="B58">
        <v>-3.1794369986070364E-3</v>
      </c>
      <c r="C58">
        <v>-2.4266478403394881E-2</v>
      </c>
    </row>
    <row r="59" spans="1:3" x14ac:dyDescent="0.3">
      <c r="A59">
        <v>35</v>
      </c>
      <c r="B59">
        <v>-2.4760252839236448E-3</v>
      </c>
      <c r="C59">
        <v>-1.1186830221028742E-2</v>
      </c>
    </row>
    <row r="60" spans="1:3" x14ac:dyDescent="0.3">
      <c r="A60">
        <v>36</v>
      </c>
      <c r="B60">
        <v>9.3903734257053595E-4</v>
      </c>
      <c r="C60">
        <v>5.7941057527515997E-3</v>
      </c>
    </row>
    <row r="61" spans="1:3" x14ac:dyDescent="0.3">
      <c r="A61">
        <v>37</v>
      </c>
      <c r="B61">
        <v>7.5647264641880629E-4</v>
      </c>
      <c r="C61">
        <v>-2.0053518573833105E-3</v>
      </c>
    </row>
    <row r="62" spans="1:3" x14ac:dyDescent="0.3">
      <c r="A62">
        <v>38</v>
      </c>
      <c r="B62">
        <v>8.6533647231277263E-4</v>
      </c>
      <c r="C62">
        <v>1.0895557744437644E-2</v>
      </c>
    </row>
    <row r="63" spans="1:3" x14ac:dyDescent="0.3">
      <c r="A63">
        <v>39</v>
      </c>
      <c r="B63">
        <v>-7.0056053434521762E-4</v>
      </c>
      <c r="C63">
        <v>9.2947700631341931E-3</v>
      </c>
    </row>
    <row r="64" spans="1:3" x14ac:dyDescent="0.3">
      <c r="A64">
        <v>40</v>
      </c>
      <c r="B64">
        <v>3.1733709267296717E-4</v>
      </c>
      <c r="C64">
        <v>1.2692030976445376E-2</v>
      </c>
    </row>
    <row r="65" spans="1:3" x14ac:dyDescent="0.3">
      <c r="A65">
        <v>41</v>
      </c>
      <c r="B65">
        <v>-1.6899321606668558E-4</v>
      </c>
      <c r="C65">
        <v>-7.5702457670366499E-4</v>
      </c>
    </row>
    <row r="66" spans="1:3" x14ac:dyDescent="0.3">
      <c r="A66">
        <v>42</v>
      </c>
      <c r="B66">
        <v>6.1974528506535836E-4</v>
      </c>
      <c r="C66">
        <v>2.8982262392782746E-3</v>
      </c>
    </row>
    <row r="67" spans="1:3" x14ac:dyDescent="0.3">
      <c r="A67">
        <v>43</v>
      </c>
      <c r="B67">
        <v>1.6154315458913996E-3</v>
      </c>
      <c r="C67">
        <v>-3.3051804028259137E-3</v>
      </c>
    </row>
    <row r="68" spans="1:3" x14ac:dyDescent="0.3">
      <c r="A68">
        <v>44</v>
      </c>
      <c r="B68">
        <v>5.7330229657695498E-4</v>
      </c>
      <c r="C68">
        <v>-7.7443549281559776E-3</v>
      </c>
    </row>
    <row r="69" spans="1:3" x14ac:dyDescent="0.3">
      <c r="A69">
        <v>45</v>
      </c>
      <c r="B69">
        <v>3.8685089215374411E-4</v>
      </c>
      <c r="C69">
        <v>9.6365472397318499E-4</v>
      </c>
    </row>
    <row r="70" spans="1:3" x14ac:dyDescent="0.3">
      <c r="A70">
        <v>46</v>
      </c>
      <c r="B70">
        <v>1.1912090150591609E-3</v>
      </c>
      <c r="C70">
        <v>-9.2762626655003289E-4</v>
      </c>
    </row>
    <row r="71" spans="1:3" x14ac:dyDescent="0.3">
      <c r="A71">
        <v>47</v>
      </c>
      <c r="B71">
        <v>-1.3780213319065243E-4</v>
      </c>
      <c r="C71">
        <v>1.1837802133190696E-2</v>
      </c>
    </row>
    <row r="72" spans="1:3" x14ac:dyDescent="0.3">
      <c r="A72">
        <v>48</v>
      </c>
      <c r="B72">
        <v>9.1970651496984797E-4</v>
      </c>
      <c r="C72">
        <v>9.1699410282943265E-4</v>
      </c>
    </row>
    <row r="73" spans="1:3" x14ac:dyDescent="0.3">
      <c r="A73">
        <v>49</v>
      </c>
      <c r="B73">
        <v>1.8396904406110044E-3</v>
      </c>
      <c r="C73">
        <v>1.5781965010502256E-3</v>
      </c>
    </row>
    <row r="74" spans="1:3" x14ac:dyDescent="0.3">
      <c r="A74">
        <v>50</v>
      </c>
      <c r="B74">
        <v>-3.3837411695540468E-4</v>
      </c>
      <c r="C74">
        <v>1.5717231590331601E-2</v>
      </c>
    </row>
    <row r="75" spans="1:3" x14ac:dyDescent="0.3">
      <c r="A75">
        <v>51</v>
      </c>
      <c r="B75">
        <v>8.2496685153435356E-4</v>
      </c>
      <c r="C75">
        <v>8.169506010561739E-3</v>
      </c>
    </row>
    <row r="76" spans="1:3" x14ac:dyDescent="0.3">
      <c r="A76">
        <v>52</v>
      </c>
      <c r="B76">
        <v>5.3364980729056315E-5</v>
      </c>
      <c r="C76">
        <v>7.521868502494697E-3</v>
      </c>
    </row>
    <row r="77" spans="1:3" x14ac:dyDescent="0.3">
      <c r="A77">
        <v>53</v>
      </c>
      <c r="B77">
        <v>-1.1488419710262061E-3</v>
      </c>
      <c r="C77">
        <v>-3.5676519870417407E-3</v>
      </c>
    </row>
    <row r="78" spans="1:3" x14ac:dyDescent="0.3">
      <c r="A78">
        <v>54</v>
      </c>
      <c r="B78">
        <v>8.6422712742240083E-4</v>
      </c>
      <c r="C78">
        <v>-4.9443203866968988E-3</v>
      </c>
    </row>
    <row r="79" spans="1:3" x14ac:dyDescent="0.3">
      <c r="A79">
        <v>55</v>
      </c>
      <c r="B79">
        <v>-5.8172474719219444E-4</v>
      </c>
      <c r="C79">
        <v>1.0276479797925926E-3</v>
      </c>
    </row>
    <row r="80" spans="1:3" x14ac:dyDescent="0.3">
      <c r="A80">
        <v>56</v>
      </c>
      <c r="B80">
        <v>1.2135593335479832E-3</v>
      </c>
      <c r="C80">
        <v>7.4547283582256161E-4</v>
      </c>
    </row>
    <row r="81" spans="1:3" x14ac:dyDescent="0.3">
      <c r="A81">
        <v>57</v>
      </c>
      <c r="B81">
        <v>-2.3576508375705476E-4</v>
      </c>
      <c r="C81">
        <v>6.948103330245258E-3</v>
      </c>
    </row>
    <row r="82" spans="1:3" x14ac:dyDescent="0.3">
      <c r="A82">
        <v>58</v>
      </c>
      <c r="B82">
        <v>-5.6795547997799353E-4</v>
      </c>
      <c r="C82">
        <v>1.9391982552735981E-2</v>
      </c>
    </row>
    <row r="83" spans="1:3" x14ac:dyDescent="0.3">
      <c r="A83">
        <v>59</v>
      </c>
      <c r="B83">
        <v>1.5044168317293011E-3</v>
      </c>
      <c r="C83">
        <v>-1.7597646576457234E-2</v>
      </c>
    </row>
    <row r="84" spans="1:3" x14ac:dyDescent="0.3">
      <c r="A84">
        <v>60</v>
      </c>
      <c r="B84">
        <v>-4.6063726083514609E-4</v>
      </c>
      <c r="C84">
        <v>-1.1058836134666931E-2</v>
      </c>
    </row>
    <row r="85" spans="1:3" x14ac:dyDescent="0.3">
      <c r="A85">
        <v>61</v>
      </c>
      <c r="B85">
        <v>5.3063840770221449E-4</v>
      </c>
      <c r="C85">
        <v>3.7041696487620421E-3</v>
      </c>
    </row>
    <row r="86" spans="1:3" x14ac:dyDescent="0.3">
      <c r="A86">
        <v>62</v>
      </c>
      <c r="B86">
        <v>2.3229007015428284E-4</v>
      </c>
      <c r="C86">
        <v>-1.495463479012442E-2</v>
      </c>
    </row>
    <row r="87" spans="1:3" x14ac:dyDescent="0.3">
      <c r="A87">
        <v>63</v>
      </c>
      <c r="B87">
        <v>2.1436127513041361E-4</v>
      </c>
      <c r="C87">
        <v>3.2919023414272894E-3</v>
      </c>
    </row>
    <row r="88" spans="1:3" x14ac:dyDescent="0.3">
      <c r="A88">
        <v>64</v>
      </c>
      <c r="B88">
        <v>-5.3495507460163232E-4</v>
      </c>
      <c r="C88">
        <v>-2.8137145601062237E-4</v>
      </c>
    </row>
    <row r="89" spans="1:3" x14ac:dyDescent="0.3">
      <c r="A89">
        <v>65</v>
      </c>
      <c r="B89">
        <v>2.5369638407229424E-4</v>
      </c>
      <c r="C89">
        <v>6.802548049715534E-3</v>
      </c>
    </row>
    <row r="90" spans="1:3" x14ac:dyDescent="0.3">
      <c r="A90">
        <v>66</v>
      </c>
      <c r="B90">
        <v>6.6947335410304264E-4</v>
      </c>
      <c r="C90">
        <v>-4.8310233609252101E-3</v>
      </c>
    </row>
    <row r="91" spans="1:3" x14ac:dyDescent="0.3">
      <c r="A91">
        <v>67</v>
      </c>
      <c r="B91">
        <v>6.7368351513154539E-4</v>
      </c>
      <c r="C91">
        <v>1.5972175827356976E-2</v>
      </c>
    </row>
    <row r="92" spans="1:3" x14ac:dyDescent="0.3">
      <c r="A92">
        <v>68</v>
      </c>
      <c r="B92">
        <v>5.1775424310226373E-4</v>
      </c>
      <c r="C92">
        <v>-1.4974844369217333E-2</v>
      </c>
    </row>
    <row r="93" spans="1:3" x14ac:dyDescent="0.3">
      <c r="A93">
        <v>69</v>
      </c>
      <c r="B93">
        <v>1.1681527235888679E-3</v>
      </c>
      <c r="C93">
        <v>4.6414038250533682E-3</v>
      </c>
    </row>
    <row r="94" spans="1:3" x14ac:dyDescent="0.3">
      <c r="A94">
        <v>70</v>
      </c>
      <c r="B94">
        <v>3.5345890845608387E-4</v>
      </c>
      <c r="C94">
        <v>-1.5551756466535508E-3</v>
      </c>
    </row>
    <row r="95" spans="1:3" x14ac:dyDescent="0.3">
      <c r="A95">
        <v>71</v>
      </c>
      <c r="B95">
        <v>5.432494141044173E-4</v>
      </c>
      <c r="C95">
        <v>-1.1608934452612451E-3</v>
      </c>
    </row>
    <row r="96" spans="1:3" x14ac:dyDescent="0.3">
      <c r="A96">
        <v>72</v>
      </c>
      <c r="B96">
        <v>9.3807489549759763E-4</v>
      </c>
      <c r="C96">
        <v>1.5453652513563211E-2</v>
      </c>
    </row>
    <row r="97" spans="1:3" x14ac:dyDescent="0.3">
      <c r="A97">
        <v>73</v>
      </c>
      <c r="B97">
        <v>-6.4160098347248811E-5</v>
      </c>
      <c r="C97">
        <v>4.0207427314004557E-3</v>
      </c>
    </row>
    <row r="98" spans="1:3" x14ac:dyDescent="0.3">
      <c r="A98">
        <v>74</v>
      </c>
      <c r="B98">
        <v>7.4798762215352323E-4</v>
      </c>
      <c r="C98">
        <v>-6.1804991140047231E-3</v>
      </c>
    </row>
    <row r="99" spans="1:3" x14ac:dyDescent="0.3">
      <c r="A99">
        <v>75</v>
      </c>
      <c r="B99">
        <v>7.643637102413552E-4</v>
      </c>
      <c r="C99">
        <v>5.6492626171688052E-3</v>
      </c>
    </row>
    <row r="100" spans="1:3" x14ac:dyDescent="0.3">
      <c r="A100">
        <v>76</v>
      </c>
      <c r="B100">
        <v>9.6981213144069634E-4</v>
      </c>
      <c r="C100">
        <v>5.8758775541517079E-3</v>
      </c>
    </row>
    <row r="101" spans="1:3" x14ac:dyDescent="0.3">
      <c r="A101">
        <v>77</v>
      </c>
      <c r="B101">
        <v>5.0838536611580464E-5</v>
      </c>
      <c r="C101">
        <v>7.5580503522774175E-3</v>
      </c>
    </row>
    <row r="102" spans="1:3" x14ac:dyDescent="0.3">
      <c r="A102">
        <v>78</v>
      </c>
      <c r="B102">
        <v>2.0954895975251275E-4</v>
      </c>
      <c r="C102">
        <v>-3.9289963561393677E-3</v>
      </c>
    </row>
    <row r="103" spans="1:3" x14ac:dyDescent="0.3">
      <c r="A103">
        <v>79</v>
      </c>
      <c r="B103">
        <v>8.4903942169749095E-4</v>
      </c>
      <c r="C103">
        <v>1.8615768638683264E-2</v>
      </c>
    </row>
    <row r="104" spans="1:3" x14ac:dyDescent="0.3">
      <c r="A104">
        <v>80</v>
      </c>
      <c r="B104">
        <v>2.3234319685606382E-4</v>
      </c>
      <c r="C104">
        <v>5.9894204240950287E-4</v>
      </c>
    </row>
    <row r="105" spans="1:3" x14ac:dyDescent="0.3">
      <c r="A105">
        <v>81</v>
      </c>
      <c r="B105">
        <v>1.0932794303588605E-3</v>
      </c>
      <c r="C105">
        <v>9.6099169166732352E-3</v>
      </c>
    </row>
    <row r="106" spans="1:3" x14ac:dyDescent="0.3">
      <c r="A106">
        <v>82</v>
      </c>
      <c r="B106">
        <v>-3.8109795799274866E-4</v>
      </c>
      <c r="C106">
        <v>-1.3949366881959736E-2</v>
      </c>
    </row>
    <row r="107" spans="1:3" x14ac:dyDescent="0.3">
      <c r="A107">
        <v>83</v>
      </c>
      <c r="B107">
        <v>3.4532607811485889E-4</v>
      </c>
      <c r="C107">
        <v>4.793829218472513E-3</v>
      </c>
    </row>
    <row r="108" spans="1:3" x14ac:dyDescent="0.3">
      <c r="A108">
        <v>84</v>
      </c>
      <c r="B108">
        <v>8.5139826385709314E-4</v>
      </c>
      <c r="C108">
        <v>-2.477355772167498E-3</v>
      </c>
    </row>
    <row r="109" spans="1:3" x14ac:dyDescent="0.3">
      <c r="A109">
        <v>85</v>
      </c>
      <c r="B109">
        <v>9.0247509856251223E-4</v>
      </c>
      <c r="C109">
        <v>3.6710276237605297E-3</v>
      </c>
    </row>
    <row r="110" spans="1:3" x14ac:dyDescent="0.3">
      <c r="A110">
        <v>86</v>
      </c>
      <c r="B110">
        <v>1.0654263353070781E-3</v>
      </c>
      <c r="C110">
        <v>2.8335642998274691E-3</v>
      </c>
    </row>
    <row r="111" spans="1:3" x14ac:dyDescent="0.3">
      <c r="A111">
        <v>87</v>
      </c>
      <c r="B111">
        <v>1.1411815640374719E-3</v>
      </c>
      <c r="C111">
        <v>-1.9058189074688233E-3</v>
      </c>
    </row>
    <row r="112" spans="1:3" x14ac:dyDescent="0.3">
      <c r="A112">
        <v>88</v>
      </c>
      <c r="B112">
        <v>3.9132842163404233E-4</v>
      </c>
      <c r="C112">
        <v>1.2106367430900643E-2</v>
      </c>
    </row>
    <row r="113" spans="1:3" x14ac:dyDescent="0.3">
      <c r="A113">
        <v>89</v>
      </c>
      <c r="B113">
        <v>1.6567385634959032E-3</v>
      </c>
      <c r="C113">
        <v>1.1415156861340651E-2</v>
      </c>
    </row>
    <row r="114" spans="1:3" x14ac:dyDescent="0.3">
      <c r="A114">
        <v>90</v>
      </c>
      <c r="B114">
        <v>5.9322768086319221E-4</v>
      </c>
      <c r="C114">
        <v>9.0293839357117635E-4</v>
      </c>
    </row>
    <row r="115" spans="1:3" x14ac:dyDescent="0.3">
      <c r="A115">
        <v>91</v>
      </c>
      <c r="B115">
        <v>6.198130657228488E-4</v>
      </c>
      <c r="C115">
        <v>-1.3542094771464017E-2</v>
      </c>
    </row>
    <row r="116" spans="1:3" x14ac:dyDescent="0.3">
      <c r="A116">
        <v>92</v>
      </c>
      <c r="B116">
        <v>-4.3258111818542534E-4</v>
      </c>
      <c r="C116">
        <v>1.6945998269621041E-2</v>
      </c>
    </row>
    <row r="117" spans="1:3" x14ac:dyDescent="0.3">
      <c r="A117">
        <v>93</v>
      </c>
      <c r="B117">
        <v>6.1887819005678726E-4</v>
      </c>
      <c r="C117">
        <v>2.31709500977762E-3</v>
      </c>
    </row>
    <row r="118" spans="1:3" x14ac:dyDescent="0.3">
      <c r="A118">
        <v>94</v>
      </c>
      <c r="B118">
        <v>-1.657042021864538E-4</v>
      </c>
      <c r="C118">
        <v>7.1017260335994072E-3</v>
      </c>
    </row>
    <row r="119" spans="1:3" x14ac:dyDescent="0.3">
      <c r="A119">
        <v>95</v>
      </c>
      <c r="B119">
        <v>8.653121648391081E-4</v>
      </c>
      <c r="C119">
        <v>-3.3605862669185004E-3</v>
      </c>
    </row>
    <row r="120" spans="1:3" x14ac:dyDescent="0.3">
      <c r="A120">
        <v>96</v>
      </c>
      <c r="B120">
        <v>1.3025652222854896E-3</v>
      </c>
      <c r="C120">
        <v>-6.5302909735360124E-3</v>
      </c>
    </row>
    <row r="121" spans="1:3" x14ac:dyDescent="0.3">
      <c r="A121">
        <v>97</v>
      </c>
      <c r="B121">
        <v>3.8443703358413889E-4</v>
      </c>
      <c r="C121">
        <v>1.0911774741861014E-2</v>
      </c>
    </row>
    <row r="122" spans="1:3" x14ac:dyDescent="0.3">
      <c r="A122">
        <v>98</v>
      </c>
      <c r="B122">
        <v>2.5675769202139677E-4</v>
      </c>
      <c r="C122">
        <v>8.6070618083815397E-3</v>
      </c>
    </row>
    <row r="123" spans="1:3" x14ac:dyDescent="0.3">
      <c r="A123">
        <v>99</v>
      </c>
      <c r="B123">
        <v>-1.4080637709138551E-4</v>
      </c>
      <c r="C123">
        <v>-4.1003673964069226E-3</v>
      </c>
    </row>
    <row r="124" spans="1:3" x14ac:dyDescent="0.3">
      <c r="A124">
        <v>100</v>
      </c>
      <c r="B124">
        <v>-1.6272052969702148E-4</v>
      </c>
      <c r="C124">
        <v>-8.0228183516127729E-3</v>
      </c>
    </row>
    <row r="125" spans="1:3" x14ac:dyDescent="0.3">
      <c r="A125">
        <v>101</v>
      </c>
      <c r="B125">
        <v>4.970823019982602E-4</v>
      </c>
      <c r="C125">
        <v>6.6784902170858125E-3</v>
      </c>
    </row>
    <row r="126" spans="1:3" x14ac:dyDescent="0.3">
      <c r="A126">
        <v>102</v>
      </c>
      <c r="B126">
        <v>1.2063382456653361E-3</v>
      </c>
      <c r="C126">
        <v>1.7412558285220957E-3</v>
      </c>
    </row>
    <row r="127" spans="1:3" x14ac:dyDescent="0.3">
      <c r="A127">
        <v>103</v>
      </c>
      <c r="B127">
        <v>9.7368094322029786E-4</v>
      </c>
      <c r="C127">
        <v>-7.2125062180708327E-3</v>
      </c>
    </row>
    <row r="128" spans="1:3" x14ac:dyDescent="0.3">
      <c r="A128">
        <v>104</v>
      </c>
      <c r="B128">
        <v>1.195583112544754E-3</v>
      </c>
      <c r="C128">
        <v>1.2885120536864966E-2</v>
      </c>
    </row>
    <row r="129" spans="1:3" x14ac:dyDescent="0.3">
      <c r="A129">
        <v>105</v>
      </c>
      <c r="B129">
        <v>4.6861674298900505E-4</v>
      </c>
      <c r="C129">
        <v>-1.7271195919928175E-2</v>
      </c>
    </row>
    <row r="130" spans="1:3" x14ac:dyDescent="0.3">
      <c r="A130">
        <v>106</v>
      </c>
      <c r="B130">
        <v>-1.3049519222734752E-3</v>
      </c>
      <c r="C130">
        <v>-1.6824932448721885E-3</v>
      </c>
    </row>
    <row r="131" spans="1:3" x14ac:dyDescent="0.3">
      <c r="A131">
        <v>107</v>
      </c>
      <c r="B131">
        <v>2.8282928773569276E-4</v>
      </c>
      <c r="C131">
        <v>-2.9229439441435922E-3</v>
      </c>
    </row>
    <row r="132" spans="1:3" x14ac:dyDescent="0.3">
      <c r="A132">
        <v>108</v>
      </c>
      <c r="B132">
        <v>7.5758973061133155E-4</v>
      </c>
      <c r="C132">
        <v>-2.4895174414546264E-3</v>
      </c>
    </row>
    <row r="133" spans="1:3" x14ac:dyDescent="0.3">
      <c r="A133">
        <v>109</v>
      </c>
      <c r="B133">
        <v>5.2057386880408096E-4</v>
      </c>
      <c r="C133">
        <v>-1.2241504101362238E-2</v>
      </c>
    </row>
    <row r="134" spans="1:3" x14ac:dyDescent="0.3">
      <c r="A134">
        <v>110</v>
      </c>
      <c r="B134">
        <v>1.8679814247044452E-4</v>
      </c>
      <c r="C134">
        <v>-1.7122930997836659E-2</v>
      </c>
    </row>
    <row r="135" spans="1:3" x14ac:dyDescent="0.3">
      <c r="A135">
        <v>111</v>
      </c>
      <c r="B135">
        <v>1.0281065080413499E-3</v>
      </c>
      <c r="C135">
        <v>1.2391229197771424E-2</v>
      </c>
    </row>
    <row r="136" spans="1:3" x14ac:dyDescent="0.3">
      <c r="A136">
        <v>112</v>
      </c>
      <c r="B136">
        <v>3.3859082717500617E-4</v>
      </c>
      <c r="C136">
        <v>1.1932038464730916E-2</v>
      </c>
    </row>
    <row r="137" spans="1:3" x14ac:dyDescent="0.3">
      <c r="A137">
        <v>113</v>
      </c>
      <c r="B137">
        <v>1.4156062483651705E-4</v>
      </c>
      <c r="C137">
        <v>9.8258463333988754E-3</v>
      </c>
    </row>
    <row r="138" spans="1:3" x14ac:dyDescent="0.3">
      <c r="A138">
        <v>114</v>
      </c>
      <c r="B138">
        <v>6.7681040820874569E-4</v>
      </c>
      <c r="C138">
        <v>3.8918334660013308E-3</v>
      </c>
    </row>
    <row r="139" spans="1:3" x14ac:dyDescent="0.3">
      <c r="A139">
        <v>115</v>
      </c>
      <c r="B139">
        <v>4.0637810756013142E-4</v>
      </c>
      <c r="C139">
        <v>-1.0655831721246253E-2</v>
      </c>
    </row>
    <row r="140" spans="1:3" x14ac:dyDescent="0.3">
      <c r="A140">
        <v>116</v>
      </c>
      <c r="B140">
        <v>8.9710990739846376E-4</v>
      </c>
      <c r="C140">
        <v>2.5437340446567754E-3</v>
      </c>
    </row>
    <row r="141" spans="1:3" x14ac:dyDescent="0.3">
      <c r="A141">
        <v>117</v>
      </c>
      <c r="B141">
        <v>5.5018063116042367E-4</v>
      </c>
      <c r="C141">
        <v>3.1691256043703156E-3</v>
      </c>
    </row>
    <row r="142" spans="1:3" x14ac:dyDescent="0.3">
      <c r="A142">
        <v>118</v>
      </c>
      <c r="B142">
        <v>6.7390018810672666E-4</v>
      </c>
      <c r="C142">
        <v>-8.9915516747457146E-3</v>
      </c>
    </row>
    <row r="143" spans="1:3" x14ac:dyDescent="0.3">
      <c r="A143">
        <v>119</v>
      </c>
      <c r="B143">
        <v>8.6963294023647783E-4</v>
      </c>
      <c r="C143">
        <v>5.6078851475698001E-3</v>
      </c>
    </row>
    <row r="144" spans="1:3" x14ac:dyDescent="0.3">
      <c r="A144">
        <v>120</v>
      </c>
      <c r="B144">
        <v>2.8671144831911164E-4</v>
      </c>
      <c r="C144">
        <v>7.1933480868485045E-3</v>
      </c>
    </row>
    <row r="145" spans="1:3" x14ac:dyDescent="0.3">
      <c r="A145">
        <v>121</v>
      </c>
      <c r="B145">
        <v>8.7670797303320707E-4</v>
      </c>
      <c r="C145">
        <v>4.6080349135067106E-4</v>
      </c>
    </row>
    <row r="146" spans="1:3" x14ac:dyDescent="0.3">
      <c r="A146">
        <v>122</v>
      </c>
      <c r="B146">
        <v>7.0933595953916661E-4</v>
      </c>
      <c r="C146">
        <v>-3.5064847233017858E-2</v>
      </c>
    </row>
    <row r="147" spans="1:3" x14ac:dyDescent="0.3">
      <c r="A147">
        <v>123</v>
      </c>
      <c r="B147">
        <v>7.370625321687569E-4</v>
      </c>
      <c r="C147">
        <v>1.3409114631859571E-2</v>
      </c>
    </row>
    <row r="148" spans="1:3" x14ac:dyDescent="0.3">
      <c r="A148">
        <v>124</v>
      </c>
      <c r="B148">
        <v>8.5306683036288824E-4</v>
      </c>
      <c r="C148">
        <v>8.171931281562142E-3</v>
      </c>
    </row>
    <row r="149" spans="1:3" x14ac:dyDescent="0.3">
      <c r="A149">
        <v>125</v>
      </c>
      <c r="B149">
        <v>5.235730901379371E-4</v>
      </c>
      <c r="C149">
        <v>7.5080968120354733E-3</v>
      </c>
    </row>
    <row r="150" spans="1:3" x14ac:dyDescent="0.3">
      <c r="A150">
        <v>126</v>
      </c>
      <c r="B150">
        <v>7.6776809831555573E-4</v>
      </c>
      <c r="C150">
        <v>5.5526180198182361E-3</v>
      </c>
    </row>
    <row r="151" spans="1:3" x14ac:dyDescent="0.3">
      <c r="A151">
        <v>127</v>
      </c>
      <c r="B151">
        <v>7.6493106000642122E-4</v>
      </c>
      <c r="C151">
        <v>1.673516637928895E-2</v>
      </c>
    </row>
    <row r="152" spans="1:3" x14ac:dyDescent="0.3">
      <c r="A152">
        <v>128</v>
      </c>
      <c r="B152">
        <v>-2.9578167430604823E-4</v>
      </c>
      <c r="C152">
        <v>-6.7766276148556676E-4</v>
      </c>
    </row>
    <row r="153" spans="1:3" x14ac:dyDescent="0.3">
      <c r="A153">
        <v>129</v>
      </c>
      <c r="B153">
        <v>1.4741425937779041E-4</v>
      </c>
      <c r="C153">
        <v>-5.029621326953929E-3</v>
      </c>
    </row>
    <row r="154" spans="1:3" x14ac:dyDescent="0.3">
      <c r="A154">
        <v>130</v>
      </c>
      <c r="B154">
        <v>5.3660271892993995E-4</v>
      </c>
      <c r="C154">
        <v>-7.9212181035452633E-3</v>
      </c>
    </row>
    <row r="155" spans="1:3" x14ac:dyDescent="0.3">
      <c r="A155">
        <v>131</v>
      </c>
      <c r="B155">
        <v>3.4300251245293238E-4</v>
      </c>
      <c r="C155">
        <v>-4.6322181987274273E-3</v>
      </c>
    </row>
    <row r="156" spans="1:3" x14ac:dyDescent="0.3">
      <c r="A156">
        <v>132</v>
      </c>
      <c r="B156">
        <v>5.8224742118849232E-4</v>
      </c>
      <c r="C156">
        <v>-2.8972945095607199E-2</v>
      </c>
    </row>
    <row r="157" spans="1:3" x14ac:dyDescent="0.3">
      <c r="A157">
        <v>133</v>
      </c>
      <c r="B157">
        <v>7.5495845681589437E-4</v>
      </c>
      <c r="C157">
        <v>-4.7943892306077686E-3</v>
      </c>
    </row>
    <row r="158" spans="1:3" x14ac:dyDescent="0.3">
      <c r="A158">
        <v>134</v>
      </c>
      <c r="B158">
        <v>9.8259594652893656E-4</v>
      </c>
      <c r="C158">
        <v>1.0563362967851103E-2</v>
      </c>
    </row>
    <row r="159" spans="1:3" x14ac:dyDescent="0.3">
      <c r="A159">
        <v>135</v>
      </c>
      <c r="B159">
        <v>2.0893595091058177E-3</v>
      </c>
      <c r="C159">
        <v>-2.8619301486261677E-2</v>
      </c>
    </row>
    <row r="160" spans="1:3" x14ac:dyDescent="0.3">
      <c r="A160">
        <v>136</v>
      </c>
      <c r="B160">
        <v>1.2821034149868835E-3</v>
      </c>
      <c r="C160">
        <v>2.5292819935476959E-4</v>
      </c>
    </row>
    <row r="161" spans="1:3" x14ac:dyDescent="0.3">
      <c r="A161">
        <v>137</v>
      </c>
      <c r="B161">
        <v>3.4799436413736969E-4</v>
      </c>
      <c r="C161">
        <v>-1.2608695558411688E-3</v>
      </c>
    </row>
    <row r="162" spans="1:3" x14ac:dyDescent="0.3">
      <c r="A162">
        <v>138</v>
      </c>
      <c r="B162">
        <v>7.7575813835103395E-4</v>
      </c>
      <c r="C162">
        <v>-6.6620111391987229E-4</v>
      </c>
    </row>
    <row r="163" spans="1:3" x14ac:dyDescent="0.3">
      <c r="A163">
        <v>139</v>
      </c>
      <c r="B163">
        <v>-6.310215815607664E-4</v>
      </c>
      <c r="C163">
        <v>-1.7371488728641735E-2</v>
      </c>
    </row>
    <row r="164" spans="1:3" x14ac:dyDescent="0.3">
      <c r="A164">
        <v>140</v>
      </c>
      <c r="B164">
        <v>3.1775361257956622E-4</v>
      </c>
      <c r="C164">
        <v>6.9427578741998531E-3</v>
      </c>
    </row>
    <row r="165" spans="1:3" x14ac:dyDescent="0.3">
      <c r="A165">
        <v>141</v>
      </c>
      <c r="B165">
        <v>6.2221249868274898E-4</v>
      </c>
      <c r="C165">
        <v>8.6745172399149938E-3</v>
      </c>
    </row>
    <row r="166" spans="1:3" x14ac:dyDescent="0.3">
      <c r="A166">
        <v>142</v>
      </c>
      <c r="B166">
        <v>6.8647702775432933E-4</v>
      </c>
      <c r="C166">
        <v>4.3210301225159848E-5</v>
      </c>
    </row>
    <row r="167" spans="1:3" x14ac:dyDescent="0.3">
      <c r="A167">
        <v>143</v>
      </c>
      <c r="B167">
        <v>5.0365768621697812E-4</v>
      </c>
      <c r="C167">
        <v>1.69020680608621E-3</v>
      </c>
    </row>
    <row r="168" spans="1:3" x14ac:dyDescent="0.3">
      <c r="A168">
        <v>144</v>
      </c>
      <c r="B168">
        <v>6.551489024063527E-4</v>
      </c>
      <c r="C168">
        <v>6.8971646843899587E-3</v>
      </c>
    </row>
    <row r="169" spans="1:3" x14ac:dyDescent="0.3">
      <c r="A169">
        <v>145</v>
      </c>
      <c r="B169">
        <v>-4.7212307015029645E-5</v>
      </c>
      <c r="C169">
        <v>-1.0812054510272187E-2</v>
      </c>
    </row>
    <row r="170" spans="1:3" x14ac:dyDescent="0.3">
      <c r="A170">
        <v>146</v>
      </c>
      <c r="B170">
        <v>4.9279120314728092E-4</v>
      </c>
      <c r="C170">
        <v>7.2557307020343232E-3</v>
      </c>
    </row>
    <row r="171" spans="1:3" x14ac:dyDescent="0.3">
      <c r="A171">
        <v>147</v>
      </c>
      <c r="B171">
        <v>4.0928587348103458E-4</v>
      </c>
      <c r="C171">
        <v>3.0546194955722427E-3</v>
      </c>
    </row>
    <row r="172" spans="1:3" x14ac:dyDescent="0.3">
      <c r="A172">
        <v>148</v>
      </c>
      <c r="B172">
        <v>7.6826340586705778E-4</v>
      </c>
      <c r="C172">
        <v>7.6672624209629904E-3</v>
      </c>
    </row>
    <row r="173" spans="1:3" x14ac:dyDescent="0.3">
      <c r="A173">
        <v>149</v>
      </c>
      <c r="B173">
        <v>5.1160809737699881E-4</v>
      </c>
      <c r="C173">
        <v>5.8459087313441002E-3</v>
      </c>
    </row>
    <row r="174" spans="1:3" x14ac:dyDescent="0.3">
      <c r="A174">
        <v>150</v>
      </c>
      <c r="B174">
        <v>8.1209278940713833E-4</v>
      </c>
      <c r="C174">
        <v>3.922257552518126E-3</v>
      </c>
    </row>
    <row r="175" spans="1:3" x14ac:dyDescent="0.3">
      <c r="A175">
        <v>151</v>
      </c>
      <c r="B175">
        <v>5.0788607930035809E-5</v>
      </c>
      <c r="C175">
        <v>5.0855509947588529E-3</v>
      </c>
    </row>
    <row r="176" spans="1:3" x14ac:dyDescent="0.3">
      <c r="A176">
        <v>152</v>
      </c>
      <c r="B176">
        <v>9.997192317841041E-4</v>
      </c>
      <c r="C176">
        <v>-4.6872568597189374E-3</v>
      </c>
    </row>
    <row r="177" spans="1:3" x14ac:dyDescent="0.3">
      <c r="A177">
        <v>153</v>
      </c>
      <c r="B177">
        <v>8.9714033026292816E-4</v>
      </c>
      <c r="C177">
        <v>1.3221763737507794E-2</v>
      </c>
    </row>
    <row r="178" spans="1:3" x14ac:dyDescent="0.3">
      <c r="A178">
        <v>154</v>
      </c>
      <c r="B178">
        <v>3.9396479376159227E-4</v>
      </c>
      <c r="C178">
        <v>5.2084910773051883E-3</v>
      </c>
    </row>
    <row r="179" spans="1:3" x14ac:dyDescent="0.3">
      <c r="A179">
        <v>155</v>
      </c>
      <c r="B179">
        <v>9.6290520242298951E-4</v>
      </c>
      <c r="C179">
        <v>-4.4045878028053462E-3</v>
      </c>
    </row>
    <row r="180" spans="1:3" x14ac:dyDescent="0.3">
      <c r="A180">
        <v>156</v>
      </c>
      <c r="B180">
        <v>1.1224936374149431E-3</v>
      </c>
      <c r="C180">
        <v>-1.2389886256894786E-2</v>
      </c>
    </row>
    <row r="181" spans="1:3" x14ac:dyDescent="0.3">
      <c r="A181">
        <v>157</v>
      </c>
      <c r="B181">
        <v>-7.1669072541899362E-5</v>
      </c>
      <c r="C181">
        <v>-3.0628844503317887E-4</v>
      </c>
    </row>
    <row r="182" spans="1:3" x14ac:dyDescent="0.3">
      <c r="A182">
        <v>158</v>
      </c>
      <c r="B182">
        <v>1.07794421881609E-3</v>
      </c>
      <c r="C182">
        <v>-5.3307009837100959E-3</v>
      </c>
    </row>
    <row r="183" spans="1:3" x14ac:dyDescent="0.3">
      <c r="A183">
        <v>159</v>
      </c>
      <c r="B183">
        <v>4.1804493299824459E-4</v>
      </c>
      <c r="C183">
        <v>3.3596740802614949E-3</v>
      </c>
    </row>
    <row r="184" spans="1:3" x14ac:dyDescent="0.3">
      <c r="A184">
        <v>160</v>
      </c>
      <c r="B184">
        <v>5.3078521192320585E-4</v>
      </c>
      <c r="C184">
        <v>-8.1039865765991908E-3</v>
      </c>
    </row>
    <row r="185" spans="1:3" x14ac:dyDescent="0.3">
      <c r="A185">
        <v>161</v>
      </c>
      <c r="B185">
        <v>-5.5441695380926709E-5</v>
      </c>
      <c r="C185">
        <v>1.1891108020634162E-2</v>
      </c>
    </row>
    <row r="186" spans="1:3" x14ac:dyDescent="0.3">
      <c r="A186">
        <v>162</v>
      </c>
      <c r="B186">
        <v>7.8467710428661928E-4</v>
      </c>
      <c r="C186">
        <v>-3.8856868233050077E-3</v>
      </c>
    </row>
    <row r="187" spans="1:3" x14ac:dyDescent="0.3">
      <c r="A187">
        <v>163</v>
      </c>
      <c r="B187">
        <v>4.4457390143850715E-4</v>
      </c>
      <c r="C187">
        <v>-1.0032947997846622E-2</v>
      </c>
    </row>
    <row r="188" spans="1:3" x14ac:dyDescent="0.3">
      <c r="A188">
        <v>164</v>
      </c>
      <c r="B188">
        <v>7.7241492168870737E-4</v>
      </c>
      <c r="C188">
        <v>3.2513516246411469E-3</v>
      </c>
    </row>
    <row r="189" spans="1:3" x14ac:dyDescent="0.3">
      <c r="A189">
        <v>165</v>
      </c>
      <c r="B189">
        <v>4.0690701529163794E-4</v>
      </c>
      <c r="C189">
        <v>2.6105944934591593E-3</v>
      </c>
    </row>
    <row r="190" spans="1:3" x14ac:dyDescent="0.3">
      <c r="A190">
        <v>166</v>
      </c>
      <c r="B190">
        <v>6.7778239767222082E-4</v>
      </c>
      <c r="C190">
        <v>8.726367611846109E-3</v>
      </c>
    </row>
    <row r="191" spans="1:3" x14ac:dyDescent="0.3">
      <c r="A191">
        <v>167</v>
      </c>
      <c r="B191">
        <v>6.9625372885619738E-4</v>
      </c>
      <c r="C191">
        <v>1.8229263925224417E-3</v>
      </c>
    </row>
    <row r="192" spans="1:3" x14ac:dyDescent="0.3">
      <c r="A192">
        <v>168</v>
      </c>
      <c r="B192">
        <v>4.0196369398904394E-4</v>
      </c>
      <c r="C192">
        <v>1.1924156862425201E-2</v>
      </c>
    </row>
    <row r="193" spans="1:3" x14ac:dyDescent="0.3">
      <c r="A193">
        <v>169</v>
      </c>
      <c r="B193">
        <v>1.5739693870547252E-3</v>
      </c>
      <c r="C193">
        <v>5.1557151346710069E-3</v>
      </c>
    </row>
    <row r="194" spans="1:3" x14ac:dyDescent="0.3">
      <c r="A194">
        <v>170</v>
      </c>
      <c r="B194">
        <v>3.4277217475127408E-4</v>
      </c>
      <c r="C194">
        <v>2.1530356480461837E-3</v>
      </c>
    </row>
    <row r="195" spans="1:3" x14ac:dyDescent="0.3">
      <c r="A195">
        <v>171</v>
      </c>
      <c r="B195">
        <v>5.3859895714417668E-4</v>
      </c>
      <c r="C195">
        <v>-6.7779416947041709E-3</v>
      </c>
    </row>
    <row r="196" spans="1:3" x14ac:dyDescent="0.3">
      <c r="A196">
        <v>172</v>
      </c>
      <c r="B196">
        <v>6.0006546776808511E-4</v>
      </c>
      <c r="C196">
        <v>-9.4872699490561329E-4</v>
      </c>
    </row>
    <row r="197" spans="1:3" x14ac:dyDescent="0.3">
      <c r="A197">
        <v>173</v>
      </c>
      <c r="B197">
        <v>8.5723134480122129E-4</v>
      </c>
      <c r="C197">
        <v>1.0941138049993507E-2</v>
      </c>
    </row>
    <row r="198" spans="1:3" x14ac:dyDescent="0.3">
      <c r="A198">
        <v>174</v>
      </c>
      <c r="B198">
        <v>9.8656732441528114E-4</v>
      </c>
      <c r="C198">
        <v>1.4578099687248309E-2</v>
      </c>
    </row>
    <row r="199" spans="1:3" x14ac:dyDescent="0.3">
      <c r="A199">
        <v>175</v>
      </c>
      <c r="B199">
        <v>1.1829404425113179E-3</v>
      </c>
      <c r="C199">
        <v>-1.2625487695424511E-3</v>
      </c>
    </row>
    <row r="200" spans="1:3" x14ac:dyDescent="0.3">
      <c r="A200">
        <v>176</v>
      </c>
      <c r="B200">
        <v>7.9930356930943891E-4</v>
      </c>
      <c r="C200">
        <v>3.3976746064039672E-3</v>
      </c>
    </row>
    <row r="201" spans="1:3" x14ac:dyDescent="0.3">
      <c r="A201">
        <v>177</v>
      </c>
      <c r="B201">
        <v>1.2396296846332686E-3</v>
      </c>
      <c r="C201">
        <v>2.0890248170713404E-3</v>
      </c>
    </row>
    <row r="202" spans="1:3" x14ac:dyDescent="0.3">
      <c r="A202">
        <v>178</v>
      </c>
      <c r="B202">
        <v>-5.4710420319020845E-4</v>
      </c>
      <c r="C202">
        <v>-6.5803944031648789E-3</v>
      </c>
    </row>
    <row r="203" spans="1:3" x14ac:dyDescent="0.3">
      <c r="A203">
        <v>179</v>
      </c>
      <c r="B203">
        <v>3.352339442328526E-4</v>
      </c>
      <c r="C203">
        <v>6.8838243697160149E-3</v>
      </c>
    </row>
    <row r="204" spans="1:3" x14ac:dyDescent="0.3">
      <c r="A204">
        <v>180</v>
      </c>
      <c r="B204">
        <v>4.2293401272134164E-4</v>
      </c>
      <c r="C204">
        <v>9.8274493020819196E-4</v>
      </c>
    </row>
    <row r="205" spans="1:3" x14ac:dyDescent="0.3">
      <c r="A205">
        <v>181</v>
      </c>
      <c r="B205">
        <v>-7.8815680050969904E-4</v>
      </c>
      <c r="C205">
        <v>-7.7572161796812746E-4</v>
      </c>
    </row>
    <row r="206" spans="1:3" x14ac:dyDescent="0.3">
      <c r="A206">
        <v>182</v>
      </c>
      <c r="B206">
        <v>1.1475042136202462E-3</v>
      </c>
      <c r="C206">
        <v>-1.377766614892522E-2</v>
      </c>
    </row>
    <row r="207" spans="1:3" x14ac:dyDescent="0.3">
      <c r="A207">
        <v>183</v>
      </c>
      <c r="B207">
        <v>5.1977468958044719E-4</v>
      </c>
      <c r="C207">
        <v>9.3562748905875199E-3</v>
      </c>
    </row>
    <row r="208" spans="1:3" x14ac:dyDescent="0.3">
      <c r="A208">
        <v>184</v>
      </c>
      <c r="B208">
        <v>1.5198031072928081E-4</v>
      </c>
      <c r="C208">
        <v>-6.1138245078675808E-3</v>
      </c>
    </row>
    <row r="209" spans="1:3" x14ac:dyDescent="0.3">
      <c r="A209">
        <v>185</v>
      </c>
      <c r="B209">
        <v>6.2103905132480095E-4</v>
      </c>
      <c r="C209">
        <v>-1.2962584976447867E-3</v>
      </c>
    </row>
    <row r="210" spans="1:3" x14ac:dyDescent="0.3">
      <c r="A210">
        <v>186</v>
      </c>
      <c r="B210">
        <v>3.2683034297085393E-4</v>
      </c>
      <c r="C210">
        <v>3.3807123137026473E-3</v>
      </c>
    </row>
    <row r="211" spans="1:3" x14ac:dyDescent="0.3">
      <c r="A211">
        <v>187</v>
      </c>
      <c r="B211">
        <v>1.2336406219469521E-3</v>
      </c>
      <c r="C211">
        <v>1.0666799089215218E-2</v>
      </c>
    </row>
    <row r="212" spans="1:3" x14ac:dyDescent="0.3">
      <c r="A212">
        <v>188</v>
      </c>
      <c r="B212">
        <v>-3.1199747491165953E-5</v>
      </c>
      <c r="C212">
        <v>-1.1729285023677701E-2</v>
      </c>
    </row>
    <row r="213" spans="1:3" x14ac:dyDescent="0.3">
      <c r="A213">
        <v>189</v>
      </c>
      <c r="B213">
        <v>7.8487151767359922E-4</v>
      </c>
      <c r="C213">
        <v>-1.9396519102989978E-3</v>
      </c>
    </row>
    <row r="214" spans="1:3" x14ac:dyDescent="0.3">
      <c r="A214">
        <v>190</v>
      </c>
      <c r="B214">
        <v>3.9926212562385328E-4</v>
      </c>
      <c r="C214">
        <v>3.3980038428787522E-3</v>
      </c>
    </row>
    <row r="215" spans="1:3" x14ac:dyDescent="0.3">
      <c r="A215">
        <v>191</v>
      </c>
      <c r="B215">
        <v>1.124533556703763E-3</v>
      </c>
      <c r="C215">
        <v>1.5618364492915636E-4</v>
      </c>
    </row>
    <row r="216" spans="1:3" x14ac:dyDescent="0.3">
      <c r="A216">
        <v>192</v>
      </c>
      <c r="B216">
        <v>6.4548652079546168E-4</v>
      </c>
      <c r="C216">
        <v>1.7902473203634778E-2</v>
      </c>
    </row>
    <row r="217" spans="1:3" x14ac:dyDescent="0.3">
      <c r="A217">
        <v>193</v>
      </c>
      <c r="B217">
        <v>1.5217070156348686E-3</v>
      </c>
      <c r="C217">
        <v>4.0944280995573422E-3</v>
      </c>
    </row>
    <row r="218" spans="1:3" x14ac:dyDescent="0.3">
      <c r="A218">
        <v>194</v>
      </c>
      <c r="B218">
        <v>7.5910463418042392E-4</v>
      </c>
      <c r="C218">
        <v>-1.1826522642045017E-2</v>
      </c>
    </row>
    <row r="219" spans="1:3" x14ac:dyDescent="0.3">
      <c r="A219">
        <v>195</v>
      </c>
      <c r="B219">
        <v>1.565964262299036E-3</v>
      </c>
      <c r="C219">
        <v>1.8029954536825606E-4</v>
      </c>
    </row>
    <row r="220" spans="1:3" x14ac:dyDescent="0.3">
      <c r="A220">
        <v>196</v>
      </c>
      <c r="B220">
        <v>5.2487824517796213E-4</v>
      </c>
      <c r="C220">
        <v>1.1933491065294543E-2</v>
      </c>
    </row>
    <row r="221" spans="1:3" x14ac:dyDescent="0.3">
      <c r="A221">
        <v>197</v>
      </c>
      <c r="B221">
        <v>8.1163372142959247E-4</v>
      </c>
      <c r="C221">
        <v>3.2755597390608758E-3</v>
      </c>
    </row>
    <row r="222" spans="1:3" x14ac:dyDescent="0.3">
      <c r="A222">
        <v>198</v>
      </c>
      <c r="B222">
        <v>1.9497628192055474E-3</v>
      </c>
      <c r="C222">
        <v>1.1311061276171996E-2</v>
      </c>
    </row>
    <row r="223" spans="1:3" x14ac:dyDescent="0.3">
      <c r="A223">
        <v>199</v>
      </c>
      <c r="B223">
        <v>4.3027253780587263E-5</v>
      </c>
      <c r="C223">
        <v>5.429674722670023E-4</v>
      </c>
    </row>
    <row r="224" spans="1:3" x14ac:dyDescent="0.3">
      <c r="A224">
        <v>200</v>
      </c>
      <c r="B224">
        <v>1.163678840889245E-3</v>
      </c>
      <c r="C224">
        <v>-6.4099627231392585E-3</v>
      </c>
    </row>
    <row r="225" spans="1:3" x14ac:dyDescent="0.3">
      <c r="A225">
        <v>201</v>
      </c>
      <c r="B225">
        <v>-1.3344357153824294E-3</v>
      </c>
      <c r="C225">
        <v>-8.5596154863325086E-3</v>
      </c>
    </row>
    <row r="226" spans="1:3" x14ac:dyDescent="0.3">
      <c r="A226">
        <v>202</v>
      </c>
      <c r="B226">
        <v>-6.1659232450777873E-4</v>
      </c>
      <c r="C226">
        <v>-3.2027095235415714E-3</v>
      </c>
    </row>
    <row r="227" spans="1:3" x14ac:dyDescent="0.3">
      <c r="A227">
        <v>203</v>
      </c>
      <c r="B227">
        <v>-3.261414123411487E-4</v>
      </c>
      <c r="C227">
        <v>3.829129254912785E-3</v>
      </c>
    </row>
    <row r="228" spans="1:3" x14ac:dyDescent="0.3">
      <c r="A228">
        <v>204</v>
      </c>
      <c r="B228">
        <v>1.5006568904617854E-3</v>
      </c>
      <c r="C228">
        <v>7.4390520492471825E-3</v>
      </c>
    </row>
    <row r="229" spans="1:3" x14ac:dyDescent="0.3">
      <c r="A229">
        <v>205</v>
      </c>
      <c r="B229">
        <v>2.1491710571844785E-4</v>
      </c>
      <c r="C229">
        <v>1.1436956868958703E-2</v>
      </c>
    </row>
    <row r="230" spans="1:3" x14ac:dyDescent="0.3">
      <c r="A230">
        <v>206</v>
      </c>
      <c r="B230">
        <v>5.7259935751162927E-4</v>
      </c>
      <c r="C230">
        <v>-1.7070531390241859E-3</v>
      </c>
    </row>
    <row r="231" spans="1:3" x14ac:dyDescent="0.3">
      <c r="A231">
        <v>207</v>
      </c>
      <c r="B231">
        <v>1.2092975939708194E-3</v>
      </c>
      <c r="C231">
        <v>1.0738489301730599E-2</v>
      </c>
    </row>
    <row r="232" spans="1:3" x14ac:dyDescent="0.3">
      <c r="A232">
        <v>208</v>
      </c>
      <c r="B232">
        <v>2.0360905208478369E-4</v>
      </c>
      <c r="C232">
        <v>-2.5645949415901991E-2</v>
      </c>
    </row>
    <row r="233" spans="1:3" x14ac:dyDescent="0.3">
      <c r="A233">
        <v>209</v>
      </c>
      <c r="B233">
        <v>-9.1193262080293733E-4</v>
      </c>
      <c r="C233">
        <v>4.5299979955016022E-3</v>
      </c>
    </row>
    <row r="234" spans="1:3" x14ac:dyDescent="0.3">
      <c r="A234">
        <v>210</v>
      </c>
      <c r="B234">
        <v>4.2568244258436643E-4</v>
      </c>
      <c r="C234">
        <v>4.8418760858437177E-3</v>
      </c>
    </row>
    <row r="235" spans="1:3" x14ac:dyDescent="0.3">
      <c r="A235">
        <v>211</v>
      </c>
      <c r="B235">
        <v>1.1908057356916661E-3</v>
      </c>
      <c r="C235">
        <v>-2.6518785806092541E-3</v>
      </c>
    </row>
    <row r="236" spans="1:3" x14ac:dyDescent="0.3">
      <c r="A236">
        <v>212</v>
      </c>
      <c r="B236">
        <v>7.9851619704463883E-5</v>
      </c>
      <c r="C236">
        <v>-2.3042572885713198E-2</v>
      </c>
    </row>
    <row r="237" spans="1:3" x14ac:dyDescent="0.3">
      <c r="A237">
        <v>213</v>
      </c>
      <c r="B237">
        <v>3.7966713002334591E-5</v>
      </c>
      <c r="C237">
        <v>-1.2600621993962939E-3</v>
      </c>
    </row>
    <row r="238" spans="1:3" x14ac:dyDescent="0.3">
      <c r="A238">
        <v>214</v>
      </c>
      <c r="B238">
        <v>-3.4063480825261548E-4</v>
      </c>
      <c r="C238">
        <v>-2.7457849448338182E-3</v>
      </c>
    </row>
    <row r="239" spans="1:3" x14ac:dyDescent="0.3">
      <c r="A239">
        <v>215</v>
      </c>
      <c r="B239">
        <v>9.1805112267181229E-4</v>
      </c>
      <c r="C239">
        <v>1.5384726540459229E-2</v>
      </c>
    </row>
    <row r="240" spans="1:3" x14ac:dyDescent="0.3">
      <c r="A240">
        <v>216</v>
      </c>
      <c r="B240">
        <v>6.9730148920148043E-4</v>
      </c>
      <c r="C240">
        <v>2.9895253542118905E-3</v>
      </c>
    </row>
    <row r="241" spans="1:3" x14ac:dyDescent="0.3">
      <c r="A241">
        <v>217</v>
      </c>
      <c r="B241">
        <v>8.6400592110864763E-4</v>
      </c>
      <c r="C241">
        <v>-1.278084596056896E-3</v>
      </c>
    </row>
    <row r="242" spans="1:3" x14ac:dyDescent="0.3">
      <c r="A242">
        <v>218</v>
      </c>
      <c r="B242">
        <v>-2.067991151857428E-5</v>
      </c>
      <c r="C242">
        <v>1.8063003493004295E-2</v>
      </c>
    </row>
    <row r="243" spans="1:3" x14ac:dyDescent="0.3">
      <c r="A243">
        <v>219</v>
      </c>
      <c r="B243">
        <v>1.1546270098282607E-3</v>
      </c>
      <c r="C243">
        <v>3.9722743926545812E-3</v>
      </c>
    </row>
    <row r="244" spans="1:3" x14ac:dyDescent="0.3">
      <c r="A244">
        <v>220</v>
      </c>
      <c r="B244">
        <v>5.6812464546870066E-4</v>
      </c>
      <c r="C244">
        <v>1.5123780719226518E-3</v>
      </c>
    </row>
    <row r="245" spans="1:3" x14ac:dyDescent="0.3">
      <c r="A245">
        <v>221</v>
      </c>
      <c r="B245">
        <v>5.8519743593127228E-4</v>
      </c>
      <c r="C245">
        <v>-1.4527001915730364E-2</v>
      </c>
    </row>
    <row r="246" spans="1:3" x14ac:dyDescent="0.3">
      <c r="A246">
        <v>222</v>
      </c>
      <c r="B246">
        <v>8.597784365625132E-4</v>
      </c>
      <c r="C246">
        <v>1.1302269194592512E-2</v>
      </c>
    </row>
    <row r="247" spans="1:3" x14ac:dyDescent="0.3">
      <c r="A247">
        <v>223</v>
      </c>
      <c r="B247">
        <v>8.372040439969192E-4</v>
      </c>
      <c r="C247">
        <v>1.5004380114418937E-2</v>
      </c>
    </row>
    <row r="248" spans="1:3" x14ac:dyDescent="0.3">
      <c r="A248">
        <v>224</v>
      </c>
      <c r="B248">
        <v>9.0602937448064596E-4</v>
      </c>
      <c r="C248">
        <v>-2.8823139594608719E-3</v>
      </c>
    </row>
    <row r="249" spans="1:3" x14ac:dyDescent="0.3">
      <c r="A249">
        <v>225</v>
      </c>
      <c r="B249">
        <v>6.8797185859814267E-4</v>
      </c>
      <c r="C249">
        <v>-7.3093272125223827E-4</v>
      </c>
    </row>
    <row r="250" spans="1:3" x14ac:dyDescent="0.3">
      <c r="A250">
        <v>226</v>
      </c>
      <c r="B250">
        <v>2.6922026054065326E-4</v>
      </c>
      <c r="C250">
        <v>1.1074198771233782E-3</v>
      </c>
    </row>
    <row r="251" spans="1:3" x14ac:dyDescent="0.3">
      <c r="A251">
        <v>227</v>
      </c>
      <c r="B251">
        <v>5.7842050025342328E-4</v>
      </c>
      <c r="C251">
        <v>1.0425406917979047E-2</v>
      </c>
    </row>
    <row r="252" spans="1:3" x14ac:dyDescent="0.3">
      <c r="A252">
        <v>228</v>
      </c>
      <c r="B252">
        <v>6.1962716780805097E-4</v>
      </c>
      <c r="C252">
        <v>-8.1306346788155796E-3</v>
      </c>
    </row>
    <row r="253" spans="1:3" x14ac:dyDescent="0.3">
      <c r="A253">
        <v>229</v>
      </c>
      <c r="B253">
        <v>7.6591195615802405E-4</v>
      </c>
      <c r="C253">
        <v>-6.5169849175314726E-3</v>
      </c>
    </row>
    <row r="254" spans="1:3" x14ac:dyDescent="0.3">
      <c r="A254">
        <v>230</v>
      </c>
      <c r="B254">
        <v>3.3231632660316024E-4</v>
      </c>
      <c r="C254">
        <v>5.5388630897325875E-3</v>
      </c>
    </row>
    <row r="255" spans="1:3" x14ac:dyDescent="0.3">
      <c r="A255">
        <v>231</v>
      </c>
      <c r="B255">
        <v>4.2543157693498751E-4</v>
      </c>
      <c r="C255">
        <v>-1.6314632018773711E-2</v>
      </c>
    </row>
    <row r="256" spans="1:3" x14ac:dyDescent="0.3">
      <c r="A256">
        <v>232</v>
      </c>
      <c r="B256">
        <v>3.6572215999452237E-4</v>
      </c>
      <c r="C256">
        <v>9.6754724847018057E-3</v>
      </c>
    </row>
    <row r="257" spans="1:3" x14ac:dyDescent="0.3">
      <c r="A257">
        <v>233</v>
      </c>
      <c r="B257">
        <v>6.7841715127703989E-4</v>
      </c>
      <c r="C257">
        <v>7.1057032431183151E-3</v>
      </c>
    </row>
    <row r="258" spans="1:3" x14ac:dyDescent="0.3">
      <c r="A258">
        <v>234</v>
      </c>
      <c r="B258">
        <v>9.9704259214962237E-4</v>
      </c>
      <c r="C258">
        <v>-9.1466522687387985E-3</v>
      </c>
    </row>
    <row r="259" spans="1:3" x14ac:dyDescent="0.3">
      <c r="A259">
        <v>235</v>
      </c>
      <c r="B259">
        <v>4.9781277983118708E-4</v>
      </c>
      <c r="C259">
        <v>1.3066225129915841E-2</v>
      </c>
    </row>
    <row r="260" spans="1:3" x14ac:dyDescent="0.3">
      <c r="A260">
        <v>236</v>
      </c>
      <c r="B260">
        <v>6.6746452583812173E-4</v>
      </c>
      <c r="C260">
        <v>-1.5992806991591578E-2</v>
      </c>
    </row>
    <row r="261" spans="1:3" x14ac:dyDescent="0.3">
      <c r="A261">
        <v>237</v>
      </c>
      <c r="B261">
        <v>1.0490377121705275E-3</v>
      </c>
      <c r="C261">
        <v>1.130199154026728E-2</v>
      </c>
    </row>
    <row r="262" spans="1:3" x14ac:dyDescent="0.3">
      <c r="A262">
        <v>238</v>
      </c>
      <c r="B262">
        <v>6.9012982243213958E-4</v>
      </c>
      <c r="C262">
        <v>-7.7679620021079429E-4</v>
      </c>
    </row>
    <row r="263" spans="1:3" x14ac:dyDescent="0.3">
      <c r="A263">
        <v>239</v>
      </c>
      <c r="B263">
        <v>6.8210508501435766E-4</v>
      </c>
      <c r="C263">
        <v>4.0239951328509401E-4</v>
      </c>
    </row>
    <row r="264" spans="1:3" x14ac:dyDescent="0.3">
      <c r="A264">
        <v>240</v>
      </c>
      <c r="B264">
        <v>4.5311793166937962E-4</v>
      </c>
      <c r="C264">
        <v>-2.7917995795231156E-2</v>
      </c>
    </row>
    <row r="265" spans="1:3" x14ac:dyDescent="0.3">
      <c r="A265">
        <v>241</v>
      </c>
      <c r="B265">
        <v>5.0983073851326559E-4</v>
      </c>
      <c r="C265">
        <v>6.3717800681645526E-3</v>
      </c>
    </row>
    <row r="266" spans="1:3" x14ac:dyDescent="0.3">
      <c r="A266">
        <v>242</v>
      </c>
      <c r="B266">
        <v>1.2562062851620575E-3</v>
      </c>
      <c r="C266">
        <v>1.1042224159903453E-2</v>
      </c>
    </row>
    <row r="267" spans="1:3" x14ac:dyDescent="0.3">
      <c r="A267">
        <v>243</v>
      </c>
      <c r="B267">
        <v>6.153156864891115E-4</v>
      </c>
      <c r="C267">
        <v>-9.6070484061685692E-3</v>
      </c>
    </row>
    <row r="268" spans="1:3" x14ac:dyDescent="0.3">
      <c r="A268">
        <v>244</v>
      </c>
      <c r="B268">
        <v>5.9135464884906171E-4</v>
      </c>
      <c r="C268">
        <v>9.6114091377969123E-3</v>
      </c>
    </row>
    <row r="269" spans="1:3" x14ac:dyDescent="0.3">
      <c r="A269">
        <v>245</v>
      </c>
      <c r="B269">
        <v>1.0195629452782588E-3</v>
      </c>
      <c r="C269">
        <v>-9.5559921569390149E-3</v>
      </c>
    </row>
    <row r="270" spans="1:3" x14ac:dyDescent="0.3">
      <c r="A270">
        <v>246</v>
      </c>
      <c r="B270">
        <v>1.5204498606100677E-4</v>
      </c>
      <c r="C270">
        <v>9.5892369316821161E-4</v>
      </c>
    </row>
    <row r="271" spans="1:3" x14ac:dyDescent="0.3">
      <c r="A271">
        <v>247</v>
      </c>
      <c r="B271">
        <v>6.5801835735916495E-5</v>
      </c>
      <c r="C271">
        <v>-6.3922284661705056E-3</v>
      </c>
    </row>
    <row r="272" spans="1:3" x14ac:dyDescent="0.3">
      <c r="A272">
        <v>248</v>
      </c>
      <c r="B272">
        <v>5.3762794382752573E-4</v>
      </c>
      <c r="C272">
        <v>9.1944192158722494E-3</v>
      </c>
    </row>
    <row r="273" spans="1:3" x14ac:dyDescent="0.3">
      <c r="A273">
        <v>249</v>
      </c>
      <c r="B273">
        <v>9.5594093184838585E-4</v>
      </c>
      <c r="C273">
        <v>-2.0266047434115632E-3</v>
      </c>
    </row>
    <row r="274" spans="1:3" x14ac:dyDescent="0.3">
      <c r="A274">
        <v>250</v>
      </c>
      <c r="B274">
        <v>6.4951357463037302E-5</v>
      </c>
      <c r="C274">
        <v>-2.2750369070505039E-2</v>
      </c>
    </row>
    <row r="275" spans="1:3" x14ac:dyDescent="0.3">
      <c r="A275">
        <v>251</v>
      </c>
      <c r="B275">
        <v>3.5456491282085772E-4</v>
      </c>
      <c r="C275">
        <v>-1.3774889478208855E-2</v>
      </c>
    </row>
    <row r="276" spans="1:3" x14ac:dyDescent="0.3">
      <c r="A276">
        <v>252</v>
      </c>
      <c r="B276">
        <v>6.7720657141093806E-4</v>
      </c>
      <c r="C276">
        <v>-5.6897378997318509E-3</v>
      </c>
    </row>
    <row r="277" spans="1:3" x14ac:dyDescent="0.3">
      <c r="A277">
        <v>253</v>
      </c>
      <c r="B277">
        <v>5.7898635951861982E-4</v>
      </c>
      <c r="C277">
        <v>8.4169509591117339E-3</v>
      </c>
    </row>
    <row r="278" spans="1:3" x14ac:dyDescent="0.3">
      <c r="A278">
        <v>254</v>
      </c>
      <c r="B278">
        <v>5.9437370555491076E-4</v>
      </c>
      <c r="C278">
        <v>1.293503805915088E-2</v>
      </c>
    </row>
    <row r="279" spans="1:3" x14ac:dyDescent="0.3">
      <c r="A279">
        <v>255</v>
      </c>
      <c r="B279">
        <v>3.9324476980308874E-4</v>
      </c>
      <c r="C279">
        <v>-4.0353932187501464E-3</v>
      </c>
    </row>
    <row r="280" spans="1:3" x14ac:dyDescent="0.3">
      <c r="A280">
        <v>256</v>
      </c>
      <c r="B280">
        <v>1.2480483483011142E-3</v>
      </c>
      <c r="C280">
        <v>1.3751526734557538E-2</v>
      </c>
    </row>
    <row r="281" spans="1:3" x14ac:dyDescent="0.3">
      <c r="A281">
        <v>257</v>
      </c>
      <c r="B281">
        <v>8.2192442716073769E-4</v>
      </c>
      <c r="C281">
        <v>6.5835804741705573E-3</v>
      </c>
    </row>
    <row r="282" spans="1:3" x14ac:dyDescent="0.3">
      <c r="A282">
        <v>258</v>
      </c>
      <c r="B282">
        <v>5.0726552652006324E-4</v>
      </c>
      <c r="C282">
        <v>-1.3686837190441094E-2</v>
      </c>
    </row>
    <row r="283" spans="1:3" x14ac:dyDescent="0.3">
      <c r="A283">
        <v>259</v>
      </c>
      <c r="B283">
        <v>6.243954706156887E-4</v>
      </c>
      <c r="C283">
        <v>1.4469296909642573E-2</v>
      </c>
    </row>
    <row r="284" spans="1:3" x14ac:dyDescent="0.3">
      <c r="A284">
        <v>260</v>
      </c>
      <c r="B284">
        <v>8.3760793820029835E-4</v>
      </c>
      <c r="C284">
        <v>7.1585884656725366E-3</v>
      </c>
    </row>
    <row r="285" spans="1:3" x14ac:dyDescent="0.3">
      <c r="A285">
        <v>261</v>
      </c>
      <c r="B285">
        <v>5.2185368162296648E-4</v>
      </c>
      <c r="C285">
        <v>-1.2129386850783493E-3</v>
      </c>
    </row>
    <row r="286" spans="1:3" x14ac:dyDescent="0.3">
      <c r="A286">
        <v>262</v>
      </c>
      <c r="B286">
        <v>6.0544149902338877E-4</v>
      </c>
      <c r="C286">
        <v>-3.3621610028139164E-3</v>
      </c>
    </row>
    <row r="287" spans="1:3" x14ac:dyDescent="0.3">
      <c r="A287">
        <v>263</v>
      </c>
      <c r="B287">
        <v>1.1619406575535676E-3</v>
      </c>
      <c r="C287">
        <v>8.6684203689797734E-3</v>
      </c>
    </row>
    <row r="288" spans="1:3" x14ac:dyDescent="0.3">
      <c r="A288">
        <v>264</v>
      </c>
      <c r="B288">
        <v>1.3001375846515744E-3</v>
      </c>
      <c r="C288">
        <v>-1.3871243626612422E-3</v>
      </c>
    </row>
    <row r="289" spans="1:3" x14ac:dyDescent="0.3">
      <c r="A289">
        <v>265</v>
      </c>
      <c r="B289">
        <v>1.0877423939521476E-3</v>
      </c>
      <c r="C289">
        <v>-1.3921034531287864E-3</v>
      </c>
    </row>
    <row r="290" spans="1:3" x14ac:dyDescent="0.3">
      <c r="A290">
        <v>266</v>
      </c>
      <c r="B290">
        <v>3.0937490173556925E-4</v>
      </c>
      <c r="C290">
        <v>3.4001476608900086E-3</v>
      </c>
    </row>
    <row r="291" spans="1:3" x14ac:dyDescent="0.3">
      <c r="A291">
        <v>267</v>
      </c>
      <c r="B291">
        <v>-4.5233576901086139E-4</v>
      </c>
      <c r="C291">
        <v>-2.2571455481948464E-2</v>
      </c>
    </row>
    <row r="292" spans="1:3" x14ac:dyDescent="0.3">
      <c r="A292">
        <v>268</v>
      </c>
      <c r="B292">
        <v>7.1912583882488925E-4</v>
      </c>
      <c r="C292">
        <v>3.8208775875926936E-3</v>
      </c>
    </row>
    <row r="293" spans="1:3" x14ac:dyDescent="0.3">
      <c r="A293">
        <v>269</v>
      </c>
      <c r="B293">
        <v>1.1546952197611375E-3</v>
      </c>
      <c r="C293">
        <v>9.9141174220990181E-4</v>
      </c>
    </row>
    <row r="294" spans="1:3" x14ac:dyDescent="0.3">
      <c r="A294">
        <v>270</v>
      </c>
      <c r="B294">
        <v>2.3868934633454908E-4</v>
      </c>
      <c r="C294">
        <v>2.0413708816716487E-3</v>
      </c>
    </row>
    <row r="295" spans="1:3" x14ac:dyDescent="0.3">
      <c r="A295">
        <v>271</v>
      </c>
      <c r="B295">
        <v>5.3540753778281351E-4</v>
      </c>
      <c r="C295">
        <v>-1.9101551427146497E-3</v>
      </c>
    </row>
    <row r="296" spans="1:3" x14ac:dyDescent="0.3">
      <c r="A296">
        <v>272</v>
      </c>
      <c r="B296">
        <v>1.2634531664142941E-3</v>
      </c>
      <c r="C296">
        <v>-3.1929617848861476E-3</v>
      </c>
    </row>
    <row r="297" spans="1:3" x14ac:dyDescent="0.3">
      <c r="A297">
        <v>273</v>
      </c>
      <c r="B297">
        <v>1.0631347142383042E-3</v>
      </c>
      <c r="C297">
        <v>-2.8664869203898161E-2</v>
      </c>
    </row>
    <row r="298" spans="1:3" x14ac:dyDescent="0.3">
      <c r="A298">
        <v>274</v>
      </c>
      <c r="B298">
        <v>-2.0401915304442018E-5</v>
      </c>
      <c r="C298">
        <v>6.7785767883263249E-3</v>
      </c>
    </row>
    <row r="299" spans="1:3" x14ac:dyDescent="0.3">
      <c r="A299">
        <v>275</v>
      </c>
      <c r="B299">
        <v>3.8540858169155685E-4</v>
      </c>
      <c r="C299">
        <v>4.0839593822162871E-3</v>
      </c>
    </row>
    <row r="300" spans="1:3" x14ac:dyDescent="0.3">
      <c r="A300">
        <v>276</v>
      </c>
      <c r="B300">
        <v>1.6409049407028646E-4</v>
      </c>
      <c r="C300">
        <v>-8.1530481651428365E-3</v>
      </c>
    </row>
    <row r="301" spans="1:3" x14ac:dyDescent="0.3">
      <c r="A301">
        <v>277</v>
      </c>
      <c r="B301">
        <v>3.9480176530423065E-4</v>
      </c>
      <c r="C301">
        <v>1.0172448213561371E-2</v>
      </c>
    </row>
    <row r="302" spans="1:3" x14ac:dyDescent="0.3">
      <c r="A302">
        <v>278</v>
      </c>
      <c r="B302">
        <v>-2.2253923189451867E-4</v>
      </c>
      <c r="C302">
        <v>4.2968962474282321E-3</v>
      </c>
    </row>
    <row r="303" spans="1:3" x14ac:dyDescent="0.3">
      <c r="A303">
        <v>279</v>
      </c>
      <c r="B303">
        <v>-3.7924338091992519E-4</v>
      </c>
      <c r="C303">
        <v>9.7377370196609684E-4</v>
      </c>
    </row>
    <row r="304" spans="1:3" x14ac:dyDescent="0.3">
      <c r="A304">
        <v>280</v>
      </c>
      <c r="B304">
        <v>9.8343807877422748E-4</v>
      </c>
      <c r="C304">
        <v>9.8338696135334813E-3</v>
      </c>
    </row>
    <row r="305" spans="1:3" x14ac:dyDescent="0.3">
      <c r="A305">
        <v>281</v>
      </c>
      <c r="B305">
        <v>-6.3673145655148843E-5</v>
      </c>
      <c r="C305">
        <v>-5.8676261929410034E-3</v>
      </c>
    </row>
    <row r="306" spans="1:3" x14ac:dyDescent="0.3">
      <c r="A306">
        <v>282</v>
      </c>
      <c r="B306">
        <v>6.1176389734146847E-4</v>
      </c>
      <c r="C306">
        <v>4.4489214395371773E-3</v>
      </c>
    </row>
    <row r="307" spans="1:3" x14ac:dyDescent="0.3">
      <c r="A307">
        <v>283</v>
      </c>
      <c r="B307">
        <v>4.9899906669802153E-4</v>
      </c>
      <c r="C307">
        <v>2.0808693600121862E-3</v>
      </c>
    </row>
    <row r="308" spans="1:3" x14ac:dyDescent="0.3">
      <c r="A308">
        <v>284</v>
      </c>
      <c r="B308">
        <v>1.2098381936016824E-3</v>
      </c>
      <c r="C308">
        <v>1.4912147126216328E-2</v>
      </c>
    </row>
    <row r="309" spans="1:3" x14ac:dyDescent="0.3">
      <c r="A309">
        <v>285</v>
      </c>
      <c r="B309">
        <v>-2.4193004505553679E-4</v>
      </c>
      <c r="C309">
        <v>-2.1987951990169244E-3</v>
      </c>
    </row>
    <row r="310" spans="1:3" x14ac:dyDescent="0.3">
      <c r="A310">
        <v>286</v>
      </c>
      <c r="B310">
        <v>5.8980781339785431E-4</v>
      </c>
      <c r="C310">
        <v>1.4182416865947504E-2</v>
      </c>
    </row>
    <row r="311" spans="1:3" x14ac:dyDescent="0.3">
      <c r="A311">
        <v>287</v>
      </c>
      <c r="B311">
        <v>7.3732365147854842E-5</v>
      </c>
      <c r="C311">
        <v>1.0880884223271487E-2</v>
      </c>
    </row>
    <row r="312" spans="1:3" x14ac:dyDescent="0.3">
      <c r="A312">
        <v>288</v>
      </c>
      <c r="B312">
        <v>3.9746590581962163E-4</v>
      </c>
      <c r="C312">
        <v>8.216225805193272E-3</v>
      </c>
    </row>
    <row r="313" spans="1:3" x14ac:dyDescent="0.3">
      <c r="A313">
        <v>289</v>
      </c>
      <c r="B313">
        <v>5.9138283614240195E-4</v>
      </c>
      <c r="C313">
        <v>1.1642708280446839E-2</v>
      </c>
    </row>
    <row r="314" spans="1:3" x14ac:dyDescent="0.3">
      <c r="A314">
        <v>290</v>
      </c>
      <c r="B314">
        <v>1.0569005511374878E-3</v>
      </c>
      <c r="C314">
        <v>5.83774920065506E-3</v>
      </c>
    </row>
    <row r="315" spans="1:3" x14ac:dyDescent="0.3">
      <c r="A315">
        <v>291</v>
      </c>
      <c r="B315">
        <v>3.487555057095392E-4</v>
      </c>
      <c r="C315">
        <v>1.9094411524169875E-5</v>
      </c>
    </row>
    <row r="316" spans="1:3" x14ac:dyDescent="0.3">
      <c r="A316">
        <v>292</v>
      </c>
      <c r="B316">
        <v>3.3295147685523982E-4</v>
      </c>
      <c r="C316">
        <v>7.4053368323057723E-3</v>
      </c>
    </row>
    <row r="317" spans="1:3" x14ac:dyDescent="0.3">
      <c r="A317">
        <v>293</v>
      </c>
      <c r="B317">
        <v>4.3533803790773371E-4</v>
      </c>
      <c r="C317">
        <v>-1.1569868829696676E-2</v>
      </c>
    </row>
    <row r="318" spans="1:3" x14ac:dyDescent="0.3">
      <c r="A318">
        <v>294</v>
      </c>
      <c r="B318">
        <v>7.2272793646331926E-4</v>
      </c>
      <c r="C318">
        <v>1.0630902908339467E-2</v>
      </c>
    </row>
    <row r="319" spans="1:3" x14ac:dyDescent="0.3">
      <c r="A319">
        <v>295</v>
      </c>
      <c r="B319">
        <v>1.0738451666532482E-3</v>
      </c>
      <c r="C319">
        <v>-3.3183338721624639E-4</v>
      </c>
    </row>
    <row r="320" spans="1:3" x14ac:dyDescent="0.3">
      <c r="A320">
        <v>296</v>
      </c>
      <c r="B320">
        <v>8.7219379109948578E-4</v>
      </c>
      <c r="C320">
        <v>-2.9085708911131833E-3</v>
      </c>
    </row>
    <row r="321" spans="1:3" x14ac:dyDescent="0.3">
      <c r="A321">
        <v>297</v>
      </c>
      <c r="B321">
        <v>9.1363171784263866E-4</v>
      </c>
      <c r="C321">
        <v>6.6241241139276016E-4</v>
      </c>
    </row>
    <row r="322" spans="1:3" x14ac:dyDescent="0.3">
      <c r="A322">
        <v>298</v>
      </c>
      <c r="B322">
        <v>1.2057947327420531E-4</v>
      </c>
      <c r="C322">
        <v>-2.7558083220951528E-3</v>
      </c>
    </row>
    <row r="323" spans="1:3" x14ac:dyDescent="0.3">
      <c r="A323">
        <v>299</v>
      </c>
      <c r="B323">
        <v>3.4434106270690885E-4</v>
      </c>
      <c r="C323">
        <v>-6.0444421935334381E-3</v>
      </c>
    </row>
    <row r="324" spans="1:3" x14ac:dyDescent="0.3">
      <c r="A324">
        <v>300</v>
      </c>
      <c r="B324">
        <v>4.0298170410517137E-4</v>
      </c>
      <c r="C324">
        <v>6.5401769702144339E-3</v>
      </c>
    </row>
    <row r="325" spans="1:3" x14ac:dyDescent="0.3">
      <c r="A325">
        <v>301</v>
      </c>
      <c r="B325">
        <v>1.2161917961191664E-3</v>
      </c>
      <c r="C325">
        <v>-1.1342194087069896E-2</v>
      </c>
    </row>
    <row r="326" spans="1:3" x14ac:dyDescent="0.3">
      <c r="A326">
        <v>302</v>
      </c>
      <c r="B326">
        <v>4.5268629054492492E-4</v>
      </c>
      <c r="C326">
        <v>1.3374541666293692E-3</v>
      </c>
    </row>
    <row r="327" spans="1:3" x14ac:dyDescent="0.3">
      <c r="A327">
        <v>303</v>
      </c>
      <c r="B327">
        <v>1.1775176309882521E-4</v>
      </c>
      <c r="C327">
        <v>9.4281240478370863E-3</v>
      </c>
    </row>
    <row r="328" spans="1:3" x14ac:dyDescent="0.3">
      <c r="A328">
        <v>304</v>
      </c>
      <c r="B328">
        <v>1.1605790879007029E-3</v>
      </c>
      <c r="C328">
        <v>2.4203166010728703E-3</v>
      </c>
    </row>
    <row r="329" spans="1:3" x14ac:dyDescent="0.3">
      <c r="A329">
        <v>305</v>
      </c>
      <c r="B329">
        <v>8.4071873859110913E-4</v>
      </c>
      <c r="C329">
        <v>7.033666075095299E-3</v>
      </c>
    </row>
    <row r="330" spans="1:3" x14ac:dyDescent="0.3">
      <c r="A330">
        <v>306</v>
      </c>
      <c r="B330">
        <v>-1.0927446929378127E-4</v>
      </c>
      <c r="C330">
        <v>7.5701990572901905E-3</v>
      </c>
    </row>
    <row r="331" spans="1:3" x14ac:dyDescent="0.3">
      <c r="A331">
        <v>307</v>
      </c>
      <c r="B331">
        <v>4.4828474913313505E-4</v>
      </c>
      <c r="C331">
        <v>1.4310448299886844E-2</v>
      </c>
    </row>
    <row r="332" spans="1:3" x14ac:dyDescent="0.3">
      <c r="A332">
        <v>308</v>
      </c>
      <c r="B332">
        <v>1.0183177131826539E-3</v>
      </c>
      <c r="C332">
        <v>1.9121487732386162E-2</v>
      </c>
    </row>
    <row r="333" spans="1:3" x14ac:dyDescent="0.3">
      <c r="A333">
        <v>309</v>
      </c>
      <c r="B333">
        <v>8.4616526819133986E-4</v>
      </c>
      <c r="C333">
        <v>5.4007604573375334E-3</v>
      </c>
    </row>
    <row r="334" spans="1:3" x14ac:dyDescent="0.3">
      <c r="A334">
        <v>310</v>
      </c>
      <c r="B334">
        <v>4.1948979654515448E-4</v>
      </c>
      <c r="C334">
        <v>-9.1113188110758146E-4</v>
      </c>
    </row>
    <row r="335" spans="1:3" x14ac:dyDescent="0.3">
      <c r="A335">
        <v>311</v>
      </c>
      <c r="B335">
        <v>6.2792010942978242E-4</v>
      </c>
      <c r="C335">
        <v>2.0834429667348142E-3</v>
      </c>
    </row>
    <row r="336" spans="1:3" x14ac:dyDescent="0.3">
      <c r="A336">
        <v>312</v>
      </c>
      <c r="B336">
        <v>2.8761279540051116E-4</v>
      </c>
      <c r="C336">
        <v>-5.2419932525769554E-3</v>
      </c>
    </row>
    <row r="337" spans="1:3" x14ac:dyDescent="0.3">
      <c r="A337">
        <v>313</v>
      </c>
      <c r="B337">
        <v>5.4376799306221667E-4</v>
      </c>
      <c r="C337">
        <v>8.8140574265545002E-3</v>
      </c>
    </row>
    <row r="338" spans="1:3" x14ac:dyDescent="0.3">
      <c r="A338">
        <v>314</v>
      </c>
      <c r="B338">
        <v>1.8308314551315789E-3</v>
      </c>
      <c r="C338">
        <v>-3.1164962921982923E-3</v>
      </c>
    </row>
    <row r="339" spans="1:3" x14ac:dyDescent="0.3">
      <c r="A339">
        <v>315</v>
      </c>
      <c r="B339">
        <v>6.0053203329481328E-4</v>
      </c>
      <c r="C339">
        <v>-3.1652669284859694E-3</v>
      </c>
    </row>
    <row r="340" spans="1:3" x14ac:dyDescent="0.3">
      <c r="A340">
        <v>316</v>
      </c>
      <c r="B340">
        <v>1.5016688628360529E-4</v>
      </c>
      <c r="C340">
        <v>7.8040961015363765E-3</v>
      </c>
    </row>
    <row r="341" spans="1:3" x14ac:dyDescent="0.3">
      <c r="A341">
        <v>317</v>
      </c>
      <c r="B341">
        <v>2.2462603790434244E-4</v>
      </c>
      <c r="C341">
        <v>4.4704441384105327E-3</v>
      </c>
    </row>
    <row r="342" spans="1:3" x14ac:dyDescent="0.3">
      <c r="A342">
        <v>318</v>
      </c>
      <c r="B342">
        <v>8.8285573938271943E-4</v>
      </c>
      <c r="C342">
        <v>5.0458987197439424E-3</v>
      </c>
    </row>
    <row r="343" spans="1:3" x14ac:dyDescent="0.3">
      <c r="A343">
        <v>319</v>
      </c>
      <c r="B343">
        <v>1.1157015177211541E-3</v>
      </c>
      <c r="C343">
        <v>-2.4203329593390083E-3</v>
      </c>
    </row>
    <row r="344" spans="1:3" x14ac:dyDescent="0.3">
      <c r="A344">
        <v>320</v>
      </c>
      <c r="B344">
        <v>-3.2494579231014359E-4</v>
      </c>
      <c r="C344">
        <v>-1.2210977307481758E-2</v>
      </c>
    </row>
    <row r="345" spans="1:3" x14ac:dyDescent="0.3">
      <c r="A345">
        <v>321</v>
      </c>
      <c r="B345">
        <v>4.6342197062819928E-4</v>
      </c>
      <c r="C345">
        <v>-2.9840565774585845E-3</v>
      </c>
    </row>
    <row r="346" spans="1:3" x14ac:dyDescent="0.3">
      <c r="A346">
        <v>322</v>
      </c>
      <c r="B346">
        <v>8.7796904580860402E-4</v>
      </c>
      <c r="C346">
        <v>-5.2574592534654265E-3</v>
      </c>
    </row>
    <row r="347" spans="1:3" x14ac:dyDescent="0.3">
      <c r="A347">
        <v>323</v>
      </c>
      <c r="B347">
        <v>5.5755990052490595E-4</v>
      </c>
      <c r="C347">
        <v>-2.0316165042984385E-3</v>
      </c>
    </row>
    <row r="348" spans="1:3" x14ac:dyDescent="0.3">
      <c r="A348">
        <v>324</v>
      </c>
      <c r="B348">
        <v>1.0327913884985176E-3</v>
      </c>
      <c r="C348">
        <v>-6.8872650769233454E-4</v>
      </c>
    </row>
    <row r="349" spans="1:3" x14ac:dyDescent="0.3">
      <c r="A349">
        <v>325</v>
      </c>
      <c r="B349">
        <v>6.6534907504158121E-4</v>
      </c>
      <c r="C349">
        <v>3.6788282463780918E-3</v>
      </c>
    </row>
    <row r="350" spans="1:3" x14ac:dyDescent="0.3">
      <c r="A350">
        <v>326</v>
      </c>
      <c r="B350">
        <v>3.2480736012088047E-4</v>
      </c>
      <c r="C350">
        <v>-5.4326114954776003E-3</v>
      </c>
    </row>
    <row r="351" spans="1:3" x14ac:dyDescent="0.3">
      <c r="A351">
        <v>327</v>
      </c>
      <c r="B351">
        <v>1.1841430102623963E-3</v>
      </c>
      <c r="C351">
        <v>-9.4159988310125418E-3</v>
      </c>
    </row>
    <row r="352" spans="1:3" x14ac:dyDescent="0.3">
      <c r="A352">
        <v>328</v>
      </c>
      <c r="B352">
        <v>1.29622891804996E-3</v>
      </c>
      <c r="C352">
        <v>9.4942622742929281E-4</v>
      </c>
    </row>
    <row r="353" spans="1:3" x14ac:dyDescent="0.3">
      <c r="A353">
        <v>329</v>
      </c>
      <c r="B353">
        <v>-4.7557822798937623E-4</v>
      </c>
      <c r="C353">
        <v>8.7945543540047747E-3</v>
      </c>
    </row>
    <row r="354" spans="1:3" x14ac:dyDescent="0.3">
      <c r="A354">
        <v>330</v>
      </c>
      <c r="B354">
        <v>4.8499958196686604E-4</v>
      </c>
      <c r="C354">
        <v>2.6258042892557789E-3</v>
      </c>
    </row>
    <row r="355" spans="1:3" x14ac:dyDescent="0.3">
      <c r="A355">
        <v>331</v>
      </c>
      <c r="B355">
        <v>9.9037493093426243E-4</v>
      </c>
      <c r="C355">
        <v>3.174638952445491E-3</v>
      </c>
    </row>
    <row r="356" spans="1:3" x14ac:dyDescent="0.3">
      <c r="A356">
        <v>332</v>
      </c>
      <c r="B356">
        <v>4.8183136140914198E-4</v>
      </c>
      <c r="C356">
        <v>-5.3141240161938682E-4</v>
      </c>
    </row>
    <row r="357" spans="1:3" x14ac:dyDescent="0.3">
      <c r="A357">
        <v>333</v>
      </c>
      <c r="B357">
        <v>8.4810121097970818E-4</v>
      </c>
      <c r="C357">
        <v>6.4154574269233318E-4</v>
      </c>
    </row>
    <row r="358" spans="1:3" x14ac:dyDescent="0.3">
      <c r="A358">
        <v>334</v>
      </c>
      <c r="B358">
        <v>5.7251682264086278E-4</v>
      </c>
      <c r="C358">
        <v>-5.4151318347473399E-3</v>
      </c>
    </row>
    <row r="359" spans="1:3" x14ac:dyDescent="0.3">
      <c r="A359">
        <v>335</v>
      </c>
      <c r="B359">
        <v>7.0319992156062192E-4</v>
      </c>
      <c r="C359">
        <v>1.2276843244042593E-3</v>
      </c>
    </row>
    <row r="360" spans="1:3" x14ac:dyDescent="0.3">
      <c r="A360">
        <v>336</v>
      </c>
      <c r="B360">
        <v>6.5815478001021309E-4</v>
      </c>
      <c r="C360">
        <v>-3.9643477235088665E-3</v>
      </c>
    </row>
    <row r="361" spans="1:3" x14ac:dyDescent="0.3">
      <c r="A361">
        <v>337</v>
      </c>
      <c r="B361">
        <v>1.2850649336135257E-3</v>
      </c>
      <c r="C361">
        <v>2.6285385539522275E-3</v>
      </c>
    </row>
    <row r="362" spans="1:3" x14ac:dyDescent="0.3">
      <c r="A362">
        <v>338</v>
      </c>
      <c r="B362">
        <v>1.0677217259244367E-3</v>
      </c>
      <c r="C362">
        <v>6.9218917765224318E-3</v>
      </c>
    </row>
    <row r="363" spans="1:3" x14ac:dyDescent="0.3">
      <c r="A363">
        <v>339</v>
      </c>
      <c r="B363">
        <v>1.7423036225781071E-4</v>
      </c>
      <c r="C363">
        <v>-1.1724082287233185E-2</v>
      </c>
    </row>
    <row r="364" spans="1:3" x14ac:dyDescent="0.3">
      <c r="A364">
        <v>340</v>
      </c>
      <c r="B364">
        <v>2.9104667658726689E-4</v>
      </c>
      <c r="C364">
        <v>-1.0404888470694837E-2</v>
      </c>
    </row>
    <row r="365" spans="1:3" x14ac:dyDescent="0.3">
      <c r="A365">
        <v>341</v>
      </c>
      <c r="B365">
        <v>5.6873892736906051E-4</v>
      </c>
      <c r="C365">
        <v>1.5516253377650191E-2</v>
      </c>
    </row>
    <row r="366" spans="1:3" x14ac:dyDescent="0.3">
      <c r="A366">
        <v>342</v>
      </c>
      <c r="B366">
        <v>4.8063774834528549E-4</v>
      </c>
      <c r="C366">
        <v>-4.1409236463519957E-3</v>
      </c>
    </row>
    <row r="367" spans="1:3" x14ac:dyDescent="0.3">
      <c r="A367">
        <v>343</v>
      </c>
      <c r="B367">
        <v>8.7323155574734943E-4</v>
      </c>
      <c r="C367">
        <v>-3.1926156852380809E-3</v>
      </c>
    </row>
    <row r="368" spans="1:3" x14ac:dyDescent="0.3">
      <c r="A368">
        <v>344</v>
      </c>
      <c r="B368">
        <v>4.3065254576408769E-4</v>
      </c>
      <c r="C368">
        <v>-5.2934000258826348E-4</v>
      </c>
    </row>
    <row r="369" spans="1:3" x14ac:dyDescent="0.3">
      <c r="A369">
        <v>345</v>
      </c>
      <c r="B369">
        <v>1.3966537000625859E-3</v>
      </c>
      <c r="C369">
        <v>-9.1326505664943679E-3</v>
      </c>
    </row>
    <row r="370" spans="1:3" x14ac:dyDescent="0.3">
      <c r="A370">
        <v>346</v>
      </c>
      <c r="B370">
        <v>6.3531733248939327E-4</v>
      </c>
      <c r="C370">
        <v>-5.8635292961023411E-4</v>
      </c>
    </row>
    <row r="371" spans="1:3" x14ac:dyDescent="0.3">
      <c r="A371">
        <v>347</v>
      </c>
      <c r="B371">
        <v>3.0981298854245267E-4</v>
      </c>
      <c r="C371">
        <v>3.6720963615705471E-3</v>
      </c>
    </row>
    <row r="372" spans="1:3" x14ac:dyDescent="0.3">
      <c r="A372">
        <v>348</v>
      </c>
      <c r="B372">
        <v>2.5579991290052072E-5</v>
      </c>
      <c r="C372">
        <v>-1.4654527869608195E-2</v>
      </c>
    </row>
    <row r="373" spans="1:3" x14ac:dyDescent="0.3">
      <c r="A373">
        <v>349</v>
      </c>
      <c r="B373">
        <v>1.7152389523391546E-4</v>
      </c>
      <c r="C373">
        <v>7.9822009235339716E-4</v>
      </c>
    </row>
    <row r="374" spans="1:3" x14ac:dyDescent="0.3">
      <c r="A374">
        <v>350</v>
      </c>
      <c r="B374">
        <v>3.4710449191061163E-4</v>
      </c>
      <c r="C374">
        <v>-5.8922127420673615E-3</v>
      </c>
    </row>
    <row r="375" spans="1:3" x14ac:dyDescent="0.3">
      <c r="A375">
        <v>351</v>
      </c>
      <c r="B375">
        <v>5.4514500523164566E-4</v>
      </c>
      <c r="C375">
        <v>-4.3877887441239605E-3</v>
      </c>
    </row>
    <row r="376" spans="1:3" x14ac:dyDescent="0.3">
      <c r="A376">
        <v>352</v>
      </c>
      <c r="B376">
        <v>6.1083162765652066E-4</v>
      </c>
      <c r="C376">
        <v>1.0904084318315905E-2</v>
      </c>
    </row>
    <row r="377" spans="1:3" x14ac:dyDescent="0.3">
      <c r="A377">
        <v>353</v>
      </c>
      <c r="B377">
        <v>7.8437492400661093E-4</v>
      </c>
      <c r="C377">
        <v>-2.4964156150607188E-4</v>
      </c>
    </row>
    <row r="378" spans="1:3" x14ac:dyDescent="0.3">
      <c r="A378">
        <v>354</v>
      </c>
      <c r="B378">
        <v>6.2505855480460932E-4</v>
      </c>
      <c r="C378">
        <v>8.2023653086645207E-3</v>
      </c>
    </row>
    <row r="379" spans="1:3" x14ac:dyDescent="0.3">
      <c r="A379">
        <v>355</v>
      </c>
      <c r="B379">
        <v>1.1604168027351072E-3</v>
      </c>
      <c r="C379">
        <v>1.1005809854191437E-3</v>
      </c>
    </row>
    <row r="380" spans="1:3" x14ac:dyDescent="0.3">
      <c r="A380">
        <v>356</v>
      </c>
      <c r="B380">
        <v>-3.8751752905837717E-4</v>
      </c>
      <c r="C380">
        <v>-1.5257477770640809E-3</v>
      </c>
    </row>
    <row r="381" spans="1:3" x14ac:dyDescent="0.3">
      <c r="A381">
        <v>357</v>
      </c>
      <c r="B381">
        <v>8.8565088141875784E-4</v>
      </c>
      <c r="C381">
        <v>5.08582422098461E-3</v>
      </c>
    </row>
    <row r="382" spans="1:3" x14ac:dyDescent="0.3">
      <c r="A382">
        <v>358</v>
      </c>
      <c r="B382">
        <v>8.0275348209546209E-4</v>
      </c>
      <c r="C382">
        <v>1.7701028832500818E-3</v>
      </c>
    </row>
    <row r="383" spans="1:3" x14ac:dyDescent="0.3">
      <c r="A383">
        <v>359</v>
      </c>
      <c r="B383">
        <v>5.1748629332802143E-4</v>
      </c>
      <c r="C383">
        <v>-4.9998033064302212E-3</v>
      </c>
    </row>
    <row r="384" spans="1:3" x14ac:dyDescent="0.3">
      <c r="A384">
        <v>360</v>
      </c>
      <c r="B384">
        <v>6.8620507569256751E-4</v>
      </c>
      <c r="C384">
        <v>2.3477644997454795E-2</v>
      </c>
    </row>
    <row r="385" spans="1:3" x14ac:dyDescent="0.3">
      <c r="A385">
        <v>361</v>
      </c>
      <c r="B385">
        <v>1.367912676449679E-3</v>
      </c>
      <c r="C385">
        <v>9.073426577601235E-4</v>
      </c>
    </row>
    <row r="386" spans="1:3" x14ac:dyDescent="0.3">
      <c r="A386">
        <v>362</v>
      </c>
      <c r="B386">
        <v>8.0715107264036593E-4</v>
      </c>
      <c r="C386">
        <v>-9.0826330722079088E-4</v>
      </c>
    </row>
    <row r="387" spans="1:3" x14ac:dyDescent="0.3">
      <c r="A387">
        <v>363</v>
      </c>
      <c r="B387">
        <v>7.6534726375014877E-4</v>
      </c>
      <c r="C387">
        <v>-1.0923982103363804E-2</v>
      </c>
    </row>
    <row r="388" spans="1:3" x14ac:dyDescent="0.3">
      <c r="A388">
        <v>364</v>
      </c>
      <c r="B388">
        <v>7.7593532002713495E-4</v>
      </c>
      <c r="C388">
        <v>-1.6343204643639211E-2</v>
      </c>
    </row>
    <row r="389" spans="1:3" x14ac:dyDescent="0.3">
      <c r="A389">
        <v>365</v>
      </c>
      <c r="B389">
        <v>1.0158626095800767E-3</v>
      </c>
      <c r="C389">
        <v>-1.3113563303385097E-3</v>
      </c>
    </row>
    <row r="390" spans="1:3" x14ac:dyDescent="0.3">
      <c r="A390">
        <v>366</v>
      </c>
      <c r="B390">
        <v>2.8021670506879254E-4</v>
      </c>
      <c r="C390">
        <v>5.6647919647355048E-3</v>
      </c>
    </row>
    <row r="391" spans="1:3" x14ac:dyDescent="0.3">
      <c r="A391">
        <v>367</v>
      </c>
      <c r="B391">
        <v>4.8696364943996207E-4</v>
      </c>
      <c r="C391">
        <v>-3.2536253756391773E-3</v>
      </c>
    </row>
    <row r="392" spans="1:3" x14ac:dyDescent="0.3">
      <c r="A392">
        <v>368</v>
      </c>
      <c r="B392">
        <v>1.8714163115556476E-4</v>
      </c>
      <c r="C392">
        <v>-2.2833206334197654E-2</v>
      </c>
    </row>
    <row r="393" spans="1:3" x14ac:dyDescent="0.3">
      <c r="A393">
        <v>369</v>
      </c>
      <c r="B393">
        <v>8.8610494734690727E-4</v>
      </c>
      <c r="C393">
        <v>1.5256380701051134E-2</v>
      </c>
    </row>
    <row r="394" spans="1:3" x14ac:dyDescent="0.3">
      <c r="A394">
        <v>370</v>
      </c>
      <c r="B394">
        <v>7.5664913504218812E-4</v>
      </c>
      <c r="C394">
        <v>-5.1531124245737707E-3</v>
      </c>
    </row>
    <row r="395" spans="1:3" x14ac:dyDescent="0.3">
      <c r="A395">
        <v>371</v>
      </c>
      <c r="B395">
        <v>4.6359010314478205E-4</v>
      </c>
      <c r="C395">
        <v>3.1643944043807681E-3</v>
      </c>
    </row>
    <row r="396" spans="1:3" x14ac:dyDescent="0.3">
      <c r="A396">
        <v>372</v>
      </c>
      <c r="B396">
        <v>5.829334535608654E-4</v>
      </c>
      <c r="C396">
        <v>1.3285244297706609E-2</v>
      </c>
    </row>
    <row r="397" spans="1:3" x14ac:dyDescent="0.3">
      <c r="A397">
        <v>373</v>
      </c>
      <c r="B397">
        <v>4.0114214642049612E-4</v>
      </c>
      <c r="C397">
        <v>4.3935836551976092E-3</v>
      </c>
    </row>
    <row r="398" spans="1:3" x14ac:dyDescent="0.3">
      <c r="A398">
        <v>374</v>
      </c>
      <c r="B398">
        <v>5.5919359119120508E-4</v>
      </c>
      <c r="C398">
        <v>4.8641266860006294E-3</v>
      </c>
    </row>
    <row r="399" spans="1:3" x14ac:dyDescent="0.3">
      <c r="A399">
        <v>375</v>
      </c>
      <c r="B399">
        <v>7.738073900248161E-4</v>
      </c>
      <c r="C399">
        <v>-4.7251903740691097E-3</v>
      </c>
    </row>
    <row r="400" spans="1:3" x14ac:dyDescent="0.3">
      <c r="A400">
        <v>376</v>
      </c>
      <c r="B400">
        <v>3.9700905316455802E-4</v>
      </c>
      <c r="C400">
        <v>1.0524768769558742E-2</v>
      </c>
    </row>
    <row r="401" spans="1:3" x14ac:dyDescent="0.3">
      <c r="A401">
        <v>377</v>
      </c>
      <c r="B401">
        <v>9.8006137082708644E-4</v>
      </c>
      <c r="C401">
        <v>-2.9481679513680046E-3</v>
      </c>
    </row>
    <row r="402" spans="1:3" x14ac:dyDescent="0.3">
      <c r="A402">
        <v>378</v>
      </c>
      <c r="B402">
        <v>6.0164128182407892E-4</v>
      </c>
      <c r="C402">
        <v>-1.7609739094767438E-3</v>
      </c>
    </row>
    <row r="403" spans="1:3" x14ac:dyDescent="0.3">
      <c r="A403">
        <v>379</v>
      </c>
      <c r="B403">
        <v>5.9595727848822785E-4</v>
      </c>
      <c r="C403">
        <v>1.1546280362448575E-2</v>
      </c>
    </row>
    <row r="404" spans="1:3" x14ac:dyDescent="0.3">
      <c r="A404">
        <v>380</v>
      </c>
      <c r="B404">
        <v>6.2115543929349391E-4</v>
      </c>
      <c r="C404">
        <v>-1.4877065658099511E-3</v>
      </c>
    </row>
    <row r="405" spans="1:3" x14ac:dyDescent="0.3">
      <c r="A405">
        <v>381</v>
      </c>
      <c r="B405">
        <v>1.7039549039898868E-3</v>
      </c>
      <c r="C405">
        <v>6.674354014025944E-3</v>
      </c>
    </row>
    <row r="406" spans="1:3" x14ac:dyDescent="0.3">
      <c r="A406">
        <v>382</v>
      </c>
      <c r="B406">
        <v>4.7043551171873851E-4</v>
      </c>
      <c r="C406">
        <v>6.2045101573281781E-3</v>
      </c>
    </row>
    <row r="407" spans="1:3" x14ac:dyDescent="0.3">
      <c r="A407">
        <v>383</v>
      </c>
      <c r="B407">
        <v>1.4896904207885499E-3</v>
      </c>
      <c r="C407">
        <v>-1.7577665168777616E-2</v>
      </c>
    </row>
    <row r="408" spans="1:3" x14ac:dyDescent="0.3">
      <c r="A408">
        <v>384</v>
      </c>
      <c r="B408">
        <v>2.1392034914055982E-5</v>
      </c>
      <c r="C408">
        <v>6.4864224667514313E-3</v>
      </c>
    </row>
    <row r="409" spans="1:3" x14ac:dyDescent="0.3">
      <c r="A409">
        <v>385</v>
      </c>
      <c r="B409">
        <v>5.844705458383073E-4</v>
      </c>
      <c r="C409">
        <v>-8.3636041638981262E-3</v>
      </c>
    </row>
    <row r="410" spans="1:3" x14ac:dyDescent="0.3">
      <c r="A410">
        <v>386</v>
      </c>
      <c r="B410">
        <v>6.9816631572971978E-4</v>
      </c>
      <c r="C410">
        <v>-8.166878467526173E-3</v>
      </c>
    </row>
    <row r="411" spans="1:3" x14ac:dyDescent="0.3">
      <c r="A411">
        <v>387</v>
      </c>
      <c r="B411">
        <v>6.3081258199793847E-4</v>
      </c>
      <c r="C411">
        <v>-5.6019398729846371E-3</v>
      </c>
    </row>
    <row r="412" spans="1:3" x14ac:dyDescent="0.3">
      <c r="A412">
        <v>388</v>
      </c>
      <c r="B412">
        <v>1.1041778557803134E-3</v>
      </c>
      <c r="C412">
        <v>1.8672161812867188E-3</v>
      </c>
    </row>
    <row r="413" spans="1:3" x14ac:dyDescent="0.3">
      <c r="A413">
        <v>389</v>
      </c>
      <c r="B413">
        <v>1.690551226624016E-3</v>
      </c>
      <c r="C413">
        <v>1.7458748902144598E-3</v>
      </c>
    </row>
    <row r="414" spans="1:3" x14ac:dyDescent="0.3">
      <c r="A414">
        <v>390</v>
      </c>
      <c r="B414">
        <v>1.1730858909594927E-3</v>
      </c>
      <c r="C414">
        <v>-4.3969424293435772E-3</v>
      </c>
    </row>
    <row r="415" spans="1:3" x14ac:dyDescent="0.3">
      <c r="A415">
        <v>391</v>
      </c>
      <c r="B415">
        <v>9.2335318867478881E-4</v>
      </c>
      <c r="C415">
        <v>-6.4338230814711432E-3</v>
      </c>
    </row>
    <row r="416" spans="1:3" x14ac:dyDescent="0.3">
      <c r="A416">
        <v>392</v>
      </c>
      <c r="B416">
        <v>1.2662694639497415E-3</v>
      </c>
      <c r="C416">
        <v>2.5555147058178977E-3</v>
      </c>
    </row>
    <row r="417" spans="1:3" x14ac:dyDescent="0.3">
      <c r="A417">
        <v>393</v>
      </c>
      <c r="B417">
        <v>2.248196710163161E-4</v>
      </c>
      <c r="C417">
        <v>4.7968918566629022E-4</v>
      </c>
    </row>
    <row r="418" spans="1:3" x14ac:dyDescent="0.3">
      <c r="A418">
        <v>394</v>
      </c>
      <c r="B418">
        <v>-2.1084380443829262E-4</v>
      </c>
      <c r="C418">
        <v>1.7732650533674281E-3</v>
      </c>
    </row>
    <row r="419" spans="1:3" x14ac:dyDescent="0.3">
      <c r="A419">
        <v>395</v>
      </c>
      <c r="B419">
        <v>-3.661642525597705E-4</v>
      </c>
      <c r="C419">
        <v>4.9737591892685847E-3</v>
      </c>
    </row>
    <row r="420" spans="1:3" x14ac:dyDescent="0.3">
      <c r="A420">
        <v>396</v>
      </c>
      <c r="B420">
        <v>9.723452543567118E-4</v>
      </c>
      <c r="C420">
        <v>-1.6301401235567464E-3</v>
      </c>
    </row>
    <row r="421" spans="1:3" x14ac:dyDescent="0.3">
      <c r="A421">
        <v>397</v>
      </c>
      <c r="B421">
        <v>4.177880886673792E-4</v>
      </c>
      <c r="C421">
        <v>-3.5451525275072538E-3</v>
      </c>
    </row>
    <row r="422" spans="1:3" x14ac:dyDescent="0.3">
      <c r="A422">
        <v>398</v>
      </c>
      <c r="B422">
        <v>-2.5748238636615875E-4</v>
      </c>
      <c r="C422">
        <v>7.4206606021758542E-3</v>
      </c>
    </row>
    <row r="423" spans="1:3" x14ac:dyDescent="0.3">
      <c r="A423">
        <v>399</v>
      </c>
      <c r="B423">
        <v>-3.3218525570154677E-6</v>
      </c>
      <c r="C423">
        <v>6.7030610230167549E-3</v>
      </c>
    </row>
    <row r="424" spans="1:3" x14ac:dyDescent="0.3">
      <c r="A424">
        <v>400</v>
      </c>
      <c r="B424">
        <v>-3.0794151528124134E-4</v>
      </c>
      <c r="C424">
        <v>1.7263264758636931E-2</v>
      </c>
    </row>
    <row r="425" spans="1:3" x14ac:dyDescent="0.3">
      <c r="A425">
        <v>401</v>
      </c>
      <c r="B425">
        <v>5.1612097749443187E-4</v>
      </c>
      <c r="C425">
        <v>3.1673519865482291E-4</v>
      </c>
    </row>
    <row r="426" spans="1:3" x14ac:dyDescent="0.3">
      <c r="A426">
        <v>402</v>
      </c>
      <c r="B426">
        <v>1.1785601084091475E-3</v>
      </c>
      <c r="C426">
        <v>-4.4472121785555192E-3</v>
      </c>
    </row>
    <row r="427" spans="1:3" x14ac:dyDescent="0.3">
      <c r="A427">
        <v>403</v>
      </c>
      <c r="B427">
        <v>2.1128130541594146E-4</v>
      </c>
      <c r="C427">
        <v>3.0869872067504557E-2</v>
      </c>
    </row>
    <row r="428" spans="1:3" x14ac:dyDescent="0.3">
      <c r="A428">
        <v>404</v>
      </c>
      <c r="B428">
        <v>1.352332741441495E-4</v>
      </c>
      <c r="C428">
        <v>-2.0040927359126623E-3</v>
      </c>
    </row>
    <row r="429" spans="1:3" x14ac:dyDescent="0.3">
      <c r="A429">
        <v>405</v>
      </c>
      <c r="B429">
        <v>7.881758852208735E-4</v>
      </c>
      <c r="C429">
        <v>5.5525011701255929E-3</v>
      </c>
    </row>
    <row r="430" spans="1:3" x14ac:dyDescent="0.3">
      <c r="A430">
        <v>406</v>
      </c>
      <c r="B430">
        <v>8.4485983703651659E-4</v>
      </c>
      <c r="C430">
        <v>5.3730368918090236E-3</v>
      </c>
    </row>
    <row r="431" spans="1:3" x14ac:dyDescent="0.3">
      <c r="A431">
        <v>407</v>
      </c>
      <c r="B431">
        <v>9.1275037835056479E-4</v>
      </c>
      <c r="C431">
        <v>9.6325452177590514E-3</v>
      </c>
    </row>
    <row r="432" spans="1:3" x14ac:dyDescent="0.3">
      <c r="A432">
        <v>408</v>
      </c>
      <c r="B432">
        <v>1.2541753879739131E-3</v>
      </c>
      <c r="C432">
        <v>6.2323378785681255E-3</v>
      </c>
    </row>
    <row r="433" spans="1:3" x14ac:dyDescent="0.3">
      <c r="A433">
        <v>409</v>
      </c>
      <c r="B433">
        <v>4.4142463478667596E-4</v>
      </c>
      <c r="C433">
        <v>-1.4862417917842334E-3</v>
      </c>
    </row>
    <row r="434" spans="1:3" x14ac:dyDescent="0.3">
      <c r="A434">
        <v>410</v>
      </c>
      <c r="B434">
        <v>1.0246358972118804E-3</v>
      </c>
      <c r="C434">
        <v>-4.3678344064741158E-3</v>
      </c>
    </row>
    <row r="435" spans="1:3" x14ac:dyDescent="0.3">
      <c r="A435">
        <v>411</v>
      </c>
      <c r="B435">
        <v>-3.2927101817460701E-4</v>
      </c>
      <c r="C435">
        <v>-2.6215486539565703E-3</v>
      </c>
    </row>
    <row r="436" spans="1:3" x14ac:dyDescent="0.3">
      <c r="A436">
        <v>412</v>
      </c>
      <c r="B436">
        <v>5.2712418392940308E-4</v>
      </c>
      <c r="C436">
        <v>-1.0320966508478899E-2</v>
      </c>
    </row>
    <row r="437" spans="1:3" x14ac:dyDescent="0.3">
      <c r="A437">
        <v>413</v>
      </c>
      <c r="B437">
        <v>3.5435169353157178E-4</v>
      </c>
      <c r="C437">
        <v>-6.9658330953807669E-3</v>
      </c>
    </row>
    <row r="438" spans="1:3" x14ac:dyDescent="0.3">
      <c r="A438">
        <v>414</v>
      </c>
      <c r="B438">
        <v>8.8730362982731019E-4</v>
      </c>
      <c r="C438">
        <v>-6.8714882846679396E-3</v>
      </c>
    </row>
    <row r="439" spans="1:3" x14ac:dyDescent="0.3">
      <c r="A439">
        <v>415</v>
      </c>
      <c r="B439">
        <v>5.3641885173938376E-4</v>
      </c>
      <c r="C439">
        <v>-1.5691123124524142E-2</v>
      </c>
    </row>
    <row r="440" spans="1:3" x14ac:dyDescent="0.3">
      <c r="A440">
        <v>416</v>
      </c>
      <c r="B440">
        <v>-3.9062969675315677E-4</v>
      </c>
      <c r="C440">
        <v>-8.0618382151741736E-3</v>
      </c>
    </row>
    <row r="441" spans="1:3" x14ac:dyDescent="0.3">
      <c r="A441">
        <v>417</v>
      </c>
      <c r="B441">
        <v>7.7145330194876272E-4</v>
      </c>
      <c r="C441">
        <v>-5.3419321634841505E-3</v>
      </c>
    </row>
    <row r="442" spans="1:3" x14ac:dyDescent="0.3">
      <c r="A442">
        <v>418</v>
      </c>
      <c r="B442">
        <v>3.7999262905928763E-4</v>
      </c>
      <c r="C442">
        <v>2.850520084571441E-3</v>
      </c>
    </row>
    <row r="443" spans="1:3" x14ac:dyDescent="0.3">
      <c r="A443">
        <v>419</v>
      </c>
      <c r="B443">
        <v>-4.9386719243159133E-4</v>
      </c>
      <c r="C443">
        <v>-1.3075211754936771E-2</v>
      </c>
    </row>
    <row r="444" spans="1:3" x14ac:dyDescent="0.3">
      <c r="A444">
        <v>420</v>
      </c>
      <c r="B444">
        <v>-5.9820803223829605E-5</v>
      </c>
      <c r="C444">
        <v>7.0991582773438297E-3</v>
      </c>
    </row>
    <row r="445" spans="1:3" x14ac:dyDescent="0.3">
      <c r="A445">
        <v>421</v>
      </c>
      <c r="B445">
        <v>3.8894537391612942E-4</v>
      </c>
      <c r="C445">
        <v>-1.3007920772415609E-4</v>
      </c>
    </row>
    <row r="446" spans="1:3" x14ac:dyDescent="0.3">
      <c r="A446">
        <v>422</v>
      </c>
      <c r="B446">
        <v>5.6689819726312503E-4</v>
      </c>
      <c r="C446">
        <v>3.4877880843815013E-3</v>
      </c>
    </row>
    <row r="447" spans="1:3" x14ac:dyDescent="0.3">
      <c r="A447">
        <v>423</v>
      </c>
      <c r="B447">
        <v>-2.3110493349084126E-4</v>
      </c>
      <c r="C447">
        <v>7.4038798026007848E-3</v>
      </c>
    </row>
    <row r="448" spans="1:3" x14ac:dyDescent="0.3">
      <c r="A448">
        <v>424</v>
      </c>
      <c r="B448">
        <v>1.0444658521216511E-3</v>
      </c>
      <c r="C448">
        <v>-5.7303952558036006E-4</v>
      </c>
    </row>
    <row r="449" spans="1:3" x14ac:dyDescent="0.3">
      <c r="A449">
        <v>425</v>
      </c>
      <c r="B449">
        <v>5.9913385489547446E-4</v>
      </c>
      <c r="C449">
        <v>-1.7501828791198343E-3</v>
      </c>
    </row>
    <row r="450" spans="1:3" x14ac:dyDescent="0.3">
      <c r="A450">
        <v>426</v>
      </c>
      <c r="B450">
        <v>1.6933737448094309E-4</v>
      </c>
      <c r="C450">
        <v>-6.4086136184366479E-3</v>
      </c>
    </row>
    <row r="451" spans="1:3" x14ac:dyDescent="0.3">
      <c r="A451">
        <v>427</v>
      </c>
      <c r="B451">
        <v>9.387517185486373E-4</v>
      </c>
      <c r="C451">
        <v>1.6154601246540655E-3</v>
      </c>
    </row>
    <row r="452" spans="1:3" x14ac:dyDescent="0.3">
      <c r="A452">
        <v>428</v>
      </c>
      <c r="B452">
        <v>6.1059369475892757E-4</v>
      </c>
      <c r="C452">
        <v>-1.412325474317201E-4</v>
      </c>
    </row>
    <row r="453" spans="1:3" x14ac:dyDescent="0.3">
      <c r="A453">
        <v>429</v>
      </c>
      <c r="B453">
        <v>3.2326324619991355E-4</v>
      </c>
      <c r="C453">
        <v>-6.3607279731814521E-4</v>
      </c>
    </row>
    <row r="454" spans="1:3" x14ac:dyDescent="0.3">
      <c r="A454">
        <v>430</v>
      </c>
      <c r="B454">
        <v>9.0304013140850639E-5</v>
      </c>
      <c r="C454">
        <v>-4.2954748157574708E-3</v>
      </c>
    </row>
    <row r="455" spans="1:3" x14ac:dyDescent="0.3">
      <c r="A455">
        <v>431</v>
      </c>
      <c r="B455">
        <v>2.6237059577923036E-4</v>
      </c>
      <c r="C455">
        <v>-7.2734026609405237E-3</v>
      </c>
    </row>
    <row r="456" spans="1:3" x14ac:dyDescent="0.3">
      <c r="A456">
        <v>432</v>
      </c>
      <c r="B456">
        <v>6.3367471304234628E-4</v>
      </c>
      <c r="C456">
        <v>1.9183349044546623E-4</v>
      </c>
    </row>
    <row r="457" spans="1:3" x14ac:dyDescent="0.3">
      <c r="A457">
        <v>433</v>
      </c>
      <c r="B457">
        <v>4.2327691092238813E-4</v>
      </c>
      <c r="C457">
        <v>-3.5606528302763122E-3</v>
      </c>
    </row>
    <row r="458" spans="1:3" x14ac:dyDescent="0.3">
      <c r="A458">
        <v>434</v>
      </c>
      <c r="B458">
        <v>7.596846232128348E-4</v>
      </c>
      <c r="C458">
        <v>3.2682007369729997E-3</v>
      </c>
    </row>
    <row r="459" spans="1:3" x14ac:dyDescent="0.3">
      <c r="A459">
        <v>435</v>
      </c>
      <c r="B459">
        <v>1.4210429492790544E-3</v>
      </c>
      <c r="C459">
        <v>8.2770643555857022E-3</v>
      </c>
    </row>
    <row r="460" spans="1:3" x14ac:dyDescent="0.3">
      <c r="A460">
        <v>436</v>
      </c>
      <c r="B460">
        <v>9.10320563182864E-4</v>
      </c>
      <c r="C460">
        <v>2.647839658679086E-3</v>
      </c>
    </row>
    <row r="461" spans="1:3" x14ac:dyDescent="0.3">
      <c r="A461">
        <v>437</v>
      </c>
      <c r="B461">
        <v>9.3840934567546858E-4</v>
      </c>
      <c r="C461">
        <v>-4.6397960623890747E-3</v>
      </c>
    </row>
    <row r="462" spans="1:3" x14ac:dyDescent="0.3">
      <c r="A462">
        <v>438</v>
      </c>
      <c r="B462">
        <v>-3.1154971509045207E-4</v>
      </c>
      <c r="C462">
        <v>1.5517754933597064E-4</v>
      </c>
    </row>
    <row r="463" spans="1:3" x14ac:dyDescent="0.3">
      <c r="A463">
        <v>439</v>
      </c>
      <c r="B463">
        <v>1.2064723985951323E-3</v>
      </c>
      <c r="C463">
        <v>1.0447187166897225E-2</v>
      </c>
    </row>
    <row r="464" spans="1:3" x14ac:dyDescent="0.3">
      <c r="A464">
        <v>440</v>
      </c>
      <c r="B464">
        <v>3.5014346158565145E-4</v>
      </c>
      <c r="C464">
        <v>1.2872093087096569E-3</v>
      </c>
    </row>
    <row r="465" spans="1:3" x14ac:dyDescent="0.3">
      <c r="A465">
        <v>441</v>
      </c>
      <c r="B465">
        <v>9.4839528810985963E-4</v>
      </c>
      <c r="C465">
        <v>2.8690056980521521E-3</v>
      </c>
    </row>
    <row r="466" spans="1:3" x14ac:dyDescent="0.3">
      <c r="A466">
        <v>442</v>
      </c>
      <c r="B466">
        <v>5.1299777771858859E-4</v>
      </c>
      <c r="C466">
        <v>5.4851700387474264E-4</v>
      </c>
    </row>
    <row r="467" spans="1:3" x14ac:dyDescent="0.3">
      <c r="A467">
        <v>443</v>
      </c>
      <c r="B467">
        <v>4.437931877109149E-5</v>
      </c>
      <c r="C467">
        <v>-6.3731594464014763E-3</v>
      </c>
    </row>
    <row r="468" spans="1:3" x14ac:dyDescent="0.3">
      <c r="A468">
        <v>444</v>
      </c>
      <c r="B468">
        <v>5.413197159608935E-5</v>
      </c>
      <c r="C468">
        <v>-3.4181267153543479E-3</v>
      </c>
    </row>
    <row r="469" spans="1:3" x14ac:dyDescent="0.3">
      <c r="A469">
        <v>445</v>
      </c>
      <c r="B469">
        <v>-1.9339304591057171E-4</v>
      </c>
      <c r="C469">
        <v>-4.0461128684618165E-3</v>
      </c>
    </row>
    <row r="470" spans="1:3" x14ac:dyDescent="0.3">
      <c r="A470">
        <v>446</v>
      </c>
      <c r="B470">
        <v>8.784636324588455E-4</v>
      </c>
      <c r="C470">
        <v>-2.0808265369494515E-3</v>
      </c>
    </row>
    <row r="471" spans="1:3" x14ac:dyDescent="0.3">
      <c r="A471">
        <v>447</v>
      </c>
      <c r="B471">
        <v>4.5594542741614092E-4</v>
      </c>
      <c r="C471">
        <v>-1.2394807387408309E-3</v>
      </c>
    </row>
    <row r="472" spans="1:3" x14ac:dyDescent="0.3">
      <c r="A472">
        <v>448</v>
      </c>
      <c r="B472">
        <v>5.3774272434850665E-4</v>
      </c>
      <c r="C472">
        <v>-1.0598268843150804E-3</v>
      </c>
    </row>
    <row r="473" spans="1:3" x14ac:dyDescent="0.3">
      <c r="A473">
        <v>449</v>
      </c>
      <c r="B473">
        <v>8.6142663622024726E-5</v>
      </c>
      <c r="C473">
        <v>-4.6077371753416533E-3</v>
      </c>
    </row>
    <row r="474" spans="1:3" x14ac:dyDescent="0.3">
      <c r="A474">
        <v>450</v>
      </c>
      <c r="B474">
        <v>2.6087880981973019E-4</v>
      </c>
      <c r="C474">
        <v>-5.1225286675906636E-3</v>
      </c>
    </row>
    <row r="475" spans="1:3" x14ac:dyDescent="0.3">
      <c r="A475">
        <v>451</v>
      </c>
      <c r="B475">
        <v>1.0812765043234666E-3</v>
      </c>
      <c r="C475">
        <v>-4.2262548503741197E-3</v>
      </c>
    </row>
    <row r="476" spans="1:3" x14ac:dyDescent="0.3">
      <c r="A476">
        <v>452</v>
      </c>
      <c r="B476">
        <v>1.938629711527788E-4</v>
      </c>
      <c r="C476">
        <v>3.7398844408554695E-3</v>
      </c>
    </row>
    <row r="477" spans="1:3" x14ac:dyDescent="0.3">
      <c r="A477">
        <v>453</v>
      </c>
      <c r="B477">
        <v>3.6435813216435548E-4</v>
      </c>
      <c r="C477">
        <v>-3.1515987639389566E-3</v>
      </c>
    </row>
    <row r="478" spans="1:3" x14ac:dyDescent="0.3">
      <c r="A478">
        <v>454</v>
      </c>
      <c r="B478">
        <v>-3.351868575132772E-4</v>
      </c>
      <c r="C478">
        <v>-1.3652305176606243E-3</v>
      </c>
    </row>
    <row r="479" spans="1:3" x14ac:dyDescent="0.3">
      <c r="A479">
        <v>455</v>
      </c>
      <c r="B479">
        <v>3.571023608139154E-4</v>
      </c>
      <c r="C479">
        <v>-1.5480167572689035E-2</v>
      </c>
    </row>
    <row r="480" spans="1:3" x14ac:dyDescent="0.3">
      <c r="A480">
        <v>456</v>
      </c>
      <c r="B480">
        <v>6.1320291685842021E-4</v>
      </c>
      <c r="C480">
        <v>4.5388068770610785E-3</v>
      </c>
    </row>
    <row r="481" spans="1:3" x14ac:dyDescent="0.3">
      <c r="A481">
        <v>457</v>
      </c>
      <c r="B481">
        <v>1.1341732166402984E-3</v>
      </c>
      <c r="C481">
        <v>6.5763233393379208E-3</v>
      </c>
    </row>
    <row r="482" spans="1:3" x14ac:dyDescent="0.3">
      <c r="A482">
        <v>458</v>
      </c>
      <c r="B482">
        <v>1.2418453919345443E-4</v>
      </c>
      <c r="C482">
        <v>-1.2059783096763659E-2</v>
      </c>
    </row>
    <row r="483" spans="1:3" x14ac:dyDescent="0.3">
      <c r="A483">
        <v>459</v>
      </c>
      <c r="B483">
        <v>5.1258156217551265E-4</v>
      </c>
      <c r="C483">
        <v>2.9530929702133724E-3</v>
      </c>
    </row>
    <row r="484" spans="1:3" x14ac:dyDescent="0.3">
      <c r="A484">
        <v>460</v>
      </c>
      <c r="B484">
        <v>6.9659090586710591E-4</v>
      </c>
      <c r="C484">
        <v>2.2163589615292203E-4</v>
      </c>
    </row>
    <row r="485" spans="1:3" x14ac:dyDescent="0.3">
      <c r="A485">
        <v>461</v>
      </c>
      <c r="B485">
        <v>7.7213458838101714E-4</v>
      </c>
      <c r="C485">
        <v>-2.8084834149350304E-3</v>
      </c>
    </row>
    <row r="486" spans="1:3" x14ac:dyDescent="0.3">
      <c r="A486">
        <v>462</v>
      </c>
      <c r="B486">
        <v>5.4229420907887381E-4</v>
      </c>
      <c r="C486">
        <v>-2.5745047460905097E-3</v>
      </c>
    </row>
    <row r="487" spans="1:3" x14ac:dyDescent="0.3">
      <c r="A487">
        <v>463</v>
      </c>
      <c r="B487">
        <v>1.0360541540265975E-4</v>
      </c>
      <c r="C487">
        <v>-4.7559442270335116E-3</v>
      </c>
    </row>
    <row r="488" spans="1:3" x14ac:dyDescent="0.3">
      <c r="A488">
        <v>464</v>
      </c>
      <c r="B488">
        <v>6.6828762768384191E-4</v>
      </c>
      <c r="C488">
        <v>-5.1655790888955071E-4</v>
      </c>
    </row>
    <row r="489" spans="1:3" x14ac:dyDescent="0.3">
      <c r="A489">
        <v>465</v>
      </c>
      <c r="B489">
        <v>9.6314703772349536E-4</v>
      </c>
      <c r="C489">
        <v>1.1739168061641318E-2</v>
      </c>
    </row>
    <row r="490" spans="1:3" x14ac:dyDescent="0.3">
      <c r="A490">
        <v>466</v>
      </c>
      <c r="B490">
        <v>7.6106161724199574E-4</v>
      </c>
      <c r="C490">
        <v>-4.689432618721465E-3</v>
      </c>
    </row>
    <row r="491" spans="1:3" x14ac:dyDescent="0.3">
      <c r="A491">
        <v>467</v>
      </c>
      <c r="B491">
        <v>4.5874878888194418E-4</v>
      </c>
      <c r="C491">
        <v>6.223830248086289E-7</v>
      </c>
    </row>
    <row r="492" spans="1:3" x14ac:dyDescent="0.3">
      <c r="A492">
        <v>468</v>
      </c>
      <c r="B492">
        <v>1.0469623083020829E-3</v>
      </c>
      <c r="C492">
        <v>4.8662321465049122E-4</v>
      </c>
    </row>
    <row r="493" spans="1:3" x14ac:dyDescent="0.3">
      <c r="A493">
        <v>469</v>
      </c>
      <c r="B493">
        <v>9.8135225926346227E-4</v>
      </c>
      <c r="C493">
        <v>1.1911517828242485E-2</v>
      </c>
    </row>
    <row r="494" spans="1:3" x14ac:dyDescent="0.3">
      <c r="A494">
        <v>470</v>
      </c>
      <c r="B494">
        <v>9.3991025559289859E-4</v>
      </c>
      <c r="C494">
        <v>2.3328170171344172E-3</v>
      </c>
    </row>
    <row r="495" spans="1:3" x14ac:dyDescent="0.3">
      <c r="A495">
        <v>471</v>
      </c>
      <c r="B495">
        <v>6.7121554439709464E-4</v>
      </c>
      <c r="C495">
        <v>-1.2942038114514087E-3</v>
      </c>
    </row>
    <row r="496" spans="1:3" x14ac:dyDescent="0.3">
      <c r="A496">
        <v>472</v>
      </c>
      <c r="B496">
        <v>3.4470635690133289E-4</v>
      </c>
      <c r="C496">
        <v>8.8238376783058379E-3</v>
      </c>
    </row>
    <row r="497" spans="1:3" x14ac:dyDescent="0.3">
      <c r="A497">
        <v>473</v>
      </c>
      <c r="B497">
        <v>3.1390875327808889E-5</v>
      </c>
      <c r="C497">
        <v>-5.7096571808079926E-3</v>
      </c>
    </row>
    <row r="498" spans="1:3" x14ac:dyDescent="0.3">
      <c r="A498">
        <v>474</v>
      </c>
      <c r="B498">
        <v>4.0026962076987894E-4</v>
      </c>
      <c r="C498">
        <v>-1.4930520529914297E-3</v>
      </c>
    </row>
    <row r="499" spans="1:3" x14ac:dyDescent="0.3">
      <c r="A499">
        <v>475</v>
      </c>
      <c r="B499">
        <v>5.947391190564375E-4</v>
      </c>
      <c r="C499">
        <v>-2.824180530003837E-4</v>
      </c>
    </row>
    <row r="500" spans="1:3" x14ac:dyDescent="0.3">
      <c r="A500">
        <v>476</v>
      </c>
      <c r="B500">
        <v>1.2823104899623889E-3</v>
      </c>
      <c r="C500">
        <v>4.950666673247308E-3</v>
      </c>
    </row>
    <row r="501" spans="1:3" x14ac:dyDescent="0.3">
      <c r="A501">
        <v>477</v>
      </c>
      <c r="B501">
        <v>7.9935892152379522E-4</v>
      </c>
      <c r="C501">
        <v>-2.4204434793860465E-3</v>
      </c>
    </row>
    <row r="502" spans="1:3" x14ac:dyDescent="0.3">
      <c r="A502">
        <v>478</v>
      </c>
      <c r="B502">
        <v>5.0028009272706992E-4</v>
      </c>
      <c r="C502">
        <v>-1.3884723602296555E-3</v>
      </c>
    </row>
    <row r="503" spans="1:3" x14ac:dyDescent="0.3">
      <c r="A503">
        <v>479</v>
      </c>
      <c r="B503">
        <v>1.2319280992641123E-3</v>
      </c>
      <c r="C503">
        <v>-6.2742943725915493E-3</v>
      </c>
    </row>
    <row r="504" spans="1:3" x14ac:dyDescent="0.3">
      <c r="A504">
        <v>480</v>
      </c>
      <c r="B504">
        <v>2.4424389784001056E-4</v>
      </c>
      <c r="C504">
        <v>2.1527130090435633E-3</v>
      </c>
    </row>
    <row r="505" spans="1:3" x14ac:dyDescent="0.3">
      <c r="A505">
        <v>481</v>
      </c>
      <c r="B505">
        <v>4.772902292757541E-5</v>
      </c>
      <c r="C505">
        <v>3.2983262915492724E-3</v>
      </c>
    </row>
    <row r="506" spans="1:3" x14ac:dyDescent="0.3">
      <c r="A506">
        <v>482</v>
      </c>
      <c r="B506">
        <v>7.5210308538284582E-4</v>
      </c>
      <c r="C506">
        <v>-1.1407459212212619E-2</v>
      </c>
    </row>
    <row r="507" spans="1:3" x14ac:dyDescent="0.3">
      <c r="A507">
        <v>483</v>
      </c>
      <c r="B507">
        <v>1.9725296846270963E-4</v>
      </c>
      <c r="C507">
        <v>-1.3339101629860923E-3</v>
      </c>
    </row>
    <row r="508" spans="1:3" x14ac:dyDescent="0.3">
      <c r="A508">
        <v>484</v>
      </c>
      <c r="B508">
        <v>2.2885769398039388E-4</v>
      </c>
      <c r="C508">
        <v>-1.1922076648228858E-2</v>
      </c>
    </row>
    <row r="509" spans="1:3" x14ac:dyDescent="0.3">
      <c r="A509">
        <v>485</v>
      </c>
      <c r="B509">
        <v>2.9474528171451067E-4</v>
      </c>
      <c r="C509">
        <v>1.1721160210269115E-5</v>
      </c>
    </row>
    <row r="510" spans="1:3" x14ac:dyDescent="0.3">
      <c r="A510">
        <v>486</v>
      </c>
      <c r="B510">
        <v>1.2766801884896537E-3</v>
      </c>
      <c r="C510">
        <v>1.8959890790040505E-6</v>
      </c>
    </row>
    <row r="511" spans="1:3" x14ac:dyDescent="0.3">
      <c r="A511">
        <v>487</v>
      </c>
      <c r="B511">
        <v>5.7297644633955017E-4</v>
      </c>
      <c r="C511">
        <v>4.9294405031617156E-3</v>
      </c>
    </row>
    <row r="512" spans="1:3" x14ac:dyDescent="0.3">
      <c r="A512">
        <v>488</v>
      </c>
      <c r="B512">
        <v>9.5170416306843239E-4</v>
      </c>
      <c r="C512">
        <v>-6.4240102030623672E-3</v>
      </c>
    </row>
    <row r="513" spans="1:3" x14ac:dyDescent="0.3">
      <c r="A513">
        <v>489</v>
      </c>
      <c r="B513">
        <v>1.099677588524633E-3</v>
      </c>
      <c r="C513">
        <v>-4.6161387035996088E-3</v>
      </c>
    </row>
    <row r="514" spans="1:3" x14ac:dyDescent="0.3">
      <c r="A514">
        <v>490</v>
      </c>
      <c r="B514">
        <v>5.9334182684953279E-4</v>
      </c>
      <c r="C514">
        <v>-1.3063179930747648E-3</v>
      </c>
    </row>
    <row r="515" spans="1:3" x14ac:dyDescent="0.3">
      <c r="A515">
        <v>491</v>
      </c>
      <c r="B515">
        <v>9.056126856966856E-4</v>
      </c>
      <c r="C515">
        <v>9.8526104058767969E-3</v>
      </c>
    </row>
    <row r="516" spans="1:3" x14ac:dyDescent="0.3">
      <c r="A516">
        <v>492</v>
      </c>
      <c r="B516">
        <v>2.8604885058185019E-4</v>
      </c>
      <c r="C516">
        <v>-1.188615060586033E-2</v>
      </c>
    </row>
    <row r="517" spans="1:3" x14ac:dyDescent="0.3">
      <c r="A517">
        <v>493</v>
      </c>
      <c r="B517">
        <v>6.6804128823908047E-4</v>
      </c>
      <c r="C517">
        <v>3.1623979354585543E-3</v>
      </c>
    </row>
    <row r="518" spans="1:3" x14ac:dyDescent="0.3">
      <c r="A518">
        <v>494</v>
      </c>
      <c r="B518">
        <v>3.9808582055385583E-4</v>
      </c>
      <c r="C518">
        <v>2.4701788793027148E-3</v>
      </c>
    </row>
    <row r="519" spans="1:3" x14ac:dyDescent="0.3">
      <c r="A519">
        <v>495</v>
      </c>
      <c r="B519">
        <v>1.4226571016791435E-3</v>
      </c>
      <c r="C519">
        <v>-1.4365023127968319E-2</v>
      </c>
    </row>
    <row r="520" spans="1:3" x14ac:dyDescent="0.3">
      <c r="A520">
        <v>496</v>
      </c>
      <c r="B520">
        <v>1.1327226497500494E-3</v>
      </c>
      <c r="C520">
        <v>6.0468689791516438E-3</v>
      </c>
    </row>
    <row r="521" spans="1:3" x14ac:dyDescent="0.3">
      <c r="A521">
        <v>497</v>
      </c>
      <c r="B521">
        <v>1.437654342832603E-4</v>
      </c>
      <c r="C521">
        <v>2.8695134216923162E-3</v>
      </c>
    </row>
    <row r="522" spans="1:3" x14ac:dyDescent="0.3">
      <c r="A522">
        <v>498</v>
      </c>
      <c r="B522">
        <v>5.2324315495305771E-4</v>
      </c>
      <c r="C522">
        <v>6.6265948163446988E-3</v>
      </c>
    </row>
    <row r="523" spans="1:3" x14ac:dyDescent="0.3">
      <c r="A523">
        <v>499</v>
      </c>
      <c r="B523">
        <v>1.3306317005687854E-3</v>
      </c>
      <c r="C523">
        <v>-8.1599014840992882E-4</v>
      </c>
    </row>
    <row r="524" spans="1:3" x14ac:dyDescent="0.3">
      <c r="A524">
        <v>500</v>
      </c>
      <c r="B524">
        <v>1.0647743836064076E-3</v>
      </c>
      <c r="C524">
        <v>-1.1101456674211689E-2</v>
      </c>
    </row>
    <row r="525" spans="1:3" x14ac:dyDescent="0.3">
      <c r="A525">
        <v>501</v>
      </c>
      <c r="B525">
        <v>6.8802690265527919E-5</v>
      </c>
      <c r="C525">
        <v>-4.9359695935306909E-3</v>
      </c>
    </row>
    <row r="526" spans="1:3" x14ac:dyDescent="0.3">
      <c r="A526">
        <v>502</v>
      </c>
      <c r="B526">
        <v>-1.7302556546182834E-4</v>
      </c>
      <c r="C526">
        <v>-1.0422873776209187E-3</v>
      </c>
    </row>
    <row r="527" spans="1:3" x14ac:dyDescent="0.3">
      <c r="A527">
        <v>503</v>
      </c>
      <c r="B527">
        <v>5.3181820672742921E-4</v>
      </c>
      <c r="C527">
        <v>-2.5028092614604027E-3</v>
      </c>
    </row>
    <row r="528" spans="1:3" x14ac:dyDescent="0.3">
      <c r="A528">
        <v>504</v>
      </c>
      <c r="B528">
        <v>4.3263398341453858E-4</v>
      </c>
      <c r="C528">
        <v>1.0914158758727026E-2</v>
      </c>
    </row>
    <row r="529" spans="1:3" x14ac:dyDescent="0.3">
      <c r="A529">
        <v>505</v>
      </c>
      <c r="B529">
        <v>1.107361240965026E-3</v>
      </c>
      <c r="C529">
        <v>-1.3325264002614939E-2</v>
      </c>
    </row>
    <row r="530" spans="1:3" x14ac:dyDescent="0.3">
      <c r="A530">
        <v>506</v>
      </c>
      <c r="B530">
        <v>1.2588789080862841E-3</v>
      </c>
      <c r="C530">
        <v>-5.131339177649733E-3</v>
      </c>
    </row>
    <row r="531" spans="1:3" x14ac:dyDescent="0.3">
      <c r="A531">
        <v>507</v>
      </c>
      <c r="B531">
        <v>1.2709562789461567E-4</v>
      </c>
      <c r="C531">
        <v>-1.4795083734931238E-2</v>
      </c>
    </row>
    <row r="532" spans="1:3" x14ac:dyDescent="0.3">
      <c r="A532">
        <v>508</v>
      </c>
      <c r="B532">
        <v>7.0548257176548772E-4</v>
      </c>
      <c r="C532">
        <v>1.031921250522887E-3</v>
      </c>
    </row>
    <row r="533" spans="1:3" x14ac:dyDescent="0.3">
      <c r="A533">
        <v>509</v>
      </c>
      <c r="B533">
        <v>4.241224276642704E-4</v>
      </c>
      <c r="C533">
        <v>-5.2339279049746297E-4</v>
      </c>
    </row>
    <row r="534" spans="1:3" x14ac:dyDescent="0.3">
      <c r="A534">
        <v>510</v>
      </c>
      <c r="B534">
        <v>4.1710183171732231E-4</v>
      </c>
      <c r="C534">
        <v>-8.1984364783560942E-3</v>
      </c>
    </row>
    <row r="535" spans="1:3" x14ac:dyDescent="0.3">
      <c r="A535">
        <v>511</v>
      </c>
      <c r="B535">
        <v>8.0000238299992926E-4</v>
      </c>
      <c r="C535">
        <v>-3.5993344721857424E-3</v>
      </c>
    </row>
    <row r="536" spans="1:3" x14ac:dyDescent="0.3">
      <c r="A536">
        <v>512</v>
      </c>
      <c r="B536">
        <v>2.3850743723813274E-4</v>
      </c>
      <c r="C536">
        <v>4.6472449192738749E-3</v>
      </c>
    </row>
    <row r="537" spans="1:3" x14ac:dyDescent="0.3">
      <c r="A537">
        <v>513</v>
      </c>
      <c r="B537">
        <v>5.502207762114312E-4</v>
      </c>
      <c r="C537">
        <v>3.8613981392243021E-3</v>
      </c>
    </row>
    <row r="538" spans="1:3" x14ac:dyDescent="0.3">
      <c r="A538">
        <v>514</v>
      </c>
      <c r="B538">
        <v>1.6667718791113523E-3</v>
      </c>
      <c r="C538">
        <v>-1.6608178129111306E-2</v>
      </c>
    </row>
    <row r="539" spans="1:3" x14ac:dyDescent="0.3">
      <c r="A539">
        <v>515</v>
      </c>
      <c r="B539">
        <v>7.4992567983177001E-5</v>
      </c>
      <c r="C539">
        <v>9.4882530201071194E-3</v>
      </c>
    </row>
    <row r="540" spans="1:3" x14ac:dyDescent="0.3">
      <c r="A540">
        <v>516</v>
      </c>
      <c r="B540">
        <v>8.8649351364907165E-5</v>
      </c>
      <c r="C540">
        <v>7.010591079554011E-3</v>
      </c>
    </row>
    <row r="541" spans="1:3" x14ac:dyDescent="0.3">
      <c r="A541">
        <v>517</v>
      </c>
      <c r="B541">
        <v>-1.9558754693438992E-4</v>
      </c>
      <c r="C541">
        <v>1.57748958054802E-2</v>
      </c>
    </row>
    <row r="542" spans="1:3" x14ac:dyDescent="0.3">
      <c r="A542">
        <v>518</v>
      </c>
      <c r="B542">
        <v>4.9828958468240347E-4</v>
      </c>
      <c r="C542">
        <v>-3.8649545763913043E-3</v>
      </c>
    </row>
    <row r="543" spans="1:3" x14ac:dyDescent="0.3">
      <c r="A543">
        <v>519</v>
      </c>
      <c r="B543">
        <v>1.0335217563907442E-3</v>
      </c>
      <c r="C543">
        <v>-9.3301419319661433E-4</v>
      </c>
    </row>
    <row r="544" spans="1:3" x14ac:dyDescent="0.3">
      <c r="A544">
        <v>520</v>
      </c>
      <c r="B544">
        <v>1.7343857437153471E-3</v>
      </c>
      <c r="C544">
        <v>3.8073738666685448E-4</v>
      </c>
    </row>
    <row r="545" spans="1:3" x14ac:dyDescent="0.3">
      <c r="A545">
        <v>521</v>
      </c>
      <c r="B545">
        <v>2.8423847427536992E-4</v>
      </c>
      <c r="C545">
        <v>-4.446725936662491E-3</v>
      </c>
    </row>
    <row r="546" spans="1:3" x14ac:dyDescent="0.3">
      <c r="A546">
        <v>522</v>
      </c>
      <c r="B546">
        <v>-4.5731082328643257E-4</v>
      </c>
      <c r="C546">
        <v>2.9207364931874199E-3</v>
      </c>
    </row>
    <row r="547" spans="1:3" x14ac:dyDescent="0.3">
      <c r="A547">
        <v>523</v>
      </c>
      <c r="B547">
        <v>5.7496926861790607E-4</v>
      </c>
      <c r="C547">
        <v>4.2747402539888646E-3</v>
      </c>
    </row>
    <row r="548" spans="1:3" x14ac:dyDescent="0.3">
      <c r="A548">
        <v>524</v>
      </c>
      <c r="B548">
        <v>5.7816721521776145E-4</v>
      </c>
      <c r="C548">
        <v>-1.4574979329184622E-2</v>
      </c>
    </row>
    <row r="549" spans="1:3" x14ac:dyDescent="0.3">
      <c r="A549">
        <v>525</v>
      </c>
      <c r="B549">
        <v>1.5343533643317141E-4</v>
      </c>
      <c r="C549">
        <v>6.0614804614818277E-3</v>
      </c>
    </row>
    <row r="550" spans="1:3" x14ac:dyDescent="0.3">
      <c r="A550">
        <v>526</v>
      </c>
      <c r="B550">
        <v>5.1699314767496166E-4</v>
      </c>
      <c r="C550">
        <v>-6.5945063488307551E-3</v>
      </c>
    </row>
    <row r="551" spans="1:3" x14ac:dyDescent="0.3">
      <c r="A551">
        <v>527</v>
      </c>
      <c r="B551">
        <v>5.7519076446508255E-4</v>
      </c>
      <c r="C551">
        <v>6.0440049029704349E-3</v>
      </c>
    </row>
    <row r="552" spans="1:3" x14ac:dyDescent="0.3">
      <c r="A552">
        <v>528</v>
      </c>
      <c r="B552">
        <v>7.2704191930391565E-4</v>
      </c>
      <c r="C552">
        <v>-4.7226467539857805E-3</v>
      </c>
    </row>
    <row r="553" spans="1:3" x14ac:dyDescent="0.3">
      <c r="A553">
        <v>529</v>
      </c>
      <c r="B553">
        <v>3.9400987371477464E-4</v>
      </c>
      <c r="C553">
        <v>-1.9548470266601593E-2</v>
      </c>
    </row>
    <row r="554" spans="1:3" x14ac:dyDescent="0.3">
      <c r="A554">
        <v>530</v>
      </c>
      <c r="B554">
        <v>1.3438671536004326E-3</v>
      </c>
      <c r="C554">
        <v>1.3773741877181642E-2</v>
      </c>
    </row>
    <row r="555" spans="1:3" x14ac:dyDescent="0.3">
      <c r="A555">
        <v>531</v>
      </c>
      <c r="B555">
        <v>2.6604465068402289E-4</v>
      </c>
      <c r="C555">
        <v>2.7766528752538647E-3</v>
      </c>
    </row>
    <row r="556" spans="1:3" x14ac:dyDescent="0.3">
      <c r="A556">
        <v>532</v>
      </c>
      <c r="B556">
        <v>5.1964887368943227E-4</v>
      </c>
      <c r="C556">
        <v>7.3733680686462518E-3</v>
      </c>
    </row>
    <row r="557" spans="1:3" x14ac:dyDescent="0.3">
      <c r="A557">
        <v>533</v>
      </c>
      <c r="B557">
        <v>5.8393794891614399E-4</v>
      </c>
      <c r="C557">
        <v>-1.1916509150268147E-2</v>
      </c>
    </row>
    <row r="558" spans="1:3" x14ac:dyDescent="0.3">
      <c r="A558">
        <v>534</v>
      </c>
      <c r="B558">
        <v>7.4394862198794262E-4</v>
      </c>
      <c r="C558">
        <v>-5.197409951098784E-3</v>
      </c>
    </row>
    <row r="559" spans="1:3" x14ac:dyDescent="0.3">
      <c r="A559">
        <v>535</v>
      </c>
      <c r="B559">
        <v>3.6780615326785829E-4</v>
      </c>
      <c r="C559">
        <v>-1.0106703605668348E-3</v>
      </c>
    </row>
    <row r="560" spans="1:3" x14ac:dyDescent="0.3">
      <c r="A560">
        <v>536</v>
      </c>
      <c r="B560">
        <v>1.6306901718187989E-4</v>
      </c>
      <c r="C560">
        <v>1.9142339521554867E-2</v>
      </c>
    </row>
    <row r="561" spans="1:3" x14ac:dyDescent="0.3">
      <c r="A561">
        <v>537</v>
      </c>
      <c r="B561">
        <v>7.5136982562700675E-4</v>
      </c>
      <c r="C561">
        <v>6.8159232165265265E-3</v>
      </c>
    </row>
    <row r="562" spans="1:3" x14ac:dyDescent="0.3">
      <c r="A562">
        <v>538</v>
      </c>
      <c r="B562">
        <v>1.416594779922399E-3</v>
      </c>
      <c r="C562">
        <v>-7.1228009103067053E-3</v>
      </c>
    </row>
    <row r="563" spans="1:3" x14ac:dyDescent="0.3">
      <c r="A563">
        <v>539</v>
      </c>
      <c r="B563">
        <v>8.7628791639453004E-4</v>
      </c>
      <c r="C563">
        <v>6.3461321029330726E-3</v>
      </c>
    </row>
    <row r="564" spans="1:3" x14ac:dyDescent="0.3">
      <c r="A564">
        <v>540</v>
      </c>
      <c r="B564">
        <v>1.4042483255774152E-3</v>
      </c>
      <c r="C564">
        <v>-4.5983266058451577E-3</v>
      </c>
    </row>
    <row r="565" spans="1:3" x14ac:dyDescent="0.3">
      <c r="A565">
        <v>541</v>
      </c>
      <c r="B565">
        <v>4.2470827517586954E-4</v>
      </c>
      <c r="C565">
        <v>9.8190942243118837E-3</v>
      </c>
    </row>
    <row r="566" spans="1:3" x14ac:dyDescent="0.3">
      <c r="A566">
        <v>542</v>
      </c>
      <c r="B566">
        <v>6.242445740062422E-4</v>
      </c>
      <c r="C566">
        <v>-1.5608352338498346E-2</v>
      </c>
    </row>
    <row r="567" spans="1:3" x14ac:dyDescent="0.3">
      <c r="A567">
        <v>543</v>
      </c>
      <c r="B567">
        <v>8.7161282099549632E-4</v>
      </c>
      <c r="C567">
        <v>-6.7398042143147849E-3</v>
      </c>
    </row>
    <row r="568" spans="1:3" x14ac:dyDescent="0.3">
      <c r="A568">
        <v>544</v>
      </c>
      <c r="B568">
        <v>7.0711150460813139E-4</v>
      </c>
      <c r="C568">
        <v>2.3435070537717633E-2</v>
      </c>
    </row>
    <row r="569" spans="1:3" x14ac:dyDescent="0.3">
      <c r="A569">
        <v>545</v>
      </c>
      <c r="B569">
        <v>-4.9772667094997178E-4</v>
      </c>
      <c r="C569">
        <v>5.038490344840529E-3</v>
      </c>
    </row>
    <row r="570" spans="1:3" x14ac:dyDescent="0.3">
      <c r="A570">
        <v>546</v>
      </c>
      <c r="B570">
        <v>1.3264929185727195E-3</v>
      </c>
      <c r="C570">
        <v>-2.2142984430294655E-2</v>
      </c>
    </row>
    <row r="571" spans="1:3" x14ac:dyDescent="0.3">
      <c r="A571">
        <v>547</v>
      </c>
      <c r="B571">
        <v>1.0747281764837188E-3</v>
      </c>
      <c r="C571">
        <v>3.6973299004784081E-3</v>
      </c>
    </row>
    <row r="572" spans="1:3" x14ac:dyDescent="0.3">
      <c r="A572">
        <v>548</v>
      </c>
      <c r="B572">
        <v>-1.6047084532276146E-4</v>
      </c>
      <c r="C572">
        <v>2.6632591741622896E-2</v>
      </c>
    </row>
    <row r="573" spans="1:3" x14ac:dyDescent="0.3">
      <c r="A573">
        <v>549</v>
      </c>
      <c r="B573">
        <v>1.6102237498381354E-3</v>
      </c>
      <c r="C573">
        <v>-5.5549969253804506E-3</v>
      </c>
    </row>
    <row r="574" spans="1:3" x14ac:dyDescent="0.3">
      <c r="A574">
        <v>550</v>
      </c>
      <c r="B574">
        <v>8.9729187006804228E-5</v>
      </c>
      <c r="C574">
        <v>1.0612190863355164E-2</v>
      </c>
    </row>
    <row r="575" spans="1:3" x14ac:dyDescent="0.3">
      <c r="A575">
        <v>551</v>
      </c>
      <c r="B575">
        <v>1.5429844669830137E-3</v>
      </c>
      <c r="C575">
        <v>-4.4200049199829925E-3</v>
      </c>
    </row>
    <row r="576" spans="1:3" x14ac:dyDescent="0.3">
      <c r="A576">
        <v>552</v>
      </c>
      <c r="B576">
        <v>4.2867945728239804E-4</v>
      </c>
      <c r="C576">
        <v>2.6263049866025814E-2</v>
      </c>
    </row>
    <row r="577" spans="1:3" x14ac:dyDescent="0.3">
      <c r="A577">
        <v>553</v>
      </c>
      <c r="B577">
        <v>-3.7474787449113893E-4</v>
      </c>
      <c r="C577">
        <v>1.8250438029195053E-2</v>
      </c>
    </row>
    <row r="578" spans="1:3" x14ac:dyDescent="0.3">
      <c r="A578">
        <v>554</v>
      </c>
      <c r="B578">
        <v>-6.2139568008165208E-4</v>
      </c>
      <c r="C578">
        <v>9.7790058748186953E-3</v>
      </c>
    </row>
    <row r="579" spans="1:3" x14ac:dyDescent="0.3">
      <c r="A579">
        <v>555</v>
      </c>
      <c r="B579">
        <v>6.0986390312029641E-4</v>
      </c>
      <c r="C579">
        <v>-1.271421872137309E-3</v>
      </c>
    </row>
    <row r="580" spans="1:3" x14ac:dyDescent="0.3">
      <c r="A580">
        <v>556</v>
      </c>
      <c r="B580">
        <v>-4.2733475822392074E-4</v>
      </c>
      <c r="C580">
        <v>-1.7971929271214892E-2</v>
      </c>
    </row>
    <row r="581" spans="1:3" x14ac:dyDescent="0.3">
      <c r="A581">
        <v>557</v>
      </c>
      <c r="B581">
        <v>5.6478332253811613E-4</v>
      </c>
      <c r="C581">
        <v>-4.5654064244942793E-4</v>
      </c>
    </row>
    <row r="582" spans="1:3" x14ac:dyDescent="0.3">
      <c r="A582">
        <v>558</v>
      </c>
      <c r="B582">
        <v>1.5226107789667431E-3</v>
      </c>
      <c r="C582">
        <v>6.2221396982627018E-3</v>
      </c>
    </row>
    <row r="583" spans="1:3" x14ac:dyDescent="0.3">
      <c r="A583">
        <v>559</v>
      </c>
      <c r="B583">
        <v>9.9194597446116903E-4</v>
      </c>
      <c r="C583">
        <v>-3.2774115020228721E-3</v>
      </c>
    </row>
    <row r="584" spans="1:3" x14ac:dyDescent="0.3">
      <c r="A584">
        <v>560</v>
      </c>
      <c r="B584">
        <v>2.2946928067502618E-4</v>
      </c>
      <c r="C584">
        <v>4.5821661285874119E-3</v>
      </c>
    </row>
    <row r="585" spans="1:3" x14ac:dyDescent="0.3">
      <c r="A585">
        <v>561</v>
      </c>
      <c r="B585">
        <v>3.341248623264007E-4</v>
      </c>
      <c r="C585">
        <v>6.2151321547347042E-3</v>
      </c>
    </row>
    <row r="586" spans="1:3" x14ac:dyDescent="0.3">
      <c r="A586">
        <v>562</v>
      </c>
      <c r="B586">
        <v>7.1259358496101059E-4</v>
      </c>
      <c r="C586">
        <v>3.8207987193290519E-3</v>
      </c>
    </row>
    <row r="587" spans="1:3" x14ac:dyDescent="0.3">
      <c r="A587">
        <v>563</v>
      </c>
      <c r="B587">
        <v>-1.3061717980657509E-4</v>
      </c>
      <c r="C587">
        <v>-4.9298888707984649E-3</v>
      </c>
    </row>
    <row r="588" spans="1:3" x14ac:dyDescent="0.3">
      <c r="A588">
        <v>564</v>
      </c>
      <c r="B588">
        <v>8.5238409164090502E-4</v>
      </c>
      <c r="C588">
        <v>-8.4943054890208626E-3</v>
      </c>
    </row>
    <row r="589" spans="1:3" x14ac:dyDescent="0.3">
      <c r="A589">
        <v>565</v>
      </c>
      <c r="B589">
        <v>4.2472652914614742E-4</v>
      </c>
      <c r="C589">
        <v>-9.7028026618927257E-4</v>
      </c>
    </row>
    <row r="590" spans="1:3" x14ac:dyDescent="0.3">
      <c r="A590">
        <v>566</v>
      </c>
      <c r="B590">
        <v>-7.1939627811134425E-4</v>
      </c>
      <c r="C590">
        <v>-3.3014687512301693E-3</v>
      </c>
    </row>
    <row r="591" spans="1:3" x14ac:dyDescent="0.3">
      <c r="A591">
        <v>567</v>
      </c>
      <c r="B591">
        <v>3.5076107843669269E-4</v>
      </c>
      <c r="C591">
        <v>-1.2193821424974077E-3</v>
      </c>
    </row>
    <row r="592" spans="1:3" x14ac:dyDescent="0.3">
      <c r="A592">
        <v>568</v>
      </c>
      <c r="B592">
        <v>-3.3203480795508504E-4</v>
      </c>
      <c r="C592">
        <v>4.5845699731496114E-3</v>
      </c>
    </row>
    <row r="593" spans="1:3" x14ac:dyDescent="0.3">
      <c r="A593">
        <v>569</v>
      </c>
      <c r="B593">
        <v>6.9401439537855603E-4</v>
      </c>
      <c r="C593">
        <v>-1.1373626045863922E-2</v>
      </c>
    </row>
    <row r="594" spans="1:3" x14ac:dyDescent="0.3">
      <c r="A594">
        <v>570</v>
      </c>
      <c r="B594">
        <v>5.0484185578773474E-4</v>
      </c>
      <c r="C594">
        <v>6.2912866097882339E-4</v>
      </c>
    </row>
    <row r="595" spans="1:3" x14ac:dyDescent="0.3">
      <c r="A595">
        <v>571</v>
      </c>
      <c r="B595">
        <v>1.2314828048942573E-3</v>
      </c>
      <c r="C595">
        <v>-7.0828892897556337E-3</v>
      </c>
    </row>
    <row r="596" spans="1:3" x14ac:dyDescent="0.3">
      <c r="A596">
        <v>572</v>
      </c>
      <c r="B596">
        <v>6.5821489457842215E-4</v>
      </c>
      <c r="C596">
        <v>-2.4800989370176367E-3</v>
      </c>
    </row>
    <row r="597" spans="1:3" x14ac:dyDescent="0.3">
      <c r="A597">
        <v>573</v>
      </c>
      <c r="B597">
        <v>-2.4819639385878912E-5</v>
      </c>
      <c r="C597">
        <v>-5.9408776014791631E-3</v>
      </c>
    </row>
    <row r="598" spans="1:3" x14ac:dyDescent="0.3">
      <c r="A598">
        <v>574</v>
      </c>
      <c r="B598">
        <v>-1.6426661012806964E-4</v>
      </c>
      <c r="C598">
        <v>3.2096264434347409E-3</v>
      </c>
    </row>
    <row r="599" spans="1:3" x14ac:dyDescent="0.3">
      <c r="A599">
        <v>575</v>
      </c>
      <c r="B599">
        <v>1.3196996881407064E-3</v>
      </c>
      <c r="C599">
        <v>1.627465674628582E-3</v>
      </c>
    </row>
    <row r="600" spans="1:3" x14ac:dyDescent="0.3">
      <c r="A600">
        <v>576</v>
      </c>
      <c r="B600">
        <v>1.4179233886380107E-4</v>
      </c>
      <c r="C600">
        <v>1.6296392999788343E-3</v>
      </c>
    </row>
    <row r="601" spans="1:3" x14ac:dyDescent="0.3">
      <c r="A601">
        <v>577</v>
      </c>
      <c r="B601">
        <v>-1.1928709677063419E-4</v>
      </c>
      <c r="C601">
        <v>-2.7746913393757934E-2</v>
      </c>
    </row>
    <row r="602" spans="1:3" x14ac:dyDescent="0.3">
      <c r="A602">
        <v>578</v>
      </c>
      <c r="B602">
        <v>1.4328804639198477E-3</v>
      </c>
      <c r="C602">
        <v>-7.398229566523893E-3</v>
      </c>
    </row>
    <row r="603" spans="1:3" x14ac:dyDescent="0.3">
      <c r="A603">
        <v>579</v>
      </c>
      <c r="B603">
        <v>1.169762297305272E-3</v>
      </c>
      <c r="C603">
        <v>-2.0508195660277236E-3</v>
      </c>
    </row>
    <row r="604" spans="1:3" x14ac:dyDescent="0.3">
      <c r="A604">
        <v>580</v>
      </c>
      <c r="B604">
        <v>1.4293510439405751E-3</v>
      </c>
      <c r="C604">
        <v>2.0029647291105674E-3</v>
      </c>
    </row>
    <row r="605" spans="1:3" x14ac:dyDescent="0.3">
      <c r="A605">
        <v>581</v>
      </c>
      <c r="B605">
        <v>-2.8123574643915475E-4</v>
      </c>
      <c r="C605">
        <v>-2.6742760237567741E-3</v>
      </c>
    </row>
    <row r="606" spans="1:3" x14ac:dyDescent="0.3">
      <c r="A606">
        <v>582</v>
      </c>
      <c r="B606">
        <v>6.767720964657055E-4</v>
      </c>
      <c r="C606">
        <v>-9.3596031895286662E-4</v>
      </c>
    </row>
    <row r="607" spans="1:3" x14ac:dyDescent="0.3">
      <c r="A607">
        <v>583</v>
      </c>
      <c r="B607">
        <v>1.2041785843195996E-3</v>
      </c>
      <c r="C607">
        <v>-7.437436363013257E-3</v>
      </c>
    </row>
    <row r="608" spans="1:3" x14ac:dyDescent="0.3">
      <c r="A608">
        <v>584</v>
      </c>
      <c r="B608">
        <v>5.1095329258417387E-4</v>
      </c>
      <c r="C608">
        <v>3.2638023824765189E-3</v>
      </c>
    </row>
    <row r="609" spans="1:3" x14ac:dyDescent="0.3">
      <c r="A609">
        <v>585</v>
      </c>
      <c r="B609">
        <v>4.781340768685602E-4</v>
      </c>
      <c r="C609">
        <v>3.0504840540016825E-3</v>
      </c>
    </row>
    <row r="610" spans="1:3" x14ac:dyDescent="0.3">
      <c r="A610">
        <v>586</v>
      </c>
      <c r="B610">
        <v>1.2582939095687785E-3</v>
      </c>
      <c r="C610">
        <v>-8.9492181654560535E-4</v>
      </c>
    </row>
    <row r="611" spans="1:3" x14ac:dyDescent="0.3">
      <c r="A611">
        <v>587</v>
      </c>
      <c r="B611">
        <v>1.6942574942633429E-3</v>
      </c>
      <c r="C611">
        <v>5.4287897106107563E-4</v>
      </c>
    </row>
    <row r="612" spans="1:3" x14ac:dyDescent="0.3">
      <c r="A612">
        <v>588</v>
      </c>
      <c r="B612">
        <v>4.8995807461984511E-5</v>
      </c>
      <c r="C612">
        <v>9.2452701030608635E-3</v>
      </c>
    </row>
    <row r="613" spans="1:3" x14ac:dyDescent="0.3">
      <c r="A613">
        <v>589</v>
      </c>
      <c r="B613">
        <v>-4.4193487277636003E-4</v>
      </c>
      <c r="C613">
        <v>-1.0261859325927064E-3</v>
      </c>
    </row>
    <row r="614" spans="1:3" x14ac:dyDescent="0.3">
      <c r="A614">
        <v>590</v>
      </c>
      <c r="B614">
        <v>3.9641938742343726E-4</v>
      </c>
      <c r="C614">
        <v>-6.2346178861724406E-3</v>
      </c>
    </row>
    <row r="615" spans="1:3" x14ac:dyDescent="0.3">
      <c r="A615">
        <v>591</v>
      </c>
      <c r="B615">
        <v>7.6982545398590575E-4</v>
      </c>
      <c r="C615">
        <v>1.1311419600089578E-2</v>
      </c>
    </row>
    <row r="616" spans="1:3" x14ac:dyDescent="0.3">
      <c r="A616">
        <v>592</v>
      </c>
      <c r="B616">
        <v>7.338393775561256E-4</v>
      </c>
      <c r="C616">
        <v>1.0415205752071541E-2</v>
      </c>
    </row>
    <row r="617" spans="1:3" x14ac:dyDescent="0.3">
      <c r="A617">
        <v>593</v>
      </c>
      <c r="B617">
        <v>1.3182665590613729E-3</v>
      </c>
      <c r="C617">
        <v>2.8464004491373426E-4</v>
      </c>
    </row>
    <row r="618" spans="1:3" x14ac:dyDescent="0.3">
      <c r="A618">
        <v>594</v>
      </c>
      <c r="B618">
        <v>9.5453361245492632E-4</v>
      </c>
      <c r="C618">
        <v>-1.5419208074141364E-3</v>
      </c>
    </row>
    <row r="619" spans="1:3" x14ac:dyDescent="0.3">
      <c r="A619">
        <v>595</v>
      </c>
      <c r="B619">
        <v>4.74654897624723E-4</v>
      </c>
      <c r="C619">
        <v>4.0849417121810372E-3</v>
      </c>
    </row>
    <row r="620" spans="1:3" x14ac:dyDescent="0.3">
      <c r="A620">
        <v>596</v>
      </c>
      <c r="B620">
        <v>1.9372599313769827E-3</v>
      </c>
      <c r="C620">
        <v>1.4086284869146277E-2</v>
      </c>
    </row>
    <row r="621" spans="1:3" x14ac:dyDescent="0.3">
      <c r="A621">
        <v>597</v>
      </c>
      <c r="B621">
        <v>-1.9926182699554382E-4</v>
      </c>
      <c r="C621">
        <v>-9.5157640797402417E-3</v>
      </c>
    </row>
    <row r="622" spans="1:3" x14ac:dyDescent="0.3">
      <c r="A622">
        <v>598</v>
      </c>
      <c r="B622">
        <v>9.8927011136270117E-4</v>
      </c>
      <c r="C622">
        <v>6.1314560939967171E-3</v>
      </c>
    </row>
    <row r="623" spans="1:3" x14ac:dyDescent="0.3">
      <c r="A623">
        <v>599</v>
      </c>
      <c r="B623">
        <v>2.7436895174263212E-4</v>
      </c>
      <c r="C623">
        <v>1.0716453711333751E-2</v>
      </c>
    </row>
    <row r="624" spans="1:3" x14ac:dyDescent="0.3">
      <c r="A624">
        <v>600</v>
      </c>
      <c r="B624">
        <v>3.6480660929297839E-4</v>
      </c>
      <c r="C624">
        <v>-2.5488630151618876E-4</v>
      </c>
    </row>
    <row r="625" spans="1:3" x14ac:dyDescent="0.3">
      <c r="A625">
        <v>601</v>
      </c>
      <c r="B625">
        <v>1.6039872958753755E-3</v>
      </c>
      <c r="C625">
        <v>4.8122967906338073E-3</v>
      </c>
    </row>
    <row r="626" spans="1:3" x14ac:dyDescent="0.3">
      <c r="A626">
        <v>602</v>
      </c>
      <c r="B626">
        <v>-2.224983532920844E-4</v>
      </c>
      <c r="C626">
        <v>-3.5795735003555859E-3</v>
      </c>
    </row>
    <row r="627" spans="1:3" x14ac:dyDescent="0.3">
      <c r="A627">
        <v>603</v>
      </c>
      <c r="B627">
        <v>2.7132809720536316E-4</v>
      </c>
      <c r="C627">
        <v>1.0252643170682592E-2</v>
      </c>
    </row>
    <row r="628" spans="1:3" x14ac:dyDescent="0.3">
      <c r="A628">
        <v>604</v>
      </c>
      <c r="B628">
        <v>8.8575377502017301E-4</v>
      </c>
      <c r="C628">
        <v>4.0946603268266248E-3</v>
      </c>
    </row>
    <row r="629" spans="1:3" x14ac:dyDescent="0.3">
      <c r="A629">
        <v>605</v>
      </c>
      <c r="B629">
        <v>-3.7310879651549682E-4</v>
      </c>
      <c r="C629">
        <v>-1.5541864494965342E-2</v>
      </c>
    </row>
    <row r="630" spans="1:3" x14ac:dyDescent="0.3">
      <c r="A630">
        <v>606</v>
      </c>
      <c r="B630">
        <v>1.443326908646059E-3</v>
      </c>
      <c r="C630">
        <v>-1.443326908646059E-3</v>
      </c>
    </row>
    <row r="631" spans="1:3" x14ac:dyDescent="0.3">
      <c r="A631">
        <v>607</v>
      </c>
      <c r="B631">
        <v>5.8647451187332511E-4</v>
      </c>
      <c r="C631">
        <v>1.5187984289939171E-2</v>
      </c>
    </row>
    <row r="632" spans="1:3" x14ac:dyDescent="0.3">
      <c r="A632">
        <v>608</v>
      </c>
      <c r="B632">
        <v>-3.5824694859807661E-5</v>
      </c>
      <c r="C632">
        <v>-1.2490915062574512E-3</v>
      </c>
    </row>
    <row r="633" spans="1:3" x14ac:dyDescent="0.3">
      <c r="A633">
        <v>609</v>
      </c>
      <c r="B633">
        <v>-1.6780328460640019E-4</v>
      </c>
      <c r="C633">
        <v>7.3701440453537281E-3</v>
      </c>
    </row>
    <row r="634" spans="1:3" x14ac:dyDescent="0.3">
      <c r="A634">
        <v>610</v>
      </c>
      <c r="B634">
        <v>-1.0217516095588541E-3</v>
      </c>
      <c r="C634">
        <v>-1.5741733867619578E-2</v>
      </c>
    </row>
    <row r="635" spans="1:3" x14ac:dyDescent="0.3">
      <c r="A635">
        <v>611</v>
      </c>
      <c r="B635">
        <v>1.4722687820627477E-4</v>
      </c>
      <c r="C635">
        <v>-3.6755360462971567E-3</v>
      </c>
    </row>
    <row r="636" spans="1:3" x14ac:dyDescent="0.3">
      <c r="A636">
        <v>612</v>
      </c>
      <c r="B636">
        <v>9.7382863890461263E-4</v>
      </c>
      <c r="C636">
        <v>1.7784946985920029E-2</v>
      </c>
    </row>
    <row r="637" spans="1:3" x14ac:dyDescent="0.3">
      <c r="A637">
        <v>613</v>
      </c>
      <c r="B637">
        <v>1.4068498426316764E-3</v>
      </c>
      <c r="C637">
        <v>-1.1194959513951388E-2</v>
      </c>
    </row>
    <row r="638" spans="1:3" x14ac:dyDescent="0.3">
      <c r="A638">
        <v>614</v>
      </c>
      <c r="B638">
        <v>6.6887852359850898E-5</v>
      </c>
      <c r="C638">
        <v>5.188325431030219E-3</v>
      </c>
    </row>
    <row r="639" spans="1:3" x14ac:dyDescent="0.3">
      <c r="A639">
        <v>615</v>
      </c>
      <c r="B639">
        <v>9.882051158100558E-4</v>
      </c>
      <c r="C639">
        <v>8.0400994999778926E-4</v>
      </c>
    </row>
    <row r="640" spans="1:3" x14ac:dyDescent="0.3">
      <c r="A640">
        <v>616</v>
      </c>
      <c r="B640">
        <v>4.0683445967322701E-4</v>
      </c>
      <c r="C640">
        <v>8.7493289948002272E-3</v>
      </c>
    </row>
    <row r="641" spans="1:3" x14ac:dyDescent="0.3">
      <c r="A641">
        <v>617</v>
      </c>
      <c r="B641">
        <v>-3.6985559928445278E-4</v>
      </c>
      <c r="C641">
        <v>1.444881060413817E-3</v>
      </c>
    </row>
    <row r="642" spans="1:3" x14ac:dyDescent="0.3">
      <c r="A642">
        <v>618</v>
      </c>
      <c r="B642">
        <v>-5.8638455022565076E-4</v>
      </c>
      <c r="C642">
        <v>-1.52830959330975E-2</v>
      </c>
    </row>
    <row r="643" spans="1:3" x14ac:dyDescent="0.3">
      <c r="A643">
        <v>619</v>
      </c>
      <c r="B643">
        <v>4.4820130752271309E-4</v>
      </c>
      <c r="C643">
        <v>-3.3353258425289933E-3</v>
      </c>
    </row>
    <row r="644" spans="1:3" x14ac:dyDescent="0.3">
      <c r="A644">
        <v>620</v>
      </c>
      <c r="B644">
        <v>4.6846033580082191E-4</v>
      </c>
      <c r="C644">
        <v>3.1089386170499181E-2</v>
      </c>
    </row>
    <row r="645" spans="1:3" x14ac:dyDescent="0.3">
      <c r="A645">
        <v>621</v>
      </c>
      <c r="B645">
        <v>2.4395120527537797E-3</v>
      </c>
      <c r="C645">
        <v>-3.8121956491848365E-3</v>
      </c>
    </row>
    <row r="646" spans="1:3" x14ac:dyDescent="0.3">
      <c r="A646">
        <v>622</v>
      </c>
      <c r="B646">
        <v>4.2359253957280352E-4</v>
      </c>
      <c r="C646">
        <v>4.3462482741736252E-3</v>
      </c>
    </row>
    <row r="647" spans="1:3" x14ac:dyDescent="0.3">
      <c r="A647">
        <v>623</v>
      </c>
      <c r="B647">
        <v>-4.3459453690240736E-4</v>
      </c>
      <c r="C647">
        <v>-7.0940657037865821E-3</v>
      </c>
    </row>
    <row r="648" spans="1:3" x14ac:dyDescent="0.3">
      <c r="A648">
        <v>624</v>
      </c>
      <c r="B648">
        <v>5.0467494884341105E-4</v>
      </c>
      <c r="C648">
        <v>4.3093545084319706E-3</v>
      </c>
    </row>
    <row r="649" spans="1:3" x14ac:dyDescent="0.3">
      <c r="A649">
        <v>625</v>
      </c>
      <c r="B649">
        <v>8.8864386541963141E-4</v>
      </c>
      <c r="C649">
        <v>2.9081691127774856E-3</v>
      </c>
    </row>
    <row r="650" spans="1:3" x14ac:dyDescent="0.3">
      <c r="A650">
        <v>626</v>
      </c>
      <c r="B650">
        <v>1.3635264563851592E-3</v>
      </c>
      <c r="C650">
        <v>-8.4551103103703076E-4</v>
      </c>
    </row>
    <row r="651" spans="1:3" x14ac:dyDescent="0.3">
      <c r="A651">
        <v>627</v>
      </c>
      <c r="B651">
        <v>2.8160930324902305E-4</v>
      </c>
      <c r="C651">
        <v>-8.558337427000377E-3</v>
      </c>
    </row>
    <row r="652" spans="1:3" x14ac:dyDescent="0.3">
      <c r="A652">
        <v>628</v>
      </c>
      <c r="B652">
        <v>8.1701840154256296E-4</v>
      </c>
      <c r="C652">
        <v>-5.8715390739640773E-3</v>
      </c>
    </row>
    <row r="653" spans="1:3" x14ac:dyDescent="0.3">
      <c r="A653">
        <v>629</v>
      </c>
      <c r="B653">
        <v>3.3081980761086685E-4</v>
      </c>
      <c r="C653">
        <v>-7.2118124754056052E-3</v>
      </c>
    </row>
    <row r="654" spans="1:3" x14ac:dyDescent="0.3">
      <c r="A654">
        <v>630</v>
      </c>
      <c r="B654">
        <v>1.0974634290401744E-5</v>
      </c>
      <c r="C654">
        <v>-4.6198376722534479E-4</v>
      </c>
    </row>
    <row r="655" spans="1:3" x14ac:dyDescent="0.3">
      <c r="A655">
        <v>631</v>
      </c>
      <c r="B655">
        <v>1.0620131873796327E-3</v>
      </c>
      <c r="C655">
        <v>-9.4924818963481412E-4</v>
      </c>
    </row>
    <row r="656" spans="1:3" x14ac:dyDescent="0.3">
      <c r="A656">
        <v>632</v>
      </c>
      <c r="B656">
        <v>-3.1384450925119154E-5</v>
      </c>
      <c r="C656">
        <v>4.3348952097018931E-3</v>
      </c>
    </row>
    <row r="657" spans="1:3" x14ac:dyDescent="0.3">
      <c r="A657">
        <v>633</v>
      </c>
      <c r="B657">
        <v>1.0947039120348112E-3</v>
      </c>
      <c r="C657">
        <v>7.8751869638151728E-3</v>
      </c>
    </row>
    <row r="658" spans="1:3" x14ac:dyDescent="0.3">
      <c r="A658">
        <v>634</v>
      </c>
      <c r="B658">
        <v>3.9565261495525901E-3</v>
      </c>
      <c r="C658">
        <v>1.9550871078679661E-2</v>
      </c>
    </row>
    <row r="659" spans="1:3" x14ac:dyDescent="0.3">
      <c r="A659">
        <v>635</v>
      </c>
      <c r="B659">
        <v>-7.650332652654494E-4</v>
      </c>
      <c r="C659">
        <v>-4.031228003849004E-4</v>
      </c>
    </row>
    <row r="660" spans="1:3" x14ac:dyDescent="0.3">
      <c r="A660">
        <v>636</v>
      </c>
      <c r="B660">
        <v>8.6901546829595616E-4</v>
      </c>
      <c r="C660">
        <v>2.0365699712139338E-2</v>
      </c>
    </row>
    <row r="661" spans="1:3" x14ac:dyDescent="0.3">
      <c r="A661">
        <v>637</v>
      </c>
      <c r="B661">
        <v>1.1178239145457276E-3</v>
      </c>
      <c r="C661">
        <v>1.273805382913114E-3</v>
      </c>
    </row>
    <row r="662" spans="1:3" x14ac:dyDescent="0.3">
      <c r="A662">
        <v>638</v>
      </c>
      <c r="B662">
        <v>1.3659258316720824E-3</v>
      </c>
      <c r="C662">
        <v>2.641014496043767E-2</v>
      </c>
    </row>
    <row r="663" spans="1:3" x14ac:dyDescent="0.3">
      <c r="A663">
        <v>639</v>
      </c>
      <c r="B663">
        <v>-1.3361784552588948E-4</v>
      </c>
      <c r="C663">
        <v>-1.1047034764305809E-2</v>
      </c>
    </row>
    <row r="664" spans="1:3" x14ac:dyDescent="0.3">
      <c r="A664">
        <v>640</v>
      </c>
      <c r="B664">
        <v>-1.0267255815671378E-3</v>
      </c>
      <c r="C664">
        <v>1.4522574964607221E-3</v>
      </c>
    </row>
    <row r="665" spans="1:3" x14ac:dyDescent="0.3">
      <c r="A665">
        <v>641</v>
      </c>
      <c r="B665">
        <v>2.681278415683139E-4</v>
      </c>
      <c r="C665">
        <v>5.2945593642511135E-3</v>
      </c>
    </row>
    <row r="666" spans="1:3" x14ac:dyDescent="0.3">
      <c r="A666">
        <v>642</v>
      </c>
      <c r="B666">
        <v>6.0392859786388394E-5</v>
      </c>
      <c r="C666">
        <v>-2.3170408227040787E-3</v>
      </c>
    </row>
    <row r="667" spans="1:3" x14ac:dyDescent="0.3">
      <c r="A667">
        <v>643</v>
      </c>
      <c r="B667">
        <v>2.0478819516953103E-3</v>
      </c>
      <c r="C667">
        <v>-1.4753367590281511E-2</v>
      </c>
    </row>
    <row r="668" spans="1:3" x14ac:dyDescent="0.3">
      <c r="A668">
        <v>644</v>
      </c>
      <c r="B668">
        <v>1.4537869104957557E-4</v>
      </c>
      <c r="C668">
        <v>-2.1285517679726592E-3</v>
      </c>
    </row>
    <row r="669" spans="1:3" x14ac:dyDescent="0.3">
      <c r="A669">
        <v>645</v>
      </c>
      <c r="B669">
        <v>6.4523272654806426E-5</v>
      </c>
      <c r="C669">
        <v>6.7118562045960428E-3</v>
      </c>
    </row>
    <row r="670" spans="1:3" x14ac:dyDescent="0.3">
      <c r="A670">
        <v>646</v>
      </c>
      <c r="B670">
        <v>1.529974520903962E-3</v>
      </c>
      <c r="C670">
        <v>9.5683326705010862E-4</v>
      </c>
    </row>
    <row r="671" spans="1:3" x14ac:dyDescent="0.3">
      <c r="A671">
        <v>647</v>
      </c>
      <c r="B671">
        <v>1.2583308109496119E-3</v>
      </c>
      <c r="C671">
        <v>-2.6514259048320246E-3</v>
      </c>
    </row>
    <row r="672" spans="1:3" x14ac:dyDescent="0.3">
      <c r="A672">
        <v>648</v>
      </c>
      <c r="B672">
        <v>1.992028657849104E-3</v>
      </c>
      <c r="C672">
        <v>1.0394530086325609E-2</v>
      </c>
    </row>
    <row r="673" spans="1:3" x14ac:dyDescent="0.3">
      <c r="A673">
        <v>649</v>
      </c>
      <c r="B673">
        <v>2.9629819824209913E-5</v>
      </c>
      <c r="C673">
        <v>1.9980199497610391E-3</v>
      </c>
    </row>
    <row r="674" spans="1:3" x14ac:dyDescent="0.3">
      <c r="A674">
        <v>650</v>
      </c>
      <c r="B674">
        <v>1.088587714312485E-4</v>
      </c>
      <c r="C674">
        <v>-1.3147063744141936E-2</v>
      </c>
    </row>
    <row r="675" spans="1:3" x14ac:dyDescent="0.3">
      <c r="A675">
        <v>651</v>
      </c>
      <c r="B675">
        <v>1.230180027675622E-3</v>
      </c>
      <c r="C675">
        <v>-6.0581824416767868E-3</v>
      </c>
    </row>
    <row r="676" spans="1:3" x14ac:dyDescent="0.3">
      <c r="A676">
        <v>652</v>
      </c>
      <c r="B676">
        <v>2.1627242483736146E-3</v>
      </c>
      <c r="C676">
        <v>7.1568834753273809E-3</v>
      </c>
    </row>
    <row r="677" spans="1:3" x14ac:dyDescent="0.3">
      <c r="A677">
        <v>653</v>
      </c>
      <c r="B677">
        <v>-9.4375611314816902E-4</v>
      </c>
      <c r="C677">
        <v>-1.6002351671282895E-2</v>
      </c>
    </row>
    <row r="678" spans="1:3" x14ac:dyDescent="0.3">
      <c r="A678">
        <v>654</v>
      </c>
      <c r="B678">
        <v>2.1308551646886786E-3</v>
      </c>
      <c r="C678">
        <v>-2.3104636182599125E-3</v>
      </c>
    </row>
    <row r="679" spans="1:3" x14ac:dyDescent="0.3">
      <c r="A679">
        <v>655</v>
      </c>
      <c r="B679">
        <v>3.1834073462117863E-4</v>
      </c>
      <c r="C679">
        <v>-5.3222127784646276E-3</v>
      </c>
    </row>
    <row r="680" spans="1:3" x14ac:dyDescent="0.3">
      <c r="A680">
        <v>656</v>
      </c>
      <c r="B680">
        <v>1.1832819112580638E-4</v>
      </c>
      <c r="C680">
        <v>6.7190735961951452E-3</v>
      </c>
    </row>
    <row r="681" spans="1:3" x14ac:dyDescent="0.3">
      <c r="A681">
        <v>657</v>
      </c>
      <c r="B681">
        <v>5.8034079980261285E-5</v>
      </c>
      <c r="C681">
        <v>-1.9581703588948261E-2</v>
      </c>
    </row>
    <row r="682" spans="1:3" x14ac:dyDescent="0.3">
      <c r="A682">
        <v>658</v>
      </c>
      <c r="B682">
        <v>-1.2126854928566739E-3</v>
      </c>
      <c r="C682">
        <v>-5.3305171711615258E-3</v>
      </c>
    </row>
    <row r="683" spans="1:3" x14ac:dyDescent="0.3">
      <c r="A683">
        <v>659</v>
      </c>
      <c r="B683">
        <v>-1.1249812574701268E-4</v>
      </c>
      <c r="C683">
        <v>2.8779320579833134E-4</v>
      </c>
    </row>
    <row r="684" spans="1:3" x14ac:dyDescent="0.3">
      <c r="A684">
        <v>660</v>
      </c>
      <c r="B684">
        <v>3.9719301836563709E-4</v>
      </c>
      <c r="C684">
        <v>-6.0331235279233219E-3</v>
      </c>
    </row>
    <row r="685" spans="1:3" x14ac:dyDescent="0.3">
      <c r="A685">
        <v>661</v>
      </c>
      <c r="B685">
        <v>2.4169541759535098E-3</v>
      </c>
      <c r="C685">
        <v>1.424085195553664E-2</v>
      </c>
    </row>
    <row r="686" spans="1:3" x14ac:dyDescent="0.3">
      <c r="A686">
        <v>662</v>
      </c>
      <c r="B686">
        <v>2.1257919028475477E-3</v>
      </c>
      <c r="C686">
        <v>1.6221176335843426E-2</v>
      </c>
    </row>
    <row r="687" spans="1:3" x14ac:dyDescent="0.3">
      <c r="A687">
        <v>663</v>
      </c>
      <c r="B687">
        <v>-4.112127391489443E-4</v>
      </c>
      <c r="C687">
        <v>2.7627351992032673E-3</v>
      </c>
    </row>
    <row r="688" spans="1:3" x14ac:dyDescent="0.3">
      <c r="A688">
        <v>664</v>
      </c>
      <c r="B688">
        <v>-7.8662640073585456E-4</v>
      </c>
      <c r="C688">
        <v>-3.5767617695630326E-4</v>
      </c>
    </row>
    <row r="689" spans="1:3" x14ac:dyDescent="0.3">
      <c r="A689">
        <v>665</v>
      </c>
      <c r="B689">
        <v>1.7409537778064902E-3</v>
      </c>
      <c r="C689">
        <v>1.8975834812591338E-2</v>
      </c>
    </row>
    <row r="690" spans="1:3" x14ac:dyDescent="0.3">
      <c r="A690">
        <v>666</v>
      </c>
      <c r="B690">
        <v>3.9084997135805939E-4</v>
      </c>
      <c r="C690">
        <v>1.7036488889881239E-3</v>
      </c>
    </row>
    <row r="691" spans="1:3" x14ac:dyDescent="0.3">
      <c r="A691">
        <v>667</v>
      </c>
      <c r="B691">
        <v>-1.184123563266967E-4</v>
      </c>
      <c r="C691">
        <v>-1.3253009268908827E-2</v>
      </c>
    </row>
    <row r="692" spans="1:3" x14ac:dyDescent="0.3">
      <c r="A692">
        <v>668</v>
      </c>
      <c r="B692">
        <v>-5.4539484259456534E-4</v>
      </c>
      <c r="C692">
        <v>-1.471675502573196E-2</v>
      </c>
    </row>
    <row r="693" spans="1:3" x14ac:dyDescent="0.3">
      <c r="A693">
        <v>669</v>
      </c>
      <c r="B693">
        <v>9.97609734921601E-8</v>
      </c>
      <c r="C693">
        <v>3.7245187659999857E-3</v>
      </c>
    </row>
    <row r="694" spans="1:3" x14ac:dyDescent="0.3">
      <c r="A694">
        <v>670</v>
      </c>
      <c r="B694">
        <v>-5.3820070674916415E-4</v>
      </c>
      <c r="C694">
        <v>3.4905414912283104E-3</v>
      </c>
    </row>
    <row r="695" spans="1:3" x14ac:dyDescent="0.3">
      <c r="A695">
        <v>671</v>
      </c>
      <c r="B695">
        <v>-1.7612566429057465E-4</v>
      </c>
      <c r="C695">
        <v>-3.7249666415551021E-3</v>
      </c>
    </row>
    <row r="696" spans="1:3" x14ac:dyDescent="0.3">
      <c r="A696">
        <v>672</v>
      </c>
      <c r="B696">
        <v>9.4703070038867844E-4</v>
      </c>
      <c r="C696">
        <v>-4.2370947070884115E-3</v>
      </c>
    </row>
    <row r="697" spans="1:3" x14ac:dyDescent="0.3">
      <c r="A697">
        <v>673</v>
      </c>
      <c r="B697">
        <v>7.7259782715522049E-5</v>
      </c>
      <c r="C697">
        <v>3.7056152022731156E-3</v>
      </c>
    </row>
    <row r="698" spans="1:3" x14ac:dyDescent="0.3">
      <c r="A698">
        <v>674</v>
      </c>
      <c r="B698">
        <v>-1.7895372256987528E-4</v>
      </c>
      <c r="C698">
        <v>-1.8152905988600143E-2</v>
      </c>
    </row>
    <row r="699" spans="1:3" x14ac:dyDescent="0.3">
      <c r="A699">
        <v>675</v>
      </c>
      <c r="B699">
        <v>7.3204534882786293E-4</v>
      </c>
      <c r="C699">
        <v>-5.7173825922296403E-3</v>
      </c>
    </row>
    <row r="700" spans="1:3" x14ac:dyDescent="0.3">
      <c r="A700">
        <v>676</v>
      </c>
      <c r="B700">
        <v>-2.1564090480708552E-3</v>
      </c>
      <c r="C700">
        <v>-1.1210872937925272E-2</v>
      </c>
    </row>
    <row r="701" spans="1:3" x14ac:dyDescent="0.3">
      <c r="A701">
        <v>677</v>
      </c>
      <c r="B701">
        <v>1.1779353001914784E-3</v>
      </c>
      <c r="C701">
        <v>5.7559884849150101E-3</v>
      </c>
    </row>
    <row r="702" spans="1:3" x14ac:dyDescent="0.3">
      <c r="A702">
        <v>678</v>
      </c>
      <c r="B702">
        <v>1.4683164781688378E-3</v>
      </c>
      <c r="C702">
        <v>3.3326202899810172E-3</v>
      </c>
    </row>
    <row r="703" spans="1:3" x14ac:dyDescent="0.3">
      <c r="A703">
        <v>679</v>
      </c>
      <c r="B703">
        <v>9.3176679473912379E-4</v>
      </c>
      <c r="C703">
        <v>-5.1875821040144477E-3</v>
      </c>
    </row>
    <row r="704" spans="1:3" x14ac:dyDescent="0.3">
      <c r="A704">
        <v>680</v>
      </c>
      <c r="B704">
        <v>1.6584842891191975E-3</v>
      </c>
      <c r="C704">
        <v>7.1041597946257442E-3</v>
      </c>
    </row>
    <row r="705" spans="1:3" x14ac:dyDescent="0.3">
      <c r="A705">
        <v>681</v>
      </c>
      <c r="B705">
        <v>2.6851326650115172E-4</v>
      </c>
      <c r="C705">
        <v>-5.766232297966716E-3</v>
      </c>
    </row>
    <row r="706" spans="1:3" x14ac:dyDescent="0.3">
      <c r="A706">
        <v>682</v>
      </c>
      <c r="B706">
        <v>-1.4294168708006369E-4</v>
      </c>
      <c r="C706">
        <v>7.9232081022634314E-3</v>
      </c>
    </row>
    <row r="707" spans="1:3" x14ac:dyDescent="0.3">
      <c r="A707">
        <v>683</v>
      </c>
      <c r="B707">
        <v>7.0783502651367079E-4</v>
      </c>
      <c r="C707">
        <v>-1.0166032130670632E-2</v>
      </c>
    </row>
    <row r="708" spans="1:3" x14ac:dyDescent="0.3">
      <c r="A708">
        <v>684</v>
      </c>
      <c r="B708">
        <v>3.7924927547182126E-5</v>
      </c>
      <c r="C708">
        <v>-6.0732081216048435E-3</v>
      </c>
    </row>
    <row r="709" spans="1:3" x14ac:dyDescent="0.3">
      <c r="A709">
        <v>685</v>
      </c>
      <c r="B709">
        <v>-1.6100887579824916E-4</v>
      </c>
      <c r="C709">
        <v>-7.5552182346473682E-3</v>
      </c>
    </row>
    <row r="710" spans="1:3" x14ac:dyDescent="0.3">
      <c r="A710">
        <v>686</v>
      </c>
      <c r="B710">
        <v>1.0921035864518256E-4</v>
      </c>
      <c r="C710">
        <v>1.7879148456668883E-4</v>
      </c>
    </row>
    <row r="711" spans="1:3" x14ac:dyDescent="0.3">
      <c r="A711">
        <v>687</v>
      </c>
      <c r="B711">
        <v>-1.5648506514436102E-3</v>
      </c>
      <c r="C711">
        <v>-1.0723935830891391E-2</v>
      </c>
    </row>
    <row r="712" spans="1:3" x14ac:dyDescent="0.3">
      <c r="A712">
        <v>688</v>
      </c>
      <c r="B712">
        <v>1.3952232378070188E-3</v>
      </c>
      <c r="C712">
        <v>4.2690404079190119E-3</v>
      </c>
    </row>
    <row r="713" spans="1:3" x14ac:dyDescent="0.3">
      <c r="A713">
        <v>689</v>
      </c>
      <c r="B713">
        <v>7.0287532028255346E-4</v>
      </c>
      <c r="C713">
        <v>-1.3039993672401846E-4</v>
      </c>
    </row>
    <row r="714" spans="1:3" x14ac:dyDescent="0.3">
      <c r="A714">
        <v>690</v>
      </c>
      <c r="B714">
        <v>3.8357414854522421E-4</v>
      </c>
      <c r="C714">
        <v>6.9982020913625428E-3</v>
      </c>
    </row>
    <row r="715" spans="1:3" x14ac:dyDescent="0.3">
      <c r="A715">
        <v>691</v>
      </c>
      <c r="B715">
        <v>-8.0358316845205208E-4</v>
      </c>
      <c r="C715">
        <v>-6.9785179988630956E-3</v>
      </c>
    </row>
    <row r="716" spans="1:3" x14ac:dyDescent="0.3">
      <c r="A716">
        <v>692</v>
      </c>
      <c r="B716">
        <v>-2.7697408335044821E-4</v>
      </c>
      <c r="C716">
        <v>-4.1097404383837769E-3</v>
      </c>
    </row>
    <row r="717" spans="1:3" x14ac:dyDescent="0.3">
      <c r="A717">
        <v>693</v>
      </c>
      <c r="B717">
        <v>6.6281451857338807E-4</v>
      </c>
      <c r="C717">
        <v>-3.5032394461425843E-3</v>
      </c>
    </row>
    <row r="718" spans="1:3" x14ac:dyDescent="0.3">
      <c r="A718">
        <v>694</v>
      </c>
      <c r="B718">
        <v>7.3813372015634762E-5</v>
      </c>
      <c r="C718">
        <v>-7.3487964534503401E-3</v>
      </c>
    </row>
    <row r="719" spans="1:3" x14ac:dyDescent="0.3">
      <c r="A719">
        <v>695</v>
      </c>
      <c r="B719">
        <v>6.3841449511823636E-4</v>
      </c>
      <c r="C719">
        <v>-5.2415356357940843E-3</v>
      </c>
    </row>
    <row r="720" spans="1:3" x14ac:dyDescent="0.3">
      <c r="A720">
        <v>696</v>
      </c>
      <c r="B720">
        <v>7.6813231476222858E-4</v>
      </c>
      <c r="C720">
        <v>-1.0331125754103866E-2</v>
      </c>
    </row>
    <row r="721" spans="1:3" x14ac:dyDescent="0.3">
      <c r="A721">
        <v>697</v>
      </c>
      <c r="B721">
        <v>1.5953808719280248E-3</v>
      </c>
      <c r="C721">
        <v>3.3775196141869589E-3</v>
      </c>
    </row>
    <row r="722" spans="1:3" x14ac:dyDescent="0.3">
      <c r="A722">
        <v>698</v>
      </c>
      <c r="B722">
        <v>4.7850910397452583E-4</v>
      </c>
      <c r="C722">
        <v>-3.7643188611587029E-3</v>
      </c>
    </row>
    <row r="723" spans="1:3" x14ac:dyDescent="0.3">
      <c r="A723">
        <v>699</v>
      </c>
      <c r="B723">
        <v>1.8412238131888426E-3</v>
      </c>
      <c r="C723">
        <v>-9.4936205176198276E-4</v>
      </c>
    </row>
    <row r="724" spans="1:3" x14ac:dyDescent="0.3">
      <c r="A724">
        <v>700</v>
      </c>
      <c r="B724">
        <v>2.5899168949324909E-4</v>
      </c>
      <c r="C724">
        <v>3.7705583440863829E-3</v>
      </c>
    </row>
    <row r="725" spans="1:3" x14ac:dyDescent="0.3">
      <c r="A725">
        <v>701</v>
      </c>
      <c r="B725">
        <v>4.4554061236128551E-4</v>
      </c>
      <c r="C725">
        <v>7.3947211057275404E-3</v>
      </c>
    </row>
    <row r="726" spans="1:3" x14ac:dyDescent="0.3">
      <c r="A726">
        <v>702</v>
      </c>
      <c r="B726">
        <v>4.2149262219924003E-4</v>
      </c>
      <c r="C726">
        <v>-9.1438856890150109E-3</v>
      </c>
    </row>
    <row r="727" spans="1:3" x14ac:dyDescent="0.3">
      <c r="A727">
        <v>703</v>
      </c>
      <c r="B727">
        <v>4.7405335058945888E-4</v>
      </c>
      <c r="C727">
        <v>1.6875207172732404E-2</v>
      </c>
    </row>
    <row r="728" spans="1:3" x14ac:dyDescent="0.3">
      <c r="A728">
        <v>704</v>
      </c>
      <c r="B728">
        <v>1.4910578227922953E-3</v>
      </c>
      <c r="C728">
        <v>-8.8875910507297245E-3</v>
      </c>
    </row>
    <row r="729" spans="1:3" x14ac:dyDescent="0.3">
      <c r="A729">
        <v>705</v>
      </c>
      <c r="B729">
        <v>1.0945781015171951E-4</v>
      </c>
      <c r="C729">
        <v>1.0776535521998922E-3</v>
      </c>
    </row>
    <row r="730" spans="1:3" x14ac:dyDescent="0.3">
      <c r="A730">
        <v>706</v>
      </c>
      <c r="B730">
        <v>3.4731665904563119E-4</v>
      </c>
      <c r="C730">
        <v>3.1128909534111691E-3</v>
      </c>
    </row>
    <row r="731" spans="1:3" x14ac:dyDescent="0.3">
      <c r="A731">
        <v>707</v>
      </c>
      <c r="B731">
        <v>1.4024191325570487E-3</v>
      </c>
      <c r="C731">
        <v>5.796346793284406E-3</v>
      </c>
    </row>
    <row r="732" spans="1:3" x14ac:dyDescent="0.3">
      <c r="A732">
        <v>708</v>
      </c>
      <c r="B732">
        <v>1.2739075410516071E-3</v>
      </c>
      <c r="C732">
        <v>1.6875123928903672E-2</v>
      </c>
    </row>
    <row r="733" spans="1:3" x14ac:dyDescent="0.3">
      <c r="A733">
        <v>709</v>
      </c>
      <c r="B733">
        <v>2.1426623378231944E-3</v>
      </c>
      <c r="C733">
        <v>-1.3276189658724866E-3</v>
      </c>
    </row>
    <row r="734" spans="1:3" x14ac:dyDescent="0.3">
      <c r="A734">
        <v>710</v>
      </c>
      <c r="B734">
        <v>-1.9291981371616417E-4</v>
      </c>
      <c r="C734">
        <v>-5.6333382211859408E-4</v>
      </c>
    </row>
    <row r="735" spans="1:3" x14ac:dyDescent="0.3">
      <c r="A735">
        <v>711</v>
      </c>
      <c r="B735">
        <v>6.0368686396687784E-4</v>
      </c>
      <c r="C735">
        <v>-5.2936295424452096E-3</v>
      </c>
    </row>
    <row r="736" spans="1:3" x14ac:dyDescent="0.3">
      <c r="A736">
        <v>712</v>
      </c>
      <c r="B736">
        <v>-5.5958338344235924E-5</v>
      </c>
      <c r="C736">
        <v>8.463735532248412E-3</v>
      </c>
    </row>
    <row r="737" spans="1:3" x14ac:dyDescent="0.3">
      <c r="A737">
        <v>713</v>
      </c>
      <c r="B737">
        <v>1.1331496505475594E-3</v>
      </c>
      <c r="C737">
        <v>6.6338406407147063E-3</v>
      </c>
    </row>
    <row r="738" spans="1:3" x14ac:dyDescent="0.3">
      <c r="A738">
        <v>714</v>
      </c>
      <c r="B738">
        <v>8.8747356008574824E-4</v>
      </c>
      <c r="C738">
        <v>-7.0278244372787499E-3</v>
      </c>
    </row>
    <row r="739" spans="1:3" x14ac:dyDescent="0.3">
      <c r="A739">
        <v>715</v>
      </c>
      <c r="B739">
        <v>2.2338612675555122E-3</v>
      </c>
      <c r="C739">
        <v>-1.7658060370383285E-3</v>
      </c>
    </row>
    <row r="740" spans="1:3" x14ac:dyDescent="0.3">
      <c r="A740">
        <v>716</v>
      </c>
      <c r="B740">
        <v>4.0632994712651738E-6</v>
      </c>
      <c r="C740">
        <v>3.9902976027844242E-3</v>
      </c>
    </row>
    <row r="741" spans="1:3" x14ac:dyDescent="0.3">
      <c r="A741">
        <v>717</v>
      </c>
      <c r="B741">
        <v>1.7117803158898197E-3</v>
      </c>
      <c r="C741">
        <v>-2.9438131700991839E-3</v>
      </c>
    </row>
    <row r="742" spans="1:3" x14ac:dyDescent="0.3">
      <c r="A742">
        <v>718</v>
      </c>
      <c r="B742">
        <v>3.3644092337797475E-4</v>
      </c>
      <c r="C742">
        <v>-1.7462493281814203E-2</v>
      </c>
    </row>
    <row r="743" spans="1:3" x14ac:dyDescent="0.3">
      <c r="A743">
        <v>719</v>
      </c>
      <c r="B743">
        <v>2.4609520054437868E-4</v>
      </c>
      <c r="C743">
        <v>6.0789787854128958E-3</v>
      </c>
    </row>
    <row r="744" spans="1:3" x14ac:dyDescent="0.3">
      <c r="A744">
        <v>720</v>
      </c>
      <c r="B744">
        <v>-5.047299767151482E-5</v>
      </c>
      <c r="C744">
        <v>-3.8223593722706657E-3</v>
      </c>
    </row>
    <row r="745" spans="1:3" x14ac:dyDescent="0.3">
      <c r="A745">
        <v>721</v>
      </c>
      <c r="B745">
        <v>-1.9194595026467923E-4</v>
      </c>
      <c r="C745">
        <v>-5.8979081230432972E-3</v>
      </c>
    </row>
    <row r="746" spans="1:3" x14ac:dyDescent="0.3">
      <c r="A746">
        <v>722</v>
      </c>
      <c r="B746">
        <v>4.7077811992781051E-4</v>
      </c>
      <c r="C746">
        <v>1.0828210514859226E-3</v>
      </c>
    </row>
    <row r="747" spans="1:3" x14ac:dyDescent="0.3">
      <c r="A747">
        <v>723</v>
      </c>
      <c r="B747">
        <v>1.449307687617124E-3</v>
      </c>
      <c r="C747">
        <v>2.7989860669371262E-4</v>
      </c>
    </row>
    <row r="748" spans="1:3" x14ac:dyDescent="0.3">
      <c r="A748">
        <v>724</v>
      </c>
      <c r="B748">
        <v>7.4357605062698017E-4</v>
      </c>
      <c r="C748">
        <v>-1.6012051473489896E-2</v>
      </c>
    </row>
    <row r="749" spans="1:3" x14ac:dyDescent="0.3">
      <c r="A749">
        <v>725</v>
      </c>
      <c r="B749">
        <v>6.2035596444832237E-4</v>
      </c>
      <c r="C749">
        <v>-2.1244070456638016E-2</v>
      </c>
    </row>
    <row r="750" spans="1:3" x14ac:dyDescent="0.3">
      <c r="A750">
        <v>726</v>
      </c>
      <c r="B750">
        <v>1.1760458091895506E-3</v>
      </c>
      <c r="C750">
        <v>-4.0583694054423958E-3</v>
      </c>
    </row>
    <row r="751" spans="1:3" x14ac:dyDescent="0.3">
      <c r="A751">
        <v>727</v>
      </c>
      <c r="B751">
        <v>-2.0445669597303614E-5</v>
      </c>
      <c r="C751">
        <v>-5.272601692149435E-3</v>
      </c>
    </row>
    <row r="752" spans="1:3" x14ac:dyDescent="0.3">
      <c r="A752">
        <v>728</v>
      </c>
      <c r="B752">
        <v>4.781169363324166E-4</v>
      </c>
      <c r="C752">
        <v>-2.5689009803489416E-3</v>
      </c>
    </row>
    <row r="753" spans="1:3" x14ac:dyDescent="0.3">
      <c r="A753">
        <v>729</v>
      </c>
      <c r="B753">
        <v>-7.2570225072792101E-4</v>
      </c>
      <c r="C753">
        <v>-1.141506272529914E-3</v>
      </c>
    </row>
    <row r="754" spans="1:3" x14ac:dyDescent="0.3">
      <c r="A754">
        <v>730</v>
      </c>
      <c r="B754">
        <v>3.3802033949402373E-4</v>
      </c>
      <c r="C754">
        <v>-3.4039935122287387E-3</v>
      </c>
    </row>
    <row r="755" spans="1:3" x14ac:dyDescent="0.3">
      <c r="A755">
        <v>731</v>
      </c>
      <c r="B755">
        <v>2.4156897678563561E-3</v>
      </c>
      <c r="C755">
        <v>-1.9775016756177445E-3</v>
      </c>
    </row>
    <row r="756" spans="1:3" x14ac:dyDescent="0.3">
      <c r="A756">
        <v>732</v>
      </c>
      <c r="B756">
        <v>1.1127569110442263E-3</v>
      </c>
      <c r="C756">
        <v>-5.801193916986463E-3</v>
      </c>
    </row>
    <row r="757" spans="1:3" x14ac:dyDescent="0.3">
      <c r="A757">
        <v>733</v>
      </c>
      <c r="B757">
        <v>4.4157846320837772E-4</v>
      </c>
      <c r="C757">
        <v>-6.0510184705222202E-4</v>
      </c>
    </row>
    <row r="758" spans="1:3" x14ac:dyDescent="0.3">
      <c r="A758">
        <v>734</v>
      </c>
      <c r="B758">
        <v>2.038643599191683E-3</v>
      </c>
      <c r="C758">
        <v>-2.5834245972304682E-3</v>
      </c>
    </row>
    <row r="759" spans="1:3" x14ac:dyDescent="0.3">
      <c r="A759">
        <v>735</v>
      </c>
      <c r="B759">
        <v>6.5856032542740517E-4</v>
      </c>
      <c r="C759">
        <v>-6.1307389026609939E-3</v>
      </c>
    </row>
    <row r="760" spans="1:3" x14ac:dyDescent="0.3">
      <c r="A760">
        <v>736</v>
      </c>
      <c r="B760">
        <v>-1.4919910960333267E-3</v>
      </c>
      <c r="C760">
        <v>1.8238534367118038E-2</v>
      </c>
    </row>
    <row r="761" spans="1:3" x14ac:dyDescent="0.3">
      <c r="A761">
        <v>737</v>
      </c>
      <c r="B761">
        <v>1.4262565853549961E-3</v>
      </c>
      <c r="C761">
        <v>1.7790487476098179E-3</v>
      </c>
    </row>
    <row r="762" spans="1:3" x14ac:dyDescent="0.3">
      <c r="A762">
        <v>738</v>
      </c>
      <c r="B762">
        <v>2.8842076334251215E-4</v>
      </c>
      <c r="C762">
        <v>-1.040877087275166E-2</v>
      </c>
    </row>
    <row r="763" spans="1:3" x14ac:dyDescent="0.3">
      <c r="A763">
        <v>739</v>
      </c>
      <c r="B763">
        <v>-1.8795927821119347E-3</v>
      </c>
      <c r="C763">
        <v>-2.1363794874847724E-2</v>
      </c>
    </row>
    <row r="764" spans="1:3" x14ac:dyDescent="0.3">
      <c r="A764">
        <v>740</v>
      </c>
      <c r="B764">
        <v>-1.2812500312578503E-3</v>
      </c>
      <c r="C764">
        <v>1.355948456176421E-2</v>
      </c>
    </row>
    <row r="765" spans="1:3" x14ac:dyDescent="0.3">
      <c r="A765">
        <v>741</v>
      </c>
      <c r="B765">
        <v>-9.5218169813405824E-4</v>
      </c>
      <c r="C765">
        <v>-7.2177477899758574E-4</v>
      </c>
    </row>
    <row r="766" spans="1:3" x14ac:dyDescent="0.3">
      <c r="A766">
        <v>742</v>
      </c>
      <c r="B766">
        <v>-1.464996371213352E-4</v>
      </c>
      <c r="C766">
        <v>2.5280963894894889E-3</v>
      </c>
    </row>
    <row r="767" spans="1:3" x14ac:dyDescent="0.3">
      <c r="A767">
        <v>743</v>
      </c>
      <c r="B767">
        <v>1.1122117161992773E-3</v>
      </c>
      <c r="C767">
        <v>3.4006199497424641E-3</v>
      </c>
    </row>
    <row r="768" spans="1:3" x14ac:dyDescent="0.3">
      <c r="A768">
        <v>744</v>
      </c>
      <c r="B768">
        <v>7.1658027937473469E-4</v>
      </c>
      <c r="C768">
        <v>-4.0762854923367623E-3</v>
      </c>
    </row>
    <row r="769" spans="1:3" x14ac:dyDescent="0.3">
      <c r="A769">
        <v>745</v>
      </c>
      <c r="B769">
        <v>-4.9055113041615779E-4</v>
      </c>
      <c r="C769">
        <v>-1.0814029635723669E-2</v>
      </c>
    </row>
    <row r="770" spans="1:3" x14ac:dyDescent="0.3">
      <c r="A770">
        <v>746</v>
      </c>
      <c r="B770">
        <v>1.6640652907778213E-3</v>
      </c>
      <c r="C770">
        <v>1.0922057423918569E-2</v>
      </c>
    </row>
    <row r="771" spans="1:3" x14ac:dyDescent="0.3">
      <c r="A771">
        <v>747</v>
      </c>
      <c r="B771">
        <v>5.8633204278568662E-5</v>
      </c>
      <c r="C771">
        <v>2.6697595619251668E-4</v>
      </c>
    </row>
    <row r="772" spans="1:3" x14ac:dyDescent="0.3">
      <c r="A772">
        <v>748</v>
      </c>
      <c r="B772">
        <v>1.3350291366698666E-4</v>
      </c>
      <c r="C772">
        <v>-4.7788872381956428E-3</v>
      </c>
    </row>
    <row r="773" spans="1:3" x14ac:dyDescent="0.3">
      <c r="A773">
        <v>749</v>
      </c>
      <c r="B773">
        <v>2.055059277945458E-3</v>
      </c>
      <c r="C773">
        <v>5.6015746413019471E-5</v>
      </c>
    </row>
    <row r="774" spans="1:3" x14ac:dyDescent="0.3">
      <c r="A774">
        <v>750</v>
      </c>
      <c r="B774">
        <v>1.7540313032505747E-3</v>
      </c>
      <c r="C774">
        <v>-1.1040475528442059E-3</v>
      </c>
    </row>
    <row r="775" spans="1:3" x14ac:dyDescent="0.3">
      <c r="A775">
        <v>751</v>
      </c>
      <c r="B775">
        <v>1.1077121615939221E-3</v>
      </c>
      <c r="C775">
        <v>-1.1241217067497068E-2</v>
      </c>
    </row>
    <row r="776" spans="1:3" x14ac:dyDescent="0.3">
      <c r="A776">
        <v>752</v>
      </c>
      <c r="B776">
        <v>1.9107065771768327E-5</v>
      </c>
      <c r="C776">
        <v>9.3433780516652114E-3</v>
      </c>
    </row>
    <row r="777" spans="1:3" x14ac:dyDescent="0.3">
      <c r="A777">
        <v>753</v>
      </c>
      <c r="B777">
        <v>1.6717481621910711E-3</v>
      </c>
      <c r="C777">
        <v>1.5859345395137182E-3</v>
      </c>
    </row>
    <row r="778" spans="1:3" x14ac:dyDescent="0.3">
      <c r="A778">
        <v>754</v>
      </c>
      <c r="B778">
        <v>5.3126473726631976E-4</v>
      </c>
      <c r="C778">
        <v>-2.0539030754666723E-4</v>
      </c>
    </row>
    <row r="779" spans="1:3" x14ac:dyDescent="0.3">
      <c r="A779">
        <v>755</v>
      </c>
      <c r="B779">
        <v>1.6079183354505657E-4</v>
      </c>
      <c r="C779">
        <v>1.3771693435467528E-2</v>
      </c>
    </row>
    <row r="780" spans="1:3" x14ac:dyDescent="0.3">
      <c r="A780">
        <v>756</v>
      </c>
      <c r="B780">
        <v>-1.9803803157149354E-3</v>
      </c>
      <c r="C780">
        <v>7.1539296558845687E-4</v>
      </c>
    </row>
    <row r="781" spans="1:3" x14ac:dyDescent="0.3">
      <c r="A781">
        <v>757</v>
      </c>
      <c r="B781">
        <v>1.7717733917257893E-3</v>
      </c>
      <c r="C781">
        <v>8.1990016768979665E-4</v>
      </c>
    </row>
    <row r="782" spans="1:3" x14ac:dyDescent="0.3">
      <c r="A782">
        <v>758</v>
      </c>
      <c r="B782">
        <v>2.7772003138100166E-4</v>
      </c>
      <c r="C782">
        <v>3.097293800642875E-3</v>
      </c>
    </row>
    <row r="783" spans="1:3" x14ac:dyDescent="0.3">
      <c r="A783">
        <v>759</v>
      </c>
      <c r="B783">
        <v>2.0010065372152563E-3</v>
      </c>
      <c r="C783">
        <v>-1.0993220595774246E-2</v>
      </c>
    </row>
    <row r="784" spans="1:3" x14ac:dyDescent="0.3">
      <c r="A784">
        <v>760</v>
      </c>
      <c r="B784">
        <v>4.4192116754906025E-4</v>
      </c>
      <c r="C784">
        <v>-1.5987640696859224E-2</v>
      </c>
    </row>
    <row r="785" spans="1:3" x14ac:dyDescent="0.3">
      <c r="A785">
        <v>761</v>
      </c>
      <c r="B785">
        <v>-4.977260980620101E-4</v>
      </c>
      <c r="C785">
        <v>7.4002751496408427E-3</v>
      </c>
    </row>
    <row r="786" spans="1:3" x14ac:dyDescent="0.3">
      <c r="A786">
        <v>762</v>
      </c>
      <c r="B786">
        <v>6.7448437601125549E-4</v>
      </c>
      <c r="C786">
        <v>-9.9362365702925261E-3</v>
      </c>
    </row>
    <row r="787" spans="1:3" x14ac:dyDescent="0.3">
      <c r="A787">
        <v>763</v>
      </c>
      <c r="B787">
        <v>-1.4625744642634954E-3</v>
      </c>
      <c r="C787">
        <v>-1.1348397255915148E-2</v>
      </c>
    </row>
    <row r="788" spans="1:3" x14ac:dyDescent="0.3">
      <c r="A788">
        <v>764</v>
      </c>
      <c r="B788">
        <v>1.7068257990643842E-4</v>
      </c>
      <c r="C788">
        <v>3.6713665129430259E-3</v>
      </c>
    </row>
    <row r="789" spans="1:3" x14ac:dyDescent="0.3">
      <c r="A789">
        <v>765</v>
      </c>
      <c r="B789">
        <v>-1.686385863192122E-3</v>
      </c>
      <c r="C789">
        <v>5.4357163398927964E-3</v>
      </c>
    </row>
    <row r="790" spans="1:3" x14ac:dyDescent="0.3">
      <c r="A790">
        <v>766</v>
      </c>
      <c r="B790">
        <v>2.3722698669574466E-3</v>
      </c>
      <c r="C790">
        <v>-3.3354547984642685E-3</v>
      </c>
    </row>
    <row r="791" spans="1:3" x14ac:dyDescent="0.3">
      <c r="A791">
        <v>767</v>
      </c>
      <c r="B791">
        <v>8.2188343334122513E-4</v>
      </c>
      <c r="C791">
        <v>2.9379189084784928E-3</v>
      </c>
    </row>
    <row r="792" spans="1:3" x14ac:dyDescent="0.3">
      <c r="A792">
        <v>768</v>
      </c>
      <c r="B792">
        <v>8.7381286555671253E-4</v>
      </c>
      <c r="C792">
        <v>-2.5752040488245698E-2</v>
      </c>
    </row>
    <row r="793" spans="1:3" x14ac:dyDescent="0.3">
      <c r="A793">
        <v>769</v>
      </c>
      <c r="B793">
        <v>-1.7257130983975532E-3</v>
      </c>
      <c r="C793">
        <v>1.2632686148643791E-2</v>
      </c>
    </row>
    <row r="794" spans="1:3" x14ac:dyDescent="0.3">
      <c r="A794">
        <v>770</v>
      </c>
      <c r="B794">
        <v>2.0553481703446379E-3</v>
      </c>
      <c r="C794">
        <v>-5.7064590617378168E-4</v>
      </c>
    </row>
    <row r="795" spans="1:3" x14ac:dyDescent="0.3">
      <c r="A795">
        <v>771</v>
      </c>
      <c r="B795">
        <v>6.5219506024004185E-4</v>
      </c>
      <c r="C795">
        <v>-8.8040831427056276E-3</v>
      </c>
    </row>
    <row r="796" spans="1:3" x14ac:dyDescent="0.3">
      <c r="A796">
        <v>772</v>
      </c>
      <c r="B796">
        <v>-1.2215285032801516E-3</v>
      </c>
      <c r="C796">
        <v>5.5528194392615426E-3</v>
      </c>
    </row>
    <row r="797" spans="1:3" x14ac:dyDescent="0.3">
      <c r="A797">
        <v>773</v>
      </c>
      <c r="B797">
        <v>8.7520958967088097E-4</v>
      </c>
      <c r="C797">
        <v>-2.0450559149484428E-2</v>
      </c>
    </row>
    <row r="798" spans="1:3" x14ac:dyDescent="0.3">
      <c r="A798">
        <v>774</v>
      </c>
      <c r="B798">
        <v>-1.1963536218473566E-3</v>
      </c>
      <c r="C798">
        <v>-5.9505433908525257E-3</v>
      </c>
    </row>
    <row r="799" spans="1:3" x14ac:dyDescent="0.3">
      <c r="A799">
        <v>775</v>
      </c>
      <c r="B799">
        <v>-3.9177226631236493E-4</v>
      </c>
      <c r="C799">
        <v>-3.3986287990975892E-3</v>
      </c>
    </row>
    <row r="800" spans="1:3" x14ac:dyDescent="0.3">
      <c r="A800">
        <v>776</v>
      </c>
      <c r="B800">
        <v>4.8389250564951573E-4</v>
      </c>
      <c r="C800">
        <v>-2.2224004567668121E-3</v>
      </c>
    </row>
    <row r="801" spans="1:3" x14ac:dyDescent="0.3">
      <c r="A801">
        <v>777</v>
      </c>
      <c r="B801">
        <v>1.517023305507432E-3</v>
      </c>
      <c r="C801">
        <v>-1.5234306073171028E-2</v>
      </c>
    </row>
    <row r="802" spans="1:3" x14ac:dyDescent="0.3">
      <c r="A802">
        <v>778</v>
      </c>
      <c r="B802">
        <v>5.0951843197393517E-4</v>
      </c>
      <c r="C802">
        <v>5.5790705375324346E-3</v>
      </c>
    </row>
    <row r="803" spans="1:3" x14ac:dyDescent="0.3">
      <c r="A803">
        <v>779</v>
      </c>
      <c r="B803">
        <v>-2.3014992736320372E-4</v>
      </c>
      <c r="C803">
        <v>-4.8682852064075256E-3</v>
      </c>
    </row>
    <row r="804" spans="1:3" x14ac:dyDescent="0.3">
      <c r="A804">
        <v>780</v>
      </c>
      <c r="B804">
        <v>1.2145119771833392E-3</v>
      </c>
      <c r="C804">
        <v>3.2984437552845657E-3</v>
      </c>
    </row>
    <row r="805" spans="1:3" x14ac:dyDescent="0.3">
      <c r="A805">
        <v>781</v>
      </c>
      <c r="B805">
        <v>3.1048615052433541E-4</v>
      </c>
      <c r="C805">
        <v>1.3987718858990729E-2</v>
      </c>
    </row>
    <row r="806" spans="1:3" x14ac:dyDescent="0.3">
      <c r="A806">
        <v>782</v>
      </c>
      <c r="B806">
        <v>-5.2338137745602093E-4</v>
      </c>
      <c r="C806">
        <v>1.9139870634882412E-3</v>
      </c>
    </row>
    <row r="807" spans="1:3" x14ac:dyDescent="0.3">
      <c r="A807">
        <v>783</v>
      </c>
      <c r="B807">
        <v>3.5797617081602623E-4</v>
      </c>
      <c r="C807">
        <v>3.6755329821470512E-3</v>
      </c>
    </row>
    <row r="808" spans="1:3" x14ac:dyDescent="0.3">
      <c r="A808">
        <v>784</v>
      </c>
      <c r="B808">
        <v>7.8571977707810026E-4</v>
      </c>
      <c r="C808">
        <v>7.2418031587016957E-3</v>
      </c>
    </row>
    <row r="809" spans="1:3" x14ac:dyDescent="0.3">
      <c r="A809">
        <v>785</v>
      </c>
      <c r="B809">
        <v>-7.9774164495055935E-5</v>
      </c>
      <c r="C809">
        <v>-2.2604411353124906E-3</v>
      </c>
    </row>
    <row r="810" spans="1:3" x14ac:dyDescent="0.3">
      <c r="A810">
        <v>786</v>
      </c>
      <c r="B810">
        <v>-2.5540057004235916E-4</v>
      </c>
      <c r="C810">
        <v>-3.0102017521637147E-3</v>
      </c>
    </row>
    <row r="811" spans="1:3" x14ac:dyDescent="0.3">
      <c r="A811">
        <v>787</v>
      </c>
      <c r="B811">
        <v>1.0234635531678623E-3</v>
      </c>
      <c r="C811">
        <v>4.2394200902067091E-3</v>
      </c>
    </row>
    <row r="812" spans="1:3" x14ac:dyDescent="0.3">
      <c r="A812">
        <v>788</v>
      </c>
      <c r="B812">
        <v>7.3348839507840274E-4</v>
      </c>
      <c r="C812">
        <v>-1.6175721105934165E-2</v>
      </c>
    </row>
    <row r="813" spans="1:3" x14ac:dyDescent="0.3">
      <c r="A813">
        <v>789</v>
      </c>
      <c r="B813">
        <v>-4.4750443412604256E-4</v>
      </c>
      <c r="C813">
        <v>8.5674940901902391E-3</v>
      </c>
    </row>
    <row r="814" spans="1:3" x14ac:dyDescent="0.3">
      <c r="A814">
        <v>790</v>
      </c>
      <c r="B814">
        <v>1.3229903244471911E-4</v>
      </c>
      <c r="C814">
        <v>1.111247084203237E-2</v>
      </c>
    </row>
    <row r="815" spans="1:3" x14ac:dyDescent="0.3">
      <c r="A815">
        <v>791</v>
      </c>
      <c r="B815">
        <v>1.2815368710661183E-3</v>
      </c>
      <c r="C815">
        <v>-1.5511274961394022E-2</v>
      </c>
    </row>
    <row r="816" spans="1:3" x14ac:dyDescent="0.3">
      <c r="A816">
        <v>792</v>
      </c>
      <c r="B816">
        <v>9.6486162430262524E-4</v>
      </c>
      <c r="C816">
        <v>-8.2327498421345992E-3</v>
      </c>
    </row>
    <row r="817" spans="1:3" x14ac:dyDescent="0.3">
      <c r="A817">
        <v>793</v>
      </c>
      <c r="B817">
        <v>8.3607614853329856E-4</v>
      </c>
      <c r="C817">
        <v>-4.8124219886638113E-3</v>
      </c>
    </row>
    <row r="818" spans="1:3" x14ac:dyDescent="0.3">
      <c r="A818">
        <v>794</v>
      </c>
      <c r="B818">
        <v>1.4108569477639357E-3</v>
      </c>
      <c r="C818">
        <v>1.1498365400681779E-2</v>
      </c>
    </row>
    <row r="819" spans="1:3" x14ac:dyDescent="0.3">
      <c r="A819">
        <v>795</v>
      </c>
      <c r="B819">
        <v>-2.3811972180301923E-4</v>
      </c>
      <c r="C819">
        <v>8.5163516164247534E-3</v>
      </c>
    </row>
    <row r="820" spans="1:3" x14ac:dyDescent="0.3">
      <c r="A820">
        <v>796</v>
      </c>
      <c r="B820">
        <v>1.2225364635544765E-3</v>
      </c>
      <c r="C820">
        <v>-5.3187720748786938E-3</v>
      </c>
    </row>
    <row r="821" spans="1:3" x14ac:dyDescent="0.3">
      <c r="A821">
        <v>797</v>
      </c>
      <c r="B821">
        <v>4.9528275941866759E-4</v>
      </c>
      <c r="C821">
        <v>-2.8783539918640741E-4</v>
      </c>
    </row>
    <row r="822" spans="1:3" x14ac:dyDescent="0.3">
      <c r="A822">
        <v>798</v>
      </c>
      <c r="B822">
        <v>1.2447196281443636E-3</v>
      </c>
      <c r="C822">
        <v>-8.401920596168554E-3</v>
      </c>
    </row>
    <row r="823" spans="1:3" x14ac:dyDescent="0.3">
      <c r="A823">
        <v>799</v>
      </c>
      <c r="B823">
        <v>1.2871914987966481E-3</v>
      </c>
      <c r="C823">
        <v>1.6584925901622624E-2</v>
      </c>
    </row>
    <row r="824" spans="1:3" x14ac:dyDescent="0.3">
      <c r="A824">
        <v>800</v>
      </c>
      <c r="B824">
        <v>1.9089508726730915E-3</v>
      </c>
      <c r="C824">
        <v>-1.2538974206870694E-2</v>
      </c>
    </row>
    <row r="825" spans="1:3" x14ac:dyDescent="0.3">
      <c r="A825">
        <v>801</v>
      </c>
      <c r="B825">
        <v>1.8485255495173437E-3</v>
      </c>
      <c r="C825">
        <v>-1.7719111383360943E-2</v>
      </c>
    </row>
    <row r="826" spans="1:3" x14ac:dyDescent="0.3">
      <c r="A826">
        <v>802</v>
      </c>
      <c r="B826">
        <v>6.2463818908636934E-5</v>
      </c>
      <c r="C826">
        <v>-1.1713243059338425E-2</v>
      </c>
    </row>
    <row r="827" spans="1:3" x14ac:dyDescent="0.3">
      <c r="A827">
        <v>803</v>
      </c>
      <c r="B827">
        <v>-2.8079109832414859E-4</v>
      </c>
      <c r="C827">
        <v>-7.4265308575338449E-3</v>
      </c>
    </row>
    <row r="828" spans="1:3" x14ac:dyDescent="0.3">
      <c r="A828">
        <v>804</v>
      </c>
      <c r="B828">
        <v>2.5632061209925728E-4</v>
      </c>
      <c r="C828">
        <v>5.886989725782811E-3</v>
      </c>
    </row>
    <row r="829" spans="1:3" x14ac:dyDescent="0.3">
      <c r="A829">
        <v>805</v>
      </c>
      <c r="B829">
        <v>2.114292027833144E-3</v>
      </c>
      <c r="C829">
        <v>-2.8681617158954065E-2</v>
      </c>
    </row>
    <row r="830" spans="1:3" x14ac:dyDescent="0.3">
      <c r="A830">
        <v>806</v>
      </c>
      <c r="B830">
        <v>7.4056353921896805E-5</v>
      </c>
      <c r="C830">
        <v>2.3096614191240743E-2</v>
      </c>
    </row>
    <row r="831" spans="1:3" x14ac:dyDescent="0.3">
      <c r="A831">
        <v>807</v>
      </c>
      <c r="B831">
        <v>-1.3065132439371862E-3</v>
      </c>
      <c r="C831">
        <v>1.5962255954231869E-2</v>
      </c>
    </row>
    <row r="832" spans="1:3" x14ac:dyDescent="0.3">
      <c r="A832">
        <v>808</v>
      </c>
      <c r="B832">
        <v>3.0678375839547872E-5</v>
      </c>
      <c r="C832">
        <v>1.5839875801166123E-2</v>
      </c>
    </row>
    <row r="833" spans="1:3" x14ac:dyDescent="0.3">
      <c r="A833">
        <v>809</v>
      </c>
      <c r="B833">
        <v>1.9666851205128131E-4</v>
      </c>
      <c r="C833">
        <v>6.8312871337397807E-3</v>
      </c>
    </row>
    <row r="834" spans="1:3" x14ac:dyDescent="0.3">
      <c r="A834">
        <v>810</v>
      </c>
      <c r="B834">
        <v>1.677172693663838E-3</v>
      </c>
      <c r="C834">
        <v>-1.2745953583284881E-2</v>
      </c>
    </row>
    <row r="835" spans="1:3" x14ac:dyDescent="0.3">
      <c r="A835">
        <v>811</v>
      </c>
      <c r="B835">
        <v>-4.3641059193062835E-4</v>
      </c>
      <c r="C835">
        <v>2.3075138611305127E-2</v>
      </c>
    </row>
    <row r="836" spans="1:3" x14ac:dyDescent="0.3">
      <c r="A836">
        <v>812</v>
      </c>
      <c r="B836">
        <v>3.7088556718640998E-4</v>
      </c>
      <c r="C836">
        <v>6.4671743320981329E-3</v>
      </c>
    </row>
    <row r="837" spans="1:3" x14ac:dyDescent="0.3">
      <c r="A837">
        <v>813</v>
      </c>
      <c r="B837">
        <v>1.9082636134028581E-3</v>
      </c>
      <c r="C837">
        <v>-2.1959170059821127E-2</v>
      </c>
    </row>
    <row r="838" spans="1:3" x14ac:dyDescent="0.3">
      <c r="A838">
        <v>814</v>
      </c>
      <c r="B838">
        <v>1.4488264227573147E-3</v>
      </c>
      <c r="C838">
        <v>6.8792691146405691E-3</v>
      </c>
    </row>
    <row r="839" spans="1:3" x14ac:dyDescent="0.3">
      <c r="A839">
        <v>815</v>
      </c>
      <c r="B839">
        <v>-6.1847174223943072E-4</v>
      </c>
      <c r="C839">
        <v>2.2448292261071771E-3</v>
      </c>
    </row>
    <row r="840" spans="1:3" x14ac:dyDescent="0.3">
      <c r="A840">
        <v>816</v>
      </c>
      <c r="B840">
        <v>-1.0616571627358501E-4</v>
      </c>
      <c r="C840">
        <v>4.0564448693337059E-3</v>
      </c>
    </row>
    <row r="841" spans="1:3" x14ac:dyDescent="0.3">
      <c r="A841">
        <v>817</v>
      </c>
      <c r="B841">
        <v>7.8244086272440301E-5</v>
      </c>
      <c r="C841">
        <v>-1.183100191917809E-3</v>
      </c>
    </row>
    <row r="842" spans="1:3" x14ac:dyDescent="0.3">
      <c r="A842">
        <v>818</v>
      </c>
      <c r="B842">
        <v>-7.8952066410251814E-4</v>
      </c>
      <c r="C842">
        <v>1.7097936876272347E-2</v>
      </c>
    </row>
    <row r="843" spans="1:3" x14ac:dyDescent="0.3">
      <c r="A843">
        <v>819</v>
      </c>
      <c r="B843">
        <v>5.7680594143244438E-4</v>
      </c>
      <c r="C843">
        <v>7.7259760296696798E-3</v>
      </c>
    </row>
    <row r="844" spans="1:3" x14ac:dyDescent="0.3">
      <c r="A844">
        <v>820</v>
      </c>
      <c r="B844">
        <v>1.4990039582007811E-3</v>
      </c>
      <c r="C844">
        <v>-8.5653851145177512E-3</v>
      </c>
    </row>
    <row r="845" spans="1:3" x14ac:dyDescent="0.3">
      <c r="A845">
        <v>821</v>
      </c>
      <c r="B845">
        <v>2.8427968809883021E-4</v>
      </c>
      <c r="C845">
        <v>1.4491904579610828E-2</v>
      </c>
    </row>
    <row r="846" spans="1:3" x14ac:dyDescent="0.3">
      <c r="A846">
        <v>822</v>
      </c>
      <c r="B846">
        <v>-6.5299743839629951E-4</v>
      </c>
      <c r="C846">
        <v>3.1581711667482055E-3</v>
      </c>
    </row>
    <row r="847" spans="1:3" x14ac:dyDescent="0.3">
      <c r="A847">
        <v>823</v>
      </c>
      <c r="B847">
        <v>-6.0010455553444696E-4</v>
      </c>
      <c r="C847">
        <v>1.145004293982515E-3</v>
      </c>
    </row>
    <row r="848" spans="1:3" x14ac:dyDescent="0.3">
      <c r="A848">
        <v>824</v>
      </c>
      <c r="B848">
        <v>1.4215900372570593E-3</v>
      </c>
      <c r="C848">
        <v>3.2866109919776894E-3</v>
      </c>
    </row>
    <row r="849" spans="1:3" x14ac:dyDescent="0.3">
      <c r="A849">
        <v>825</v>
      </c>
      <c r="B849">
        <v>1.0426903535400512E-3</v>
      </c>
      <c r="C849">
        <v>2.2529264760764922E-3</v>
      </c>
    </row>
    <row r="850" spans="1:3" x14ac:dyDescent="0.3">
      <c r="A850">
        <v>826</v>
      </c>
      <c r="B850">
        <v>2.9287636538208111E-4</v>
      </c>
      <c r="C850">
        <v>7.4564870797634592E-3</v>
      </c>
    </row>
    <row r="851" spans="1:3" x14ac:dyDescent="0.3">
      <c r="A851">
        <v>827</v>
      </c>
      <c r="B851">
        <v>8.4169973881874078E-4</v>
      </c>
      <c r="C851">
        <v>1.154972474159538E-3</v>
      </c>
    </row>
    <row r="852" spans="1:3" x14ac:dyDescent="0.3">
      <c r="A852">
        <v>828</v>
      </c>
      <c r="B852">
        <v>-9.888817397956213E-4</v>
      </c>
      <c r="C852">
        <v>-2.4380472896097134E-3</v>
      </c>
    </row>
    <row r="853" spans="1:3" x14ac:dyDescent="0.3">
      <c r="A853">
        <v>829</v>
      </c>
      <c r="B853">
        <v>1.1059641795576713E-3</v>
      </c>
      <c r="C853">
        <v>3.8376563281354759E-3</v>
      </c>
    </row>
    <row r="854" spans="1:3" x14ac:dyDescent="0.3">
      <c r="A854">
        <v>830</v>
      </c>
      <c r="B854">
        <v>9.4739018693534654E-4</v>
      </c>
      <c r="C854">
        <v>2.0052560526190328E-3</v>
      </c>
    </row>
    <row r="855" spans="1:3" x14ac:dyDescent="0.3">
      <c r="A855">
        <v>831</v>
      </c>
      <c r="B855">
        <v>1.6922514193034258E-3</v>
      </c>
      <c r="C855">
        <v>3.9663288933191373E-3</v>
      </c>
    </row>
    <row r="856" spans="1:3" x14ac:dyDescent="0.3">
      <c r="A856">
        <v>832</v>
      </c>
      <c r="B856">
        <v>2.0306091215486106E-3</v>
      </c>
      <c r="C856">
        <v>-6.7147110565287556E-3</v>
      </c>
    </row>
    <row r="857" spans="1:3" x14ac:dyDescent="0.3">
      <c r="A857">
        <v>833</v>
      </c>
      <c r="B857">
        <v>1.8865904125419053E-4</v>
      </c>
      <c r="C857">
        <v>-2.018975199715355E-2</v>
      </c>
    </row>
    <row r="858" spans="1:3" x14ac:dyDescent="0.3">
      <c r="A858">
        <v>834</v>
      </c>
      <c r="B858">
        <v>4.2949161819547408E-4</v>
      </c>
      <c r="C858">
        <v>-1.2735855303627506E-2</v>
      </c>
    </row>
    <row r="859" spans="1:3" x14ac:dyDescent="0.3">
      <c r="A859">
        <v>835</v>
      </c>
      <c r="B859">
        <v>-2.3187465111434448E-4</v>
      </c>
      <c r="C859">
        <v>6.2046172259094205E-3</v>
      </c>
    </row>
    <row r="860" spans="1:3" x14ac:dyDescent="0.3">
      <c r="A860">
        <v>836</v>
      </c>
      <c r="B860">
        <v>6.939294310371923E-4</v>
      </c>
      <c r="C860">
        <v>4.7105907130834358E-3</v>
      </c>
    </row>
    <row r="861" spans="1:3" x14ac:dyDescent="0.3">
      <c r="A861">
        <v>837</v>
      </c>
      <c r="B861">
        <v>-6.4961143868816243E-4</v>
      </c>
      <c r="C861">
        <v>-5.1577155626687252E-3</v>
      </c>
    </row>
    <row r="862" spans="1:3" x14ac:dyDescent="0.3">
      <c r="A862">
        <v>838</v>
      </c>
      <c r="B862">
        <v>-1.6158614551662156E-4</v>
      </c>
      <c r="C862">
        <v>-1.6395234941038082E-4</v>
      </c>
    </row>
    <row r="863" spans="1:3" x14ac:dyDescent="0.3">
      <c r="A863">
        <v>839</v>
      </c>
      <c r="B863">
        <v>-7.8079811706022488E-5</v>
      </c>
      <c r="C863">
        <v>1.7073058567982448E-2</v>
      </c>
    </row>
    <row r="864" spans="1:3" x14ac:dyDescent="0.3">
      <c r="A864">
        <v>840</v>
      </c>
      <c r="B864">
        <v>-6.1696750178411399E-4</v>
      </c>
      <c r="C864">
        <v>-1.6951712265395843E-3</v>
      </c>
    </row>
    <row r="865" spans="1:3" x14ac:dyDescent="0.3">
      <c r="A865">
        <v>841</v>
      </c>
      <c r="B865">
        <v>5.730077669847621E-4</v>
      </c>
      <c r="C865">
        <v>-3.1537237784058313E-3</v>
      </c>
    </row>
    <row r="866" spans="1:3" x14ac:dyDescent="0.3">
      <c r="A866">
        <v>842</v>
      </c>
      <c r="B866">
        <v>-3.6021413277784566E-4</v>
      </c>
      <c r="C866">
        <v>-2.9234986518105427E-3</v>
      </c>
    </row>
    <row r="867" spans="1:3" x14ac:dyDescent="0.3">
      <c r="A867">
        <v>843</v>
      </c>
      <c r="B867">
        <v>6.9677579070590804E-4</v>
      </c>
      <c r="C867">
        <v>4.0321365594535785E-3</v>
      </c>
    </row>
    <row r="868" spans="1:3" x14ac:dyDescent="0.3">
      <c r="A868">
        <v>844</v>
      </c>
      <c r="B868">
        <v>1.0897004144617612E-3</v>
      </c>
      <c r="C868">
        <v>1.0142505991232018E-2</v>
      </c>
    </row>
    <row r="869" spans="1:3" x14ac:dyDescent="0.3">
      <c r="A869">
        <v>845</v>
      </c>
      <c r="B869">
        <v>4.3293283913098933E-4</v>
      </c>
      <c r="C869">
        <v>3.4614339904375803E-4</v>
      </c>
    </row>
    <row r="870" spans="1:3" x14ac:dyDescent="0.3">
      <c r="A870">
        <v>846</v>
      </c>
      <c r="B870">
        <v>2.7129042937089749E-4</v>
      </c>
      <c r="C870">
        <v>4.3689510868139088E-3</v>
      </c>
    </row>
    <row r="871" spans="1:3" x14ac:dyDescent="0.3">
      <c r="A871">
        <v>847</v>
      </c>
      <c r="B871">
        <v>4.6250747647623203E-4</v>
      </c>
      <c r="C871">
        <v>-2.0138052801478939E-2</v>
      </c>
    </row>
    <row r="872" spans="1:3" x14ac:dyDescent="0.3">
      <c r="A872">
        <v>848</v>
      </c>
      <c r="B872">
        <v>-6.7922191022238665E-4</v>
      </c>
      <c r="C872">
        <v>6.5226618220194195E-3</v>
      </c>
    </row>
    <row r="873" spans="1:3" x14ac:dyDescent="0.3">
      <c r="A873">
        <v>849</v>
      </c>
      <c r="B873">
        <v>4.8320543168906536E-4</v>
      </c>
      <c r="C873">
        <v>7.6306102846607719E-3</v>
      </c>
    </row>
    <row r="874" spans="1:3" x14ac:dyDescent="0.3">
      <c r="A874">
        <v>850</v>
      </c>
      <c r="B874">
        <v>9.1710313156710818E-4</v>
      </c>
      <c r="C874">
        <v>-1.6293300121991136E-2</v>
      </c>
    </row>
    <row r="875" spans="1:3" x14ac:dyDescent="0.3">
      <c r="A875">
        <v>851</v>
      </c>
      <c r="B875">
        <v>3.5951052959496614E-4</v>
      </c>
      <c r="C875">
        <v>7.8051057886044583E-3</v>
      </c>
    </row>
    <row r="876" spans="1:3" x14ac:dyDescent="0.3">
      <c r="A876">
        <v>852</v>
      </c>
      <c r="B876">
        <v>3.3698958024802817E-4</v>
      </c>
      <c r="C876">
        <v>3.8733034783083298E-3</v>
      </c>
    </row>
    <row r="877" spans="1:3" x14ac:dyDescent="0.3">
      <c r="A877">
        <v>853</v>
      </c>
      <c r="B877">
        <v>6.0906361862207389E-4</v>
      </c>
      <c r="C877">
        <v>-3.4264318652246877E-3</v>
      </c>
    </row>
    <row r="878" spans="1:3" x14ac:dyDescent="0.3">
      <c r="A878">
        <v>854</v>
      </c>
      <c r="B878">
        <v>4.5962812729150124E-4</v>
      </c>
      <c r="C878">
        <v>7.0181205853891895E-4</v>
      </c>
    </row>
    <row r="879" spans="1:3" x14ac:dyDescent="0.3">
      <c r="A879">
        <v>855</v>
      </c>
      <c r="B879">
        <v>1.379572381335323E-3</v>
      </c>
      <c r="C879">
        <v>-3.0911448194979904E-3</v>
      </c>
    </row>
    <row r="880" spans="1:3" x14ac:dyDescent="0.3">
      <c r="A880">
        <v>856</v>
      </c>
      <c r="B880">
        <v>9.0778710890753443E-4</v>
      </c>
      <c r="C880">
        <v>4.4208096939344996E-3</v>
      </c>
    </row>
    <row r="881" spans="1:3" x14ac:dyDescent="0.3">
      <c r="A881">
        <v>857</v>
      </c>
      <c r="B881">
        <v>1.1529014191981979E-3</v>
      </c>
      <c r="C881">
        <v>6.5097195327566033E-3</v>
      </c>
    </row>
    <row r="882" spans="1:3" x14ac:dyDescent="0.3">
      <c r="A882">
        <v>858</v>
      </c>
      <c r="B882">
        <v>1.6236031972456349E-3</v>
      </c>
      <c r="C882">
        <v>-4.8571428081058939E-3</v>
      </c>
    </row>
    <row r="883" spans="1:3" x14ac:dyDescent="0.3">
      <c r="A883">
        <v>859</v>
      </c>
      <c r="B883">
        <v>-1.8330722056513968E-4</v>
      </c>
      <c r="C883">
        <v>-5.4159831663956916E-3</v>
      </c>
    </row>
    <row r="884" spans="1:3" x14ac:dyDescent="0.3">
      <c r="A884">
        <v>860</v>
      </c>
      <c r="B884">
        <v>-1.151402922764858E-4</v>
      </c>
      <c r="C884">
        <v>4.1227101464455431E-3</v>
      </c>
    </row>
    <row r="885" spans="1:3" x14ac:dyDescent="0.3">
      <c r="A885">
        <v>861</v>
      </c>
      <c r="B885">
        <v>-1.946377762391887E-5</v>
      </c>
      <c r="C885">
        <v>1.930914946921598E-2</v>
      </c>
    </row>
    <row r="886" spans="1:3" x14ac:dyDescent="0.3">
      <c r="A886">
        <v>862</v>
      </c>
      <c r="B886">
        <v>1.5350397396552318E-3</v>
      </c>
      <c r="C886">
        <v>-5.9408237432703632E-3</v>
      </c>
    </row>
    <row r="887" spans="1:3" x14ac:dyDescent="0.3">
      <c r="A887">
        <v>863</v>
      </c>
      <c r="B887">
        <v>5.9388343688356862E-5</v>
      </c>
      <c r="C887">
        <v>-8.9604687893021298E-3</v>
      </c>
    </row>
    <row r="888" spans="1:3" x14ac:dyDescent="0.3">
      <c r="A888">
        <v>864</v>
      </c>
      <c r="B888">
        <v>-4.3800702722749654E-5</v>
      </c>
      <c r="C888">
        <v>1.9508061432970661E-3</v>
      </c>
    </row>
    <row r="889" spans="1:3" x14ac:dyDescent="0.3">
      <c r="A889">
        <v>865</v>
      </c>
      <c r="B889">
        <v>1.1138050040910353E-3</v>
      </c>
      <c r="C889">
        <v>3.5633053306323645E-3</v>
      </c>
    </row>
    <row r="890" spans="1:3" x14ac:dyDescent="0.3">
      <c r="A890">
        <v>866</v>
      </c>
      <c r="B890">
        <v>7.732169193917722E-5</v>
      </c>
      <c r="C890">
        <v>-5.0117166678280553E-3</v>
      </c>
    </row>
    <row r="891" spans="1:3" x14ac:dyDescent="0.3">
      <c r="A891">
        <v>867</v>
      </c>
      <c r="B891">
        <v>7.1335416256835312E-4</v>
      </c>
      <c r="C891">
        <v>-2.6457148557957385E-4</v>
      </c>
    </row>
    <row r="892" spans="1:3" x14ac:dyDescent="0.3">
      <c r="A892">
        <v>868</v>
      </c>
      <c r="B892">
        <v>1.8050700246367362E-3</v>
      </c>
      <c r="C892">
        <v>1.0641282875994624E-3</v>
      </c>
    </row>
    <row r="893" spans="1:3" x14ac:dyDescent="0.3">
      <c r="A893">
        <v>869</v>
      </c>
      <c r="B893">
        <v>1.2489744533006584E-3</v>
      </c>
      <c r="C893">
        <v>-3.7742269785531442E-3</v>
      </c>
    </row>
    <row r="894" spans="1:3" x14ac:dyDescent="0.3">
      <c r="A894">
        <v>870</v>
      </c>
      <c r="B894">
        <v>-1.2002969115088632E-6</v>
      </c>
      <c r="C894">
        <v>1.2098661533919454E-2</v>
      </c>
    </row>
    <row r="895" spans="1:3" x14ac:dyDescent="0.3">
      <c r="A895">
        <v>871</v>
      </c>
      <c r="B895">
        <v>1.4015945302857406E-3</v>
      </c>
      <c r="C895">
        <v>-1.31326228194639E-2</v>
      </c>
    </row>
    <row r="896" spans="1:3" x14ac:dyDescent="0.3">
      <c r="A896">
        <v>872</v>
      </c>
      <c r="B896">
        <v>-2.0977112274047673E-4</v>
      </c>
      <c r="C896">
        <v>4.720371032528559E-3</v>
      </c>
    </row>
    <row r="897" spans="1:3" x14ac:dyDescent="0.3">
      <c r="A897">
        <v>873</v>
      </c>
      <c r="B897">
        <v>-6.5249181381213254E-4</v>
      </c>
      <c r="C897">
        <v>-4.2288412950921301E-3</v>
      </c>
    </row>
    <row r="898" spans="1:3" x14ac:dyDescent="0.3">
      <c r="A898">
        <v>874</v>
      </c>
      <c r="B898">
        <v>1.3400010417176011E-3</v>
      </c>
      <c r="C898">
        <v>-3.0203908921628752E-3</v>
      </c>
    </row>
    <row r="899" spans="1:3" x14ac:dyDescent="0.3">
      <c r="A899">
        <v>875</v>
      </c>
      <c r="B899">
        <v>-8.856537945468191E-4</v>
      </c>
      <c r="C899">
        <v>1.5582618322128195E-3</v>
      </c>
    </row>
    <row r="900" spans="1:3" x14ac:dyDescent="0.3">
      <c r="A900">
        <v>876</v>
      </c>
      <c r="B900">
        <v>6.6432524732089728E-4</v>
      </c>
      <c r="C900">
        <v>-3.2790809004583767E-4</v>
      </c>
    </row>
    <row r="901" spans="1:3" x14ac:dyDescent="0.3">
      <c r="A901">
        <v>877</v>
      </c>
      <c r="B901">
        <v>6.248724153695138E-4</v>
      </c>
      <c r="C901">
        <v>-1.3083344176166909E-2</v>
      </c>
    </row>
    <row r="902" spans="1:3" x14ac:dyDescent="0.3">
      <c r="A902">
        <v>878</v>
      </c>
      <c r="B902">
        <v>3.2414102527044905E-4</v>
      </c>
      <c r="C902">
        <v>-2.4740735666584187E-2</v>
      </c>
    </row>
    <row r="903" spans="1:3" x14ac:dyDescent="0.3">
      <c r="A903">
        <v>879</v>
      </c>
      <c r="B903">
        <v>4.355618947478561E-4</v>
      </c>
      <c r="C903">
        <v>-5.7015479237644785E-3</v>
      </c>
    </row>
    <row r="904" spans="1:3" x14ac:dyDescent="0.3">
      <c r="A904">
        <v>880</v>
      </c>
      <c r="B904">
        <v>7.3190660657829025E-4</v>
      </c>
      <c r="C904">
        <v>-5.3850595188101851E-3</v>
      </c>
    </row>
    <row r="905" spans="1:3" x14ac:dyDescent="0.3">
      <c r="A905">
        <v>881</v>
      </c>
      <c r="B905">
        <v>3.6103402650173374E-4</v>
      </c>
      <c r="C905">
        <v>8.3247665777278976E-3</v>
      </c>
    </row>
    <row r="906" spans="1:3" x14ac:dyDescent="0.3">
      <c r="A906">
        <v>882</v>
      </c>
      <c r="B906">
        <v>7.6167200058620157E-4</v>
      </c>
      <c r="C906">
        <v>-7.4601340337033936E-3</v>
      </c>
    </row>
    <row r="907" spans="1:3" x14ac:dyDescent="0.3">
      <c r="A907">
        <v>883</v>
      </c>
      <c r="B907">
        <v>5.2155046358311706E-4</v>
      </c>
      <c r="C907">
        <v>-1.4851994811965943E-3</v>
      </c>
    </row>
    <row r="908" spans="1:3" x14ac:dyDescent="0.3">
      <c r="A908">
        <v>884</v>
      </c>
      <c r="B908">
        <v>9.6967381654679676E-4</v>
      </c>
      <c r="C908">
        <v>1.5528680469138845E-3</v>
      </c>
    </row>
    <row r="909" spans="1:3" x14ac:dyDescent="0.3">
      <c r="A909">
        <v>885</v>
      </c>
      <c r="B909">
        <v>5.5634337991967899E-4</v>
      </c>
      <c r="C909">
        <v>7.8870426343692762E-3</v>
      </c>
    </row>
    <row r="910" spans="1:3" x14ac:dyDescent="0.3">
      <c r="A910">
        <v>886</v>
      </c>
      <c r="B910">
        <v>1.2600649228787248E-5</v>
      </c>
      <c r="C910">
        <v>9.4945570384556109E-3</v>
      </c>
    </row>
    <row r="911" spans="1:3" x14ac:dyDescent="0.3">
      <c r="A911">
        <v>887</v>
      </c>
      <c r="B911">
        <v>3.0545596474299268E-4</v>
      </c>
      <c r="C911">
        <v>1.2267756211166965E-3</v>
      </c>
    </row>
    <row r="912" spans="1:3" x14ac:dyDescent="0.3">
      <c r="A912">
        <v>888</v>
      </c>
      <c r="B912">
        <v>5.7720737815425101E-4</v>
      </c>
      <c r="C912">
        <v>5.4787274379655172E-3</v>
      </c>
    </row>
    <row r="913" spans="1:3" x14ac:dyDescent="0.3">
      <c r="A913">
        <v>889</v>
      </c>
      <c r="B913">
        <v>7.5347251837674153E-4</v>
      </c>
      <c r="C913">
        <v>1.2297280409676946E-2</v>
      </c>
    </row>
    <row r="914" spans="1:3" x14ac:dyDescent="0.3">
      <c r="A914">
        <v>890</v>
      </c>
      <c r="B914">
        <v>7.8129136560829118E-4</v>
      </c>
      <c r="C914">
        <v>1.5889155447728225E-2</v>
      </c>
    </row>
    <row r="915" spans="1:3" x14ac:dyDescent="0.3">
      <c r="A915">
        <v>891</v>
      </c>
      <c r="B915">
        <v>9.2250655627755616E-4</v>
      </c>
      <c r="C915">
        <v>-1.4955044153415184E-2</v>
      </c>
    </row>
    <row r="916" spans="1:3" x14ac:dyDescent="0.3">
      <c r="A916">
        <v>892</v>
      </c>
      <c r="B916">
        <v>7.5022056827615986E-4</v>
      </c>
      <c r="C916">
        <v>-4.3154815565218819E-3</v>
      </c>
    </row>
    <row r="917" spans="1:3" x14ac:dyDescent="0.3">
      <c r="A917">
        <v>893</v>
      </c>
      <c r="B917">
        <v>6.3373102572020885E-4</v>
      </c>
      <c r="C917">
        <v>6.1525841733823458E-3</v>
      </c>
    </row>
    <row r="918" spans="1:3" x14ac:dyDescent="0.3">
      <c r="A918">
        <v>894</v>
      </c>
      <c r="B918">
        <v>6.4297898553226235E-4</v>
      </c>
      <c r="C918">
        <v>-1.0967135291038467E-2</v>
      </c>
    </row>
    <row r="919" spans="1:3" x14ac:dyDescent="0.3">
      <c r="A919">
        <v>895</v>
      </c>
      <c r="B919">
        <v>1.1311657772319233E-3</v>
      </c>
      <c r="C919">
        <v>9.2679072757918595E-4</v>
      </c>
    </row>
    <row r="920" spans="1:3" x14ac:dyDescent="0.3">
      <c r="A920">
        <v>896</v>
      </c>
      <c r="B920">
        <v>2.0925190735625212E-4</v>
      </c>
      <c r="C920">
        <v>2.6914007394893283E-3</v>
      </c>
    </row>
    <row r="921" spans="1:3" x14ac:dyDescent="0.3">
      <c r="A921">
        <v>897</v>
      </c>
      <c r="B921">
        <v>6.349523484317259E-4</v>
      </c>
      <c r="C921">
        <v>-7.9992934337030121E-3</v>
      </c>
    </row>
    <row r="922" spans="1:3" x14ac:dyDescent="0.3">
      <c r="A922">
        <v>898</v>
      </c>
      <c r="B922">
        <v>8.1637438618482948E-4</v>
      </c>
      <c r="C922">
        <v>5.0315788301893835E-3</v>
      </c>
    </row>
    <row r="923" spans="1:3" x14ac:dyDescent="0.3">
      <c r="A923">
        <v>899</v>
      </c>
      <c r="B923">
        <v>4.5576278270287822E-4</v>
      </c>
      <c r="C923">
        <v>7.5725327483997466E-3</v>
      </c>
    </row>
    <row r="924" spans="1:3" x14ac:dyDescent="0.3">
      <c r="A924">
        <v>900</v>
      </c>
      <c r="B924">
        <v>7.0781637402592785E-4</v>
      </c>
      <c r="C924">
        <v>-2.3332857983855214E-3</v>
      </c>
    </row>
    <row r="925" spans="1:3" x14ac:dyDescent="0.3">
      <c r="A925">
        <v>901</v>
      </c>
      <c r="B925">
        <v>7.4920761023472386E-4</v>
      </c>
      <c r="C925">
        <v>7.3877647579631573E-3</v>
      </c>
    </row>
    <row r="926" spans="1:3" x14ac:dyDescent="0.3">
      <c r="A926">
        <v>902</v>
      </c>
      <c r="B926">
        <v>9.802502325634403E-4</v>
      </c>
      <c r="C926">
        <v>1.7962683531119624E-3</v>
      </c>
    </row>
    <row r="927" spans="1:3" x14ac:dyDescent="0.3">
      <c r="A927">
        <v>903</v>
      </c>
      <c r="B927">
        <v>7.3129014177488491E-4</v>
      </c>
      <c r="C927">
        <v>-2.0893707212226364E-3</v>
      </c>
    </row>
    <row r="928" spans="1:3" x14ac:dyDescent="0.3">
      <c r="A928">
        <v>904</v>
      </c>
      <c r="B928">
        <v>9.8438705294273264E-4</v>
      </c>
      <c r="C928">
        <v>-1.7403377424178908E-2</v>
      </c>
    </row>
    <row r="929" spans="1:3" x14ac:dyDescent="0.3">
      <c r="A929">
        <v>905</v>
      </c>
      <c r="B929">
        <v>1.57931737335659E-3</v>
      </c>
      <c r="C929">
        <v>9.3203115019482473E-5</v>
      </c>
    </row>
    <row r="930" spans="1:3" x14ac:dyDescent="0.3">
      <c r="A930">
        <v>906</v>
      </c>
      <c r="B930">
        <v>7.0946621148462285E-4</v>
      </c>
      <c r="C930">
        <v>1.9423616880138026E-2</v>
      </c>
    </row>
    <row r="931" spans="1:3" x14ac:dyDescent="0.3">
      <c r="A931">
        <v>907</v>
      </c>
      <c r="B931">
        <v>3.72486469446393E-4</v>
      </c>
      <c r="C931">
        <v>1.7362562639401775E-3</v>
      </c>
    </row>
    <row r="932" spans="1:3" x14ac:dyDescent="0.3">
      <c r="A932">
        <v>908</v>
      </c>
      <c r="B932">
        <v>9.6858105863165957E-5</v>
      </c>
      <c r="C932">
        <v>-1.0648020789885506E-3</v>
      </c>
    </row>
    <row r="933" spans="1:3" x14ac:dyDescent="0.3">
      <c r="A933">
        <v>909</v>
      </c>
      <c r="B933">
        <v>4.0365057753187451E-4</v>
      </c>
      <c r="C933">
        <v>-1.3138274931699802E-3</v>
      </c>
    </row>
    <row r="934" spans="1:3" x14ac:dyDescent="0.3">
      <c r="A934">
        <v>910</v>
      </c>
      <c r="B934">
        <v>1.0363132172483214E-3</v>
      </c>
      <c r="C934">
        <v>-2.5131663839622976E-3</v>
      </c>
    </row>
    <row r="935" spans="1:3" x14ac:dyDescent="0.3">
      <c r="A935">
        <v>911</v>
      </c>
      <c r="B935">
        <v>7.7639682649155634E-4</v>
      </c>
      <c r="C935">
        <v>-2.6491694470021283E-4</v>
      </c>
    </row>
    <row r="936" spans="1:3" x14ac:dyDescent="0.3">
      <c r="A936">
        <v>912</v>
      </c>
      <c r="B936">
        <v>1.1742301878271432E-3</v>
      </c>
      <c r="C936">
        <v>-4.9110663332241362E-3</v>
      </c>
    </row>
    <row r="937" spans="1:3" x14ac:dyDescent="0.3">
      <c r="A937">
        <v>913</v>
      </c>
      <c r="B937">
        <v>-2.8229815732268E-4</v>
      </c>
      <c r="C937">
        <v>5.518496222206082E-3</v>
      </c>
    </row>
    <row r="938" spans="1:3" x14ac:dyDescent="0.3">
      <c r="A938">
        <v>914</v>
      </c>
      <c r="B938">
        <v>1.2341398067280329E-3</v>
      </c>
      <c r="C938">
        <v>-2.6564439283870752E-4</v>
      </c>
    </row>
    <row r="939" spans="1:3" x14ac:dyDescent="0.3">
      <c r="A939">
        <v>915</v>
      </c>
      <c r="B939">
        <v>-2.1562787945349779E-4</v>
      </c>
      <c r="C939">
        <v>1.984966796077791E-2</v>
      </c>
    </row>
    <row r="940" spans="1:3" x14ac:dyDescent="0.3">
      <c r="A940">
        <v>916</v>
      </c>
      <c r="B940">
        <v>6.1942600370442594E-4</v>
      </c>
      <c r="C940">
        <v>-8.8577023028172056E-3</v>
      </c>
    </row>
    <row r="941" spans="1:3" x14ac:dyDescent="0.3">
      <c r="A941">
        <v>917</v>
      </c>
      <c r="B941">
        <v>-7.3939953745065534E-4</v>
      </c>
      <c r="C941">
        <v>-7.3748861768350854E-3</v>
      </c>
    </row>
    <row r="942" spans="1:3" x14ac:dyDescent="0.3">
      <c r="A942">
        <v>918</v>
      </c>
      <c r="B942">
        <v>3.5020923074997098E-4</v>
      </c>
      <c r="C942">
        <v>-1.7875126652750536E-4</v>
      </c>
    </row>
    <row r="943" spans="1:3" x14ac:dyDescent="0.3">
      <c r="A943">
        <v>919</v>
      </c>
      <c r="B943">
        <v>6.127253759027325E-4</v>
      </c>
      <c r="C943">
        <v>5.3163578447956868E-4</v>
      </c>
    </row>
    <row r="944" spans="1:3" x14ac:dyDescent="0.3">
      <c r="A944">
        <v>920</v>
      </c>
      <c r="B944">
        <v>1.2739923542691893E-3</v>
      </c>
      <c r="C944">
        <v>-1.7596387806512088E-2</v>
      </c>
    </row>
    <row r="945" spans="1:3" x14ac:dyDescent="0.3">
      <c r="A945">
        <v>921</v>
      </c>
      <c r="B945">
        <v>1.1119746004596824E-3</v>
      </c>
      <c r="C945">
        <v>-7.1783045631550061E-4</v>
      </c>
    </row>
    <row r="946" spans="1:3" x14ac:dyDescent="0.3">
      <c r="A946">
        <v>922</v>
      </c>
      <c r="B946">
        <v>4.7188471562321829E-4</v>
      </c>
      <c r="C946">
        <v>7.5880539834346375E-3</v>
      </c>
    </row>
    <row r="947" spans="1:3" x14ac:dyDescent="0.3">
      <c r="A947">
        <v>923</v>
      </c>
      <c r="B947">
        <v>-5.2957449792831717E-4</v>
      </c>
      <c r="C947">
        <v>7.6177190046162494E-3</v>
      </c>
    </row>
    <row r="948" spans="1:3" x14ac:dyDescent="0.3">
      <c r="A948">
        <v>924</v>
      </c>
      <c r="B948">
        <v>-4.2234275023345395E-5</v>
      </c>
      <c r="C948">
        <v>-2.9214041610873482E-3</v>
      </c>
    </row>
    <row r="949" spans="1:3" x14ac:dyDescent="0.3">
      <c r="A949">
        <v>925</v>
      </c>
      <c r="B949">
        <v>4.2611733472266408E-4</v>
      </c>
      <c r="C949">
        <v>-2.1515159959136908E-2</v>
      </c>
    </row>
    <row r="950" spans="1:3" x14ac:dyDescent="0.3">
      <c r="A950">
        <v>926</v>
      </c>
      <c r="B950">
        <v>1.0471933131897696E-3</v>
      </c>
      <c r="C950">
        <v>-7.8627305215899935E-3</v>
      </c>
    </row>
    <row r="951" spans="1:3" x14ac:dyDescent="0.3">
      <c r="A951">
        <v>927</v>
      </c>
      <c r="B951">
        <v>1.6619472264668039E-4</v>
      </c>
      <c r="C951">
        <v>6.9208588487820119E-3</v>
      </c>
    </row>
    <row r="952" spans="1:3" x14ac:dyDescent="0.3">
      <c r="A952">
        <v>928</v>
      </c>
      <c r="B952">
        <v>6.6324781982731395E-4</v>
      </c>
      <c r="C952">
        <v>6.7783398616292679E-4</v>
      </c>
    </row>
    <row r="953" spans="1:3" x14ac:dyDescent="0.3">
      <c r="A953">
        <v>929</v>
      </c>
      <c r="B953">
        <v>4.3773470708205746E-5</v>
      </c>
      <c r="C953">
        <v>-4.3833751175315488E-3</v>
      </c>
    </row>
    <row r="954" spans="1:3" x14ac:dyDescent="0.3">
      <c r="A954">
        <v>930</v>
      </c>
      <c r="B954">
        <v>2.3688269000861643E-4</v>
      </c>
      <c r="C954">
        <v>3.5046708923892997E-3</v>
      </c>
    </row>
    <row r="955" spans="1:3" x14ac:dyDescent="0.3">
      <c r="A955">
        <v>931</v>
      </c>
      <c r="B955">
        <v>4.4052267178773758E-4</v>
      </c>
      <c r="C955">
        <v>-3.3360068301484546E-3</v>
      </c>
    </row>
    <row r="956" spans="1:3" x14ac:dyDescent="0.3">
      <c r="A956">
        <v>932</v>
      </c>
      <c r="B956">
        <v>3.1185233686680035E-4</v>
      </c>
      <c r="C956">
        <v>-1.942813394700392E-2</v>
      </c>
    </row>
    <row r="957" spans="1:3" x14ac:dyDescent="0.3">
      <c r="A957">
        <v>933</v>
      </c>
      <c r="B957">
        <v>5.0145613761083359E-4</v>
      </c>
      <c r="C957">
        <v>1.1772552819098437E-2</v>
      </c>
    </row>
    <row r="958" spans="1:3" x14ac:dyDescent="0.3">
      <c r="A958">
        <v>934</v>
      </c>
      <c r="B958">
        <v>6.9831619966219827E-4</v>
      </c>
      <c r="C958">
        <v>-3.1250990577504816E-3</v>
      </c>
    </row>
    <row r="959" spans="1:3" x14ac:dyDescent="0.3">
      <c r="A959">
        <v>935</v>
      </c>
      <c r="B959">
        <v>5.4152644347901107E-4</v>
      </c>
      <c r="C959">
        <v>-1.5883583994019332E-3</v>
      </c>
    </row>
    <row r="960" spans="1:3" x14ac:dyDescent="0.3">
      <c r="A960">
        <v>936</v>
      </c>
      <c r="B960">
        <v>4.3862872127557181E-4</v>
      </c>
      <c r="C960">
        <v>2.878120864130715E-3</v>
      </c>
    </row>
    <row r="961" spans="1:3" x14ac:dyDescent="0.3">
      <c r="A961">
        <v>937</v>
      </c>
      <c r="B961">
        <v>7.8901663991282696E-4</v>
      </c>
      <c r="C961">
        <v>-4.9726564065096851E-3</v>
      </c>
    </row>
    <row r="962" spans="1:3" x14ac:dyDescent="0.3">
      <c r="A962">
        <v>938</v>
      </c>
      <c r="B962">
        <v>1.067866772730052E-3</v>
      </c>
      <c r="C962">
        <v>1.2546685174597139E-2</v>
      </c>
    </row>
    <row r="963" spans="1:3" x14ac:dyDescent="0.3">
      <c r="A963">
        <v>939</v>
      </c>
      <c r="B963">
        <v>1.6134180618377302E-4</v>
      </c>
      <c r="C963">
        <v>2.0755444481502742E-3</v>
      </c>
    </row>
    <row r="964" spans="1:3" x14ac:dyDescent="0.3">
      <c r="A964">
        <v>940</v>
      </c>
      <c r="B964">
        <v>6.5975476412070771E-4</v>
      </c>
      <c r="C964">
        <v>-1.0296440630314747E-2</v>
      </c>
    </row>
    <row r="965" spans="1:3" x14ac:dyDescent="0.3">
      <c r="A965">
        <v>941</v>
      </c>
      <c r="B965">
        <v>6.1487411719023891E-4</v>
      </c>
      <c r="C965">
        <v>7.1609305228609917E-4</v>
      </c>
    </row>
    <row r="966" spans="1:3" x14ac:dyDescent="0.3">
      <c r="A966">
        <v>942</v>
      </c>
      <c r="B966">
        <v>1.050285514404076E-3</v>
      </c>
      <c r="C966">
        <v>1.141462184101431E-2</v>
      </c>
    </row>
    <row r="967" spans="1:3" x14ac:dyDescent="0.3">
      <c r="A967">
        <v>943</v>
      </c>
      <c r="B967">
        <v>1.0266022248587978E-3</v>
      </c>
      <c r="C967">
        <v>-5.7721451561261266E-4</v>
      </c>
    </row>
    <row r="968" spans="1:3" x14ac:dyDescent="0.3">
      <c r="A968">
        <v>944</v>
      </c>
      <c r="B968">
        <v>6.0007042703426534E-4</v>
      </c>
      <c r="C968">
        <v>-1.385880934443267E-3</v>
      </c>
    </row>
    <row r="969" spans="1:3" x14ac:dyDescent="0.3">
      <c r="A969">
        <v>945</v>
      </c>
      <c r="B969">
        <v>-1.4368383035767251E-4</v>
      </c>
      <c r="C969">
        <v>-1.7610780744042921E-3</v>
      </c>
    </row>
    <row r="970" spans="1:3" x14ac:dyDescent="0.3">
      <c r="A970">
        <v>946</v>
      </c>
      <c r="B970">
        <v>8.4781107722866841E-5</v>
      </c>
      <c r="C970">
        <v>-1.1480750805250041E-3</v>
      </c>
    </row>
    <row r="971" spans="1:3" x14ac:dyDescent="0.3">
      <c r="A971">
        <v>947</v>
      </c>
      <c r="B971">
        <v>6.8458121843993527E-4</v>
      </c>
      <c r="C971">
        <v>5.906225451231221E-3</v>
      </c>
    </row>
    <row r="972" spans="1:3" x14ac:dyDescent="0.3">
      <c r="A972">
        <v>948</v>
      </c>
      <c r="B972">
        <v>6.2178999221631657E-4</v>
      </c>
      <c r="C972">
        <v>1.4358198572677925E-2</v>
      </c>
    </row>
    <row r="973" spans="1:3" x14ac:dyDescent="0.3">
      <c r="A973">
        <v>949</v>
      </c>
      <c r="B973">
        <v>7.7909242328097353E-4</v>
      </c>
      <c r="C973">
        <v>-1.5789096079245877E-3</v>
      </c>
    </row>
    <row r="974" spans="1:3" x14ac:dyDescent="0.3">
      <c r="A974">
        <v>950</v>
      </c>
      <c r="B974">
        <v>6.0124551494196822E-4</v>
      </c>
      <c r="C974">
        <v>1.1892970125965168E-2</v>
      </c>
    </row>
    <row r="975" spans="1:3" x14ac:dyDescent="0.3">
      <c r="A975">
        <v>951</v>
      </c>
      <c r="B975">
        <v>5.8371246118681954E-4</v>
      </c>
      <c r="C975">
        <v>2.5496286087910488E-3</v>
      </c>
    </row>
    <row r="976" spans="1:3" x14ac:dyDescent="0.3">
      <c r="A976">
        <v>952</v>
      </c>
      <c r="B976">
        <v>4.6398101935146279E-4</v>
      </c>
      <c r="C976">
        <v>-2.1259435564805969E-2</v>
      </c>
    </row>
    <row r="977" spans="1:3" x14ac:dyDescent="0.3">
      <c r="A977">
        <v>953</v>
      </c>
      <c r="B977">
        <v>6.2600027910737776E-4</v>
      </c>
      <c r="C977">
        <v>-2.5610765666066529E-2</v>
      </c>
    </row>
    <row r="978" spans="1:3" x14ac:dyDescent="0.3">
      <c r="A978">
        <v>954</v>
      </c>
      <c r="B978">
        <v>8.9426631890916677E-4</v>
      </c>
      <c r="C978">
        <v>-3.8768678102099738E-3</v>
      </c>
    </row>
    <row r="979" spans="1:3" x14ac:dyDescent="0.3">
      <c r="A979">
        <v>955</v>
      </c>
      <c r="B979">
        <v>2.3521954682671677E-4</v>
      </c>
      <c r="C979">
        <v>-1.4237280653541483E-5</v>
      </c>
    </row>
    <row r="980" spans="1:3" x14ac:dyDescent="0.3">
      <c r="A980">
        <v>956</v>
      </c>
      <c r="B980">
        <v>1.0304398228757267E-3</v>
      </c>
      <c r="C980">
        <v>-5.4306378317861767E-3</v>
      </c>
    </row>
    <row r="981" spans="1:3" x14ac:dyDescent="0.3">
      <c r="A981">
        <v>957</v>
      </c>
      <c r="B981">
        <v>4.0803969941865072E-4</v>
      </c>
      <c r="C981">
        <v>2.6262756487000593E-3</v>
      </c>
    </row>
    <row r="982" spans="1:3" x14ac:dyDescent="0.3">
      <c r="A982">
        <v>958</v>
      </c>
      <c r="B982">
        <v>1.8729470014680947E-4</v>
      </c>
      <c r="C982">
        <v>-1.0344568618888692E-2</v>
      </c>
    </row>
    <row r="983" spans="1:3" x14ac:dyDescent="0.3">
      <c r="A983">
        <v>959</v>
      </c>
      <c r="B983">
        <v>7.8279771132053156E-4</v>
      </c>
      <c r="C983">
        <v>1.6833206734358924E-2</v>
      </c>
    </row>
    <row r="984" spans="1:3" x14ac:dyDescent="0.3">
      <c r="A984">
        <v>960</v>
      </c>
      <c r="B984">
        <v>5.1067005120909216E-4</v>
      </c>
      <c r="C984">
        <v>-5.1067005120909216E-4</v>
      </c>
    </row>
    <row r="985" spans="1:3" x14ac:dyDescent="0.3">
      <c r="A985">
        <v>961</v>
      </c>
      <c r="B985">
        <v>2.3026118081472604E-4</v>
      </c>
      <c r="C985">
        <v>2.1450448327595893E-4</v>
      </c>
    </row>
    <row r="986" spans="1:3" x14ac:dyDescent="0.3">
      <c r="A986">
        <v>962</v>
      </c>
      <c r="B986">
        <v>6.6979890990914942E-4</v>
      </c>
      <c r="C986">
        <v>-2.1686331499447564E-3</v>
      </c>
    </row>
    <row r="987" spans="1:3" x14ac:dyDescent="0.3">
      <c r="A987">
        <v>963</v>
      </c>
      <c r="B987">
        <v>1.1507490706398893E-3</v>
      </c>
      <c r="C987">
        <v>-3.1452089044348708E-3</v>
      </c>
    </row>
    <row r="988" spans="1:3" x14ac:dyDescent="0.3">
      <c r="A988">
        <v>964</v>
      </c>
      <c r="B988">
        <v>6.4714950280073992E-4</v>
      </c>
      <c r="C988">
        <v>5.176405576573697E-4</v>
      </c>
    </row>
    <row r="989" spans="1:3" x14ac:dyDescent="0.3">
      <c r="A989">
        <v>965</v>
      </c>
      <c r="B989">
        <v>1.0328164823410872E-3</v>
      </c>
      <c r="C989">
        <v>-5.4505093422449859E-3</v>
      </c>
    </row>
    <row r="990" spans="1:3" x14ac:dyDescent="0.3">
      <c r="A990">
        <v>966</v>
      </c>
      <c r="B990">
        <v>1.461578868329212E-3</v>
      </c>
      <c r="C990">
        <v>-2.4523563838508406E-4</v>
      </c>
    </row>
    <row r="991" spans="1:3" x14ac:dyDescent="0.3">
      <c r="A991">
        <v>967</v>
      </c>
      <c r="B991">
        <v>-4.6094805229143017E-4</v>
      </c>
      <c r="C991">
        <v>-2.7355248052450066E-3</v>
      </c>
    </row>
    <row r="992" spans="1:3" x14ac:dyDescent="0.3">
      <c r="A992">
        <v>968</v>
      </c>
      <c r="B992">
        <v>5.5154465730288774E-5</v>
      </c>
      <c r="C992">
        <v>-7.6574296790315457E-3</v>
      </c>
    </row>
    <row r="993" spans="1:3" x14ac:dyDescent="0.3">
      <c r="A993">
        <v>969</v>
      </c>
      <c r="B993">
        <v>3.2010766588537589E-4</v>
      </c>
      <c r="C993">
        <v>1.9273297073536936E-3</v>
      </c>
    </row>
    <row r="994" spans="1:3" x14ac:dyDescent="0.3">
      <c r="A994">
        <v>970</v>
      </c>
      <c r="B994">
        <v>5.9438498379669157E-4</v>
      </c>
      <c r="C994">
        <v>7.6403889744213419E-3</v>
      </c>
    </row>
    <row r="995" spans="1:3" x14ac:dyDescent="0.3">
      <c r="A995">
        <v>971</v>
      </c>
      <c r="B995">
        <v>3.0433487631874832E-4</v>
      </c>
      <c r="C995">
        <v>1.8557315872647171E-3</v>
      </c>
    </row>
    <row r="996" spans="1:3" x14ac:dyDescent="0.3">
      <c r="A996">
        <v>972</v>
      </c>
      <c r="B996">
        <v>7.3602033477833298E-4</v>
      </c>
      <c r="C996">
        <v>-3.2222081800821886E-3</v>
      </c>
    </row>
    <row r="997" spans="1:3" x14ac:dyDescent="0.3">
      <c r="A997">
        <v>973</v>
      </c>
      <c r="B997">
        <v>1.2209113069061347E-3</v>
      </c>
      <c r="C997">
        <v>4.5581507068748429E-3</v>
      </c>
    </row>
    <row r="998" spans="1:3" x14ac:dyDescent="0.3">
      <c r="A998">
        <v>974</v>
      </c>
      <c r="B998">
        <v>-8.1656542347557535E-6</v>
      </c>
      <c r="C998">
        <v>-1.046511004105603E-3</v>
      </c>
    </row>
    <row r="999" spans="1:3" x14ac:dyDescent="0.3">
      <c r="A999">
        <v>975</v>
      </c>
      <c r="B999">
        <v>7.3031170593354034E-4</v>
      </c>
      <c r="C999">
        <v>3.7302402873756516E-3</v>
      </c>
    </row>
    <row r="1000" spans="1:3" x14ac:dyDescent="0.3">
      <c r="A1000">
        <v>976</v>
      </c>
      <c r="B1000">
        <v>3.9694976851430868E-4</v>
      </c>
      <c r="C1000">
        <v>5.7177142054563382E-3</v>
      </c>
    </row>
    <row r="1001" spans="1:3" x14ac:dyDescent="0.3">
      <c r="A1001">
        <v>977</v>
      </c>
      <c r="B1001">
        <v>9.8686351201665839E-4</v>
      </c>
      <c r="C1001">
        <v>2.7858714392754976E-3</v>
      </c>
    </row>
    <row r="1002" spans="1:3" x14ac:dyDescent="0.3">
      <c r="A1002">
        <v>978</v>
      </c>
      <c r="B1002">
        <v>8.4570657770942619E-4</v>
      </c>
      <c r="C1002">
        <v>2.0343476350759395E-3</v>
      </c>
    </row>
    <row r="1003" spans="1:3" x14ac:dyDescent="0.3">
      <c r="A1003">
        <v>979</v>
      </c>
      <c r="B1003">
        <v>6.0449217665213117E-4</v>
      </c>
      <c r="C1003">
        <v>3.9337424500780665E-3</v>
      </c>
    </row>
    <row r="1004" spans="1:3" x14ac:dyDescent="0.3">
      <c r="A1004">
        <v>980</v>
      </c>
      <c r="B1004">
        <v>5.3939451468117149E-4</v>
      </c>
      <c r="C1004">
        <v>-9.9797181829211629E-3</v>
      </c>
    </row>
    <row r="1005" spans="1:3" x14ac:dyDescent="0.3">
      <c r="A1005">
        <v>981</v>
      </c>
      <c r="B1005">
        <v>6.65635003532995E-4</v>
      </c>
      <c r="C1005">
        <v>1.0229837063622338E-3</v>
      </c>
    </row>
    <row r="1006" spans="1:3" x14ac:dyDescent="0.3">
      <c r="A1006">
        <v>982</v>
      </c>
      <c r="B1006">
        <v>7.2855196136731683E-4</v>
      </c>
      <c r="C1006">
        <v>-1.653620537304983E-4</v>
      </c>
    </row>
    <row r="1007" spans="1:3" x14ac:dyDescent="0.3">
      <c r="A1007">
        <v>983</v>
      </c>
      <c r="B1007">
        <v>8.8222873244845615E-4</v>
      </c>
      <c r="C1007">
        <v>-4.6414162990758654E-3</v>
      </c>
    </row>
    <row r="1008" spans="1:3" x14ac:dyDescent="0.3">
      <c r="A1008">
        <v>984</v>
      </c>
      <c r="B1008">
        <v>4.5510106626820985E-4</v>
      </c>
      <c r="C1008">
        <v>2.9227067364677893E-3</v>
      </c>
    </row>
    <row r="1009" spans="1:3" x14ac:dyDescent="0.3">
      <c r="A1009">
        <v>985</v>
      </c>
      <c r="B1009">
        <v>8.3968939726497462E-4</v>
      </c>
      <c r="C1009">
        <v>-3.9264555887567045E-3</v>
      </c>
    </row>
    <row r="1010" spans="1:3" x14ac:dyDescent="0.3">
      <c r="A1010">
        <v>986</v>
      </c>
      <c r="B1010">
        <v>1.3896937206578825E-3</v>
      </c>
      <c r="C1010">
        <v>6.4727419374675061E-3</v>
      </c>
    </row>
    <row r="1011" spans="1:3" x14ac:dyDescent="0.3">
      <c r="A1011">
        <v>987</v>
      </c>
      <c r="B1011">
        <v>-2.9088892985084671E-4</v>
      </c>
      <c r="C1011">
        <v>-3.0353034255442609E-3</v>
      </c>
    </row>
    <row r="1012" spans="1:3" x14ac:dyDescent="0.3">
      <c r="A1012">
        <v>988</v>
      </c>
      <c r="B1012">
        <v>4.9522306808518987E-4</v>
      </c>
      <c r="C1012">
        <v>-4.6582881040658497E-2</v>
      </c>
    </row>
    <row r="1013" spans="1:3" x14ac:dyDescent="0.3">
      <c r="A1013">
        <v>989</v>
      </c>
      <c r="B1013">
        <v>1.8827415919467133E-4</v>
      </c>
      <c r="C1013">
        <v>2.5078703541513169E-3</v>
      </c>
    </row>
    <row r="1014" spans="1:3" x14ac:dyDescent="0.3">
      <c r="A1014">
        <v>990</v>
      </c>
      <c r="B1014">
        <v>3.9758298056648776E-4</v>
      </c>
      <c r="C1014">
        <v>-5.4941495041716162E-3</v>
      </c>
    </row>
    <row r="1015" spans="1:3" x14ac:dyDescent="0.3">
      <c r="A1015">
        <v>991</v>
      </c>
      <c r="B1015">
        <v>6.3466913982177572E-4</v>
      </c>
      <c r="C1015">
        <v>-7.7721997672853598E-3</v>
      </c>
    </row>
    <row r="1016" spans="1:3" x14ac:dyDescent="0.3">
      <c r="A1016">
        <v>992</v>
      </c>
      <c r="B1016">
        <v>6.429261308307277E-4</v>
      </c>
      <c r="C1016">
        <v>-9.5121057317175736E-3</v>
      </c>
    </row>
    <row r="1017" spans="1:3" x14ac:dyDescent="0.3">
      <c r="A1017">
        <v>993</v>
      </c>
      <c r="B1017">
        <v>8.104254154421911E-4</v>
      </c>
      <c r="C1017">
        <v>-2.8221920373706216E-4</v>
      </c>
    </row>
    <row r="1018" spans="1:3" x14ac:dyDescent="0.3">
      <c r="A1018">
        <v>994</v>
      </c>
      <c r="B1018">
        <v>4.0921791128699267E-4</v>
      </c>
      <c r="C1018">
        <v>1.1926744966851802E-4</v>
      </c>
    </row>
    <row r="1019" spans="1:3" x14ac:dyDescent="0.3">
      <c r="A1019">
        <v>995</v>
      </c>
      <c r="B1019">
        <v>5.3305892986568358E-4</v>
      </c>
      <c r="C1019">
        <v>-2.9581960028306725E-3</v>
      </c>
    </row>
    <row r="1020" spans="1:3" x14ac:dyDescent="0.3">
      <c r="A1020">
        <v>996</v>
      </c>
      <c r="B1020">
        <v>4.7285356407901659E-4</v>
      </c>
      <c r="C1020">
        <v>3.2312421074205244E-3</v>
      </c>
    </row>
    <row r="1021" spans="1:3" x14ac:dyDescent="0.3">
      <c r="A1021">
        <v>997</v>
      </c>
      <c r="B1021">
        <v>1.0695073005375167E-3</v>
      </c>
      <c r="C1021">
        <v>8.870638060728013E-3</v>
      </c>
    </row>
    <row r="1022" spans="1:3" x14ac:dyDescent="0.3">
      <c r="A1022">
        <v>998</v>
      </c>
      <c r="B1022">
        <v>2.9740432781108679E-4</v>
      </c>
      <c r="C1022">
        <v>-1.9327548495569922E-2</v>
      </c>
    </row>
    <row r="1023" spans="1:3" x14ac:dyDescent="0.3">
      <c r="A1023">
        <v>999</v>
      </c>
      <c r="B1023">
        <v>6.1185229035975975E-4</v>
      </c>
      <c r="C1023">
        <v>1.8055106819456772E-3</v>
      </c>
    </row>
    <row r="1024" spans="1:3" x14ac:dyDescent="0.3">
      <c r="A1024">
        <v>1000</v>
      </c>
      <c r="B1024">
        <v>4.917079771679675E-4</v>
      </c>
      <c r="C1024">
        <v>-2.814583056831041E-4</v>
      </c>
    </row>
    <row r="1025" spans="1:3" x14ac:dyDescent="0.3">
      <c r="A1025">
        <v>1001</v>
      </c>
      <c r="B1025">
        <v>5.6984652988608471E-4</v>
      </c>
      <c r="C1025">
        <v>3.0172189340586316E-3</v>
      </c>
    </row>
    <row r="1026" spans="1:3" x14ac:dyDescent="0.3">
      <c r="A1026">
        <v>1002</v>
      </c>
      <c r="B1026">
        <v>5.9441150362271773E-4</v>
      </c>
      <c r="C1026">
        <v>-3.5397646830261937E-3</v>
      </c>
    </row>
    <row r="1027" spans="1:3" x14ac:dyDescent="0.3">
      <c r="A1027">
        <v>1003</v>
      </c>
      <c r="B1027">
        <v>6.3848056359025506E-4</v>
      </c>
      <c r="C1027">
        <v>1.0474158591483869E-3</v>
      </c>
    </row>
    <row r="1028" spans="1:3" x14ac:dyDescent="0.3">
      <c r="A1028">
        <v>1004</v>
      </c>
      <c r="B1028">
        <v>3.905437724758426E-4</v>
      </c>
      <c r="C1028">
        <v>6.7727800097592107E-3</v>
      </c>
    </row>
    <row r="1029" spans="1:3" x14ac:dyDescent="0.3">
      <c r="A1029">
        <v>1005</v>
      </c>
      <c r="B1029">
        <v>1.1362439285014805E-3</v>
      </c>
      <c r="C1029">
        <v>3.0732727763526633E-3</v>
      </c>
    </row>
    <row r="1030" spans="1:3" x14ac:dyDescent="0.3">
      <c r="A1030">
        <v>1006</v>
      </c>
      <c r="B1030">
        <v>4.7365221910508301E-4</v>
      </c>
      <c r="C1030">
        <v>-3.1838233318693641E-3</v>
      </c>
    </row>
    <row r="1031" spans="1:3" x14ac:dyDescent="0.3">
      <c r="A1031">
        <v>1007</v>
      </c>
      <c r="B1031">
        <v>1.1761074110863716E-3</v>
      </c>
      <c r="C1031">
        <v>-9.1033374394139648E-4</v>
      </c>
    </row>
    <row r="1032" spans="1:3" x14ac:dyDescent="0.3">
      <c r="A1032">
        <v>1008</v>
      </c>
      <c r="B1032">
        <v>3.3985824717436383E-4</v>
      </c>
      <c r="C1032">
        <v>6.8878963304034859E-3</v>
      </c>
    </row>
    <row r="1033" spans="1:3" x14ac:dyDescent="0.3">
      <c r="A1033">
        <v>1009</v>
      </c>
      <c r="B1033">
        <v>-5.4577745507325241E-6</v>
      </c>
      <c r="C1033">
        <v>1.6610034483187678E-4</v>
      </c>
    </row>
    <row r="1034" spans="1:3" x14ac:dyDescent="0.3">
      <c r="A1034">
        <v>1010</v>
      </c>
      <c r="B1034">
        <v>3.654692970875542E-4</v>
      </c>
      <c r="C1034">
        <v>1.5739868316493131E-2</v>
      </c>
    </row>
    <row r="1035" spans="1:3" x14ac:dyDescent="0.3">
      <c r="A1035">
        <v>1011</v>
      </c>
      <c r="B1035">
        <v>1.44641790606489E-3</v>
      </c>
      <c r="C1035">
        <v>6.2846929613549537E-3</v>
      </c>
    </row>
    <row r="1036" spans="1:3" x14ac:dyDescent="0.3">
      <c r="A1036">
        <v>1012</v>
      </c>
      <c r="B1036">
        <v>1.2763713018924118E-3</v>
      </c>
      <c r="C1036">
        <v>-6.1797121410568602E-4</v>
      </c>
    </row>
    <row r="1037" spans="1:3" x14ac:dyDescent="0.3">
      <c r="A1037">
        <v>1013</v>
      </c>
      <c r="B1037">
        <v>-8.066350931862881E-4</v>
      </c>
      <c r="C1037">
        <v>-6.4377681967532942E-3</v>
      </c>
    </row>
    <row r="1038" spans="1:3" x14ac:dyDescent="0.3">
      <c r="A1038">
        <v>1014</v>
      </c>
      <c r="B1038">
        <v>-1.5159074546783834E-5</v>
      </c>
      <c r="C1038">
        <v>-8.5558922477287308E-4</v>
      </c>
    </row>
    <row r="1039" spans="1:3" x14ac:dyDescent="0.3">
      <c r="A1039">
        <v>1015</v>
      </c>
      <c r="B1039">
        <v>-1.2430554331845545E-4</v>
      </c>
      <c r="C1039">
        <v>3.6194723829230573E-3</v>
      </c>
    </row>
    <row r="1040" spans="1:3" x14ac:dyDescent="0.3">
      <c r="A1040">
        <v>1016</v>
      </c>
      <c r="B1040">
        <v>9.7901053280600872E-4</v>
      </c>
      <c r="C1040">
        <v>7.6136636616306475E-3</v>
      </c>
    </row>
    <row r="1041" spans="1:3" x14ac:dyDescent="0.3">
      <c r="A1041">
        <v>1017</v>
      </c>
      <c r="B1041">
        <v>1.0280797872081705E-3</v>
      </c>
      <c r="C1041">
        <v>1.6571830531720209E-2</v>
      </c>
    </row>
    <row r="1042" spans="1:3" x14ac:dyDescent="0.3">
      <c r="A1042">
        <v>1018</v>
      </c>
      <c r="B1042">
        <v>5.657980649781322E-4</v>
      </c>
      <c r="C1042">
        <v>4.1081517041400362E-3</v>
      </c>
    </row>
    <row r="1043" spans="1:3" x14ac:dyDescent="0.3">
      <c r="A1043">
        <v>1019</v>
      </c>
      <c r="B1043">
        <v>1.084710111494902E-4</v>
      </c>
      <c r="C1043">
        <v>-8.8167438703658715E-3</v>
      </c>
    </row>
    <row r="1044" spans="1:3" x14ac:dyDescent="0.3">
      <c r="A1044">
        <v>1020</v>
      </c>
      <c r="B1044">
        <v>6.9246006283864325E-4</v>
      </c>
      <c r="C1044">
        <v>1.294416077120196E-2</v>
      </c>
    </row>
    <row r="1045" spans="1:3" x14ac:dyDescent="0.3">
      <c r="A1045">
        <v>1021</v>
      </c>
      <c r="B1045">
        <v>7.648486377527839E-5</v>
      </c>
      <c r="C1045">
        <v>-5.2894795975396195E-4</v>
      </c>
    </row>
    <row r="1046" spans="1:3" x14ac:dyDescent="0.3">
      <c r="A1046">
        <v>1022</v>
      </c>
      <c r="B1046">
        <v>9.4118539811372057E-4</v>
      </c>
      <c r="C1046">
        <v>-3.8173415000763997E-3</v>
      </c>
    </row>
    <row r="1047" spans="1:3" x14ac:dyDescent="0.3">
      <c r="A1047">
        <v>1023</v>
      </c>
      <c r="B1047">
        <v>4.698290586714168E-4</v>
      </c>
      <c r="C1047">
        <v>-3.169491600853652E-3</v>
      </c>
    </row>
    <row r="1048" spans="1:3" x14ac:dyDescent="0.3">
      <c r="A1048">
        <v>1024</v>
      </c>
      <c r="B1048">
        <v>5.0889712677978764E-4</v>
      </c>
      <c r="C1048">
        <v>-1.1833575584345429E-3</v>
      </c>
    </row>
    <row r="1049" spans="1:3" x14ac:dyDescent="0.3">
      <c r="A1049">
        <v>1025</v>
      </c>
      <c r="B1049">
        <v>6.3262551435122843E-4</v>
      </c>
      <c r="C1049">
        <v>6.0541612886771718E-4</v>
      </c>
    </row>
    <row r="1050" spans="1:3" x14ac:dyDescent="0.3">
      <c r="A1050">
        <v>1026</v>
      </c>
      <c r="B1050">
        <v>1.199274877419242E-3</v>
      </c>
      <c r="C1050">
        <v>-3.5572358026382468E-3</v>
      </c>
    </row>
    <row r="1051" spans="1:3" x14ac:dyDescent="0.3">
      <c r="A1051">
        <v>1027</v>
      </c>
      <c r="B1051">
        <v>-4.8413838435494181E-5</v>
      </c>
      <c r="C1051">
        <v>-6.1447457888590034E-3</v>
      </c>
    </row>
    <row r="1052" spans="1:3" x14ac:dyDescent="0.3">
      <c r="A1052">
        <v>1028</v>
      </c>
      <c r="B1052">
        <v>1.0987473221561084E-3</v>
      </c>
      <c r="C1052">
        <v>7.341020865544317E-3</v>
      </c>
    </row>
    <row r="1053" spans="1:3" x14ac:dyDescent="0.3">
      <c r="A1053">
        <v>1029</v>
      </c>
      <c r="B1053">
        <v>1.0078740705379667E-4</v>
      </c>
      <c r="C1053">
        <v>4.3640029173499257E-3</v>
      </c>
    </row>
    <row r="1054" spans="1:3" x14ac:dyDescent="0.3">
      <c r="A1054">
        <v>1030</v>
      </c>
      <c r="B1054">
        <v>1.9346295415558558E-4</v>
      </c>
      <c r="C1054">
        <v>-5.5897530047457544E-3</v>
      </c>
    </row>
    <row r="1055" spans="1:3" x14ac:dyDescent="0.3">
      <c r="A1055">
        <v>1031</v>
      </c>
      <c r="B1055">
        <v>7.4578364004339141E-4</v>
      </c>
      <c r="C1055">
        <v>6.9578529295725323E-3</v>
      </c>
    </row>
    <row r="1056" spans="1:3" x14ac:dyDescent="0.3">
      <c r="A1056">
        <v>1032</v>
      </c>
      <c r="B1056">
        <v>1.2095303452150743E-3</v>
      </c>
      <c r="C1056">
        <v>1.6370733646945874E-2</v>
      </c>
    </row>
    <row r="1057" spans="1:3" x14ac:dyDescent="0.3">
      <c r="A1057">
        <v>1033</v>
      </c>
      <c r="B1057">
        <v>2.6896165192045741E-4</v>
      </c>
      <c r="C1057">
        <v>-6.7401562458959509E-3</v>
      </c>
    </row>
    <row r="1058" spans="1:3" x14ac:dyDescent="0.3">
      <c r="A1058">
        <v>1034</v>
      </c>
      <c r="B1058">
        <v>7.2632011394859895E-4</v>
      </c>
      <c r="C1058">
        <v>7.9381900524098971E-3</v>
      </c>
    </row>
    <row r="1059" spans="1:3" x14ac:dyDescent="0.3">
      <c r="A1059">
        <v>1035</v>
      </c>
      <c r="B1059">
        <v>5.1005789104915478E-4</v>
      </c>
      <c r="C1059">
        <v>-7.4509171809017073E-3</v>
      </c>
    </row>
    <row r="1060" spans="1:3" x14ac:dyDescent="0.3">
      <c r="A1060">
        <v>1036</v>
      </c>
      <c r="B1060">
        <v>1.0004843440032151E-3</v>
      </c>
      <c r="C1060">
        <v>-8.6849105735113709E-3</v>
      </c>
    </row>
    <row r="1061" spans="1:3" x14ac:dyDescent="0.3">
      <c r="A1061">
        <v>1037</v>
      </c>
      <c r="B1061">
        <v>7.8369191085076156E-4</v>
      </c>
      <c r="C1061">
        <v>8.8134576782533079E-3</v>
      </c>
    </row>
    <row r="1062" spans="1:3" x14ac:dyDescent="0.3">
      <c r="A1062">
        <v>1038</v>
      </c>
      <c r="B1062">
        <v>6.1360642520545715E-4</v>
      </c>
      <c r="C1062">
        <v>-1.4175111050791366E-3</v>
      </c>
    </row>
    <row r="1063" spans="1:3" x14ac:dyDescent="0.3">
      <c r="A1063">
        <v>1039</v>
      </c>
      <c r="B1063">
        <v>4.6189866412848639E-4</v>
      </c>
      <c r="C1063">
        <v>7.9341638720613651E-3</v>
      </c>
    </row>
    <row r="1064" spans="1:3" x14ac:dyDescent="0.3">
      <c r="A1064">
        <v>1040</v>
      </c>
      <c r="B1064">
        <v>1.4167019755952468E-3</v>
      </c>
      <c r="C1064">
        <v>-1.1270987320388223E-3</v>
      </c>
    </row>
    <row r="1065" spans="1:3" x14ac:dyDescent="0.3">
      <c r="A1065">
        <v>1041</v>
      </c>
      <c r="B1065">
        <v>1.2548113835369168E-3</v>
      </c>
      <c r="C1065">
        <v>6.1556215724673808E-3</v>
      </c>
    </row>
    <row r="1066" spans="1:3" x14ac:dyDescent="0.3">
      <c r="A1066">
        <v>1042</v>
      </c>
      <c r="B1066">
        <v>7.4663792521165986E-4</v>
      </c>
      <c r="C1066">
        <v>1.7009760910823755E-2</v>
      </c>
    </row>
    <row r="1067" spans="1:3" x14ac:dyDescent="0.3">
      <c r="A1067">
        <v>1043</v>
      </c>
      <c r="B1067">
        <v>3.2657633594744149E-4</v>
      </c>
      <c r="C1067">
        <v>-1.6797576861617518E-2</v>
      </c>
    </row>
    <row r="1068" spans="1:3" x14ac:dyDescent="0.3">
      <c r="A1068">
        <v>1044</v>
      </c>
      <c r="B1068">
        <v>4.684354734474656E-4</v>
      </c>
      <c r="C1068">
        <v>-1.2072176380963945E-2</v>
      </c>
    </row>
    <row r="1069" spans="1:3" x14ac:dyDescent="0.3">
      <c r="A1069">
        <v>1045</v>
      </c>
      <c r="B1069">
        <v>1.5525592394909935E-3</v>
      </c>
      <c r="C1069">
        <v>2.6795701593146908E-3</v>
      </c>
    </row>
    <row r="1070" spans="1:3" x14ac:dyDescent="0.3">
      <c r="A1070">
        <v>1046</v>
      </c>
      <c r="B1070">
        <v>8.468584373101393E-4</v>
      </c>
      <c r="C1070">
        <v>-5.4633971873823137E-3</v>
      </c>
    </row>
    <row r="1071" spans="1:3" x14ac:dyDescent="0.3">
      <c r="A1071">
        <v>1047</v>
      </c>
      <c r="B1071">
        <v>1.8349783175793501E-4</v>
      </c>
      <c r="C1071">
        <v>4.5709522175260524E-3</v>
      </c>
    </row>
    <row r="1072" spans="1:3" x14ac:dyDescent="0.3">
      <c r="A1072">
        <v>1048</v>
      </c>
      <c r="B1072">
        <v>4.9461134849960076E-5</v>
      </c>
      <c r="C1072">
        <v>-7.5877279089320519E-3</v>
      </c>
    </row>
    <row r="1073" spans="1:3" x14ac:dyDescent="0.3">
      <c r="A1073">
        <v>1049</v>
      </c>
      <c r="B1073">
        <v>9.5743701555838162E-4</v>
      </c>
      <c r="C1073">
        <v>-3.0247391862256883E-3</v>
      </c>
    </row>
    <row r="1074" spans="1:3" x14ac:dyDescent="0.3">
      <c r="A1074">
        <v>1050</v>
      </c>
      <c r="B1074">
        <v>4.8487065821135541E-4</v>
      </c>
      <c r="C1074">
        <v>4.8262943342837102E-3</v>
      </c>
    </row>
    <row r="1075" spans="1:3" x14ac:dyDescent="0.3">
      <c r="A1075">
        <v>1051</v>
      </c>
      <c r="B1075">
        <v>-3.9224063185496806E-4</v>
      </c>
      <c r="C1075">
        <v>3.5194122788321461E-3</v>
      </c>
    </row>
    <row r="1076" spans="1:3" x14ac:dyDescent="0.3">
      <c r="A1076">
        <v>1052</v>
      </c>
      <c r="B1076">
        <v>7.0059494744463134E-4</v>
      </c>
      <c r="C1076">
        <v>-2.8963652005359981E-3</v>
      </c>
    </row>
    <row r="1077" spans="1:3" x14ac:dyDescent="0.3">
      <c r="A1077">
        <v>1053</v>
      </c>
      <c r="B1077">
        <v>4.249655287216033E-4</v>
      </c>
      <c r="C1077">
        <v>5.5831864040325064E-4</v>
      </c>
    </row>
    <row r="1078" spans="1:3" x14ac:dyDescent="0.3">
      <c r="A1078">
        <v>1054</v>
      </c>
      <c r="B1078">
        <v>9.2440619047399857E-4</v>
      </c>
      <c r="C1078">
        <v>4.5422992471531743E-3</v>
      </c>
    </row>
    <row r="1079" spans="1:3" x14ac:dyDescent="0.3">
      <c r="A1079">
        <v>1055</v>
      </c>
      <c r="B1079">
        <v>5.8511860924188397E-4</v>
      </c>
      <c r="C1079">
        <v>-2.210851640653331E-3</v>
      </c>
    </row>
    <row r="1080" spans="1:3" x14ac:dyDescent="0.3">
      <c r="A1080">
        <v>1056</v>
      </c>
      <c r="B1080">
        <v>1.166239786416621E-3</v>
      </c>
      <c r="C1080">
        <v>-7.0152877857466512E-4</v>
      </c>
    </row>
    <row r="1081" spans="1:3" x14ac:dyDescent="0.3">
      <c r="A1081">
        <v>1057</v>
      </c>
      <c r="B1081">
        <v>8.9580415034997676E-4</v>
      </c>
      <c r="C1081">
        <v>1.958675635272722E-3</v>
      </c>
    </row>
    <row r="1082" spans="1:3" x14ac:dyDescent="0.3">
      <c r="A1082">
        <v>1058</v>
      </c>
      <c r="B1082">
        <v>1.3991325482619831E-3</v>
      </c>
      <c r="C1082">
        <v>2.1787372786422267E-2</v>
      </c>
    </row>
    <row r="1083" spans="1:3" x14ac:dyDescent="0.3">
      <c r="A1083">
        <v>1059</v>
      </c>
      <c r="B1083">
        <v>1.9019070154531784E-4</v>
      </c>
      <c r="C1083">
        <v>-1.214543216208715E-2</v>
      </c>
    </row>
    <row r="1084" spans="1:3" x14ac:dyDescent="0.3">
      <c r="A1084">
        <v>1060</v>
      </c>
      <c r="B1084">
        <v>1.7300399260407845E-3</v>
      </c>
      <c r="C1084">
        <v>-3.0240053418742713E-3</v>
      </c>
    </row>
    <row r="1085" spans="1:3" x14ac:dyDescent="0.3">
      <c r="A1085">
        <v>1061</v>
      </c>
      <c r="B1085">
        <v>-3.090204245005054E-4</v>
      </c>
      <c r="C1085">
        <v>-8.4941043933155821E-3</v>
      </c>
    </row>
    <row r="1086" spans="1:3" x14ac:dyDescent="0.3">
      <c r="A1086">
        <v>1062</v>
      </c>
      <c r="B1086">
        <v>-2.8727444566784065E-4</v>
      </c>
      <c r="C1086">
        <v>-9.983338906129513E-3</v>
      </c>
    </row>
    <row r="1087" spans="1:3" x14ac:dyDescent="0.3">
      <c r="A1087">
        <v>1063</v>
      </c>
      <c r="B1087">
        <v>2.1581974915499467E-5</v>
      </c>
      <c r="C1087">
        <v>6.1322641789306768E-3</v>
      </c>
    </row>
    <row r="1088" spans="1:3" x14ac:dyDescent="0.3">
      <c r="A1088">
        <v>1064</v>
      </c>
      <c r="B1088">
        <v>1.9961108025952357E-3</v>
      </c>
      <c r="C1088">
        <v>-5.236664011321529E-3</v>
      </c>
    </row>
    <row r="1089" spans="1:3" x14ac:dyDescent="0.3">
      <c r="A1089">
        <v>1065</v>
      </c>
      <c r="B1089">
        <v>2.2792643865314683E-4</v>
      </c>
      <c r="C1089">
        <v>-2.6321253760564867E-2</v>
      </c>
    </row>
    <row r="1090" spans="1:3" x14ac:dyDescent="0.3">
      <c r="A1090">
        <v>1066</v>
      </c>
      <c r="B1090">
        <v>-9.9431825371161368E-4</v>
      </c>
      <c r="C1090">
        <v>-1.1252397399817692E-2</v>
      </c>
    </row>
    <row r="1091" spans="1:3" x14ac:dyDescent="0.3">
      <c r="A1091">
        <v>1067</v>
      </c>
      <c r="B1091">
        <v>1.2254778417090993E-3</v>
      </c>
      <c r="C1091">
        <v>-5.6590845807913178E-3</v>
      </c>
    </row>
    <row r="1092" spans="1:3" x14ac:dyDescent="0.3">
      <c r="A1092">
        <v>1068</v>
      </c>
      <c r="B1092">
        <v>6.0004235162434603E-4</v>
      </c>
      <c r="C1092">
        <v>-1.8730815944427539E-3</v>
      </c>
    </row>
    <row r="1093" spans="1:3" x14ac:dyDescent="0.3">
      <c r="A1093">
        <v>1069</v>
      </c>
      <c r="B1093">
        <v>4.3141194810469906E-5</v>
      </c>
      <c r="C1093">
        <v>1.7357466981786029E-2</v>
      </c>
    </row>
    <row r="1094" spans="1:3" x14ac:dyDescent="0.3">
      <c r="A1094">
        <v>1070</v>
      </c>
      <c r="B1094">
        <v>4.0729628304987832E-4</v>
      </c>
      <c r="C1094">
        <v>9.4603629843196917E-4</v>
      </c>
    </row>
    <row r="1095" spans="1:3" x14ac:dyDescent="0.3">
      <c r="A1095">
        <v>1071</v>
      </c>
      <c r="B1095">
        <v>2.486407782429395E-4</v>
      </c>
      <c r="C1095">
        <v>1.0499871930744725E-3</v>
      </c>
    </row>
    <row r="1096" spans="1:3" x14ac:dyDescent="0.3">
      <c r="A1096">
        <v>1072</v>
      </c>
      <c r="B1096">
        <v>5.0236233819542708E-4</v>
      </c>
      <c r="C1096">
        <v>-1.5024953034834731E-2</v>
      </c>
    </row>
    <row r="1097" spans="1:3" x14ac:dyDescent="0.3">
      <c r="A1097">
        <v>1073</v>
      </c>
      <c r="B1097">
        <v>4.8694384118313702E-4</v>
      </c>
      <c r="C1097">
        <v>-1.3881761583826865E-2</v>
      </c>
    </row>
    <row r="1098" spans="1:3" x14ac:dyDescent="0.3">
      <c r="A1098">
        <v>1074</v>
      </c>
      <c r="B1098">
        <v>8.1406998333750252E-4</v>
      </c>
      <c r="C1098">
        <v>-2.6223882473521212E-3</v>
      </c>
    </row>
    <row r="1099" spans="1:3" x14ac:dyDescent="0.3">
      <c r="A1099">
        <v>1075</v>
      </c>
      <c r="B1099">
        <v>6.252055003001624E-4</v>
      </c>
      <c r="C1099">
        <v>-9.1550327305510264E-3</v>
      </c>
    </row>
    <row r="1100" spans="1:3" x14ac:dyDescent="0.3">
      <c r="A1100">
        <v>1076</v>
      </c>
      <c r="B1100">
        <v>5.0082836320668753E-4</v>
      </c>
      <c r="C1100">
        <v>2.3869828938085174E-3</v>
      </c>
    </row>
    <row r="1101" spans="1:3" x14ac:dyDescent="0.3">
      <c r="A1101">
        <v>1077</v>
      </c>
      <c r="B1101">
        <v>4.5322778744659811E-4</v>
      </c>
      <c r="C1101">
        <v>1.4027687189127717E-3</v>
      </c>
    </row>
    <row r="1102" spans="1:3" x14ac:dyDescent="0.3">
      <c r="A1102">
        <v>1078</v>
      </c>
      <c r="B1102">
        <v>9.8062127312375765E-4</v>
      </c>
      <c r="C1102">
        <v>1.0615822484124019E-2</v>
      </c>
    </row>
    <row r="1103" spans="1:3" x14ac:dyDescent="0.3">
      <c r="A1103">
        <v>1079</v>
      </c>
      <c r="B1103">
        <v>7.6367081741608928E-4</v>
      </c>
      <c r="C1103">
        <v>1.1534389443079092E-2</v>
      </c>
    </row>
    <row r="1104" spans="1:3" x14ac:dyDescent="0.3">
      <c r="A1104">
        <v>1080</v>
      </c>
      <c r="B1104">
        <v>1.1946032427148693E-3</v>
      </c>
      <c r="C1104">
        <v>-2.4827394422717034E-2</v>
      </c>
    </row>
    <row r="1105" spans="1:3" x14ac:dyDescent="0.3">
      <c r="A1105">
        <v>1081</v>
      </c>
      <c r="B1105">
        <v>5.8471011241026339E-4</v>
      </c>
      <c r="C1105">
        <v>3.4399789086755938E-4</v>
      </c>
    </row>
    <row r="1106" spans="1:3" x14ac:dyDescent="0.3">
      <c r="A1106">
        <v>1082</v>
      </c>
      <c r="B1106">
        <v>1.3832449853608641E-3</v>
      </c>
      <c r="C1106">
        <v>-1.7666563987940375E-2</v>
      </c>
    </row>
    <row r="1107" spans="1:3" x14ac:dyDescent="0.3">
      <c r="A1107">
        <v>1083</v>
      </c>
      <c r="B1107">
        <v>1.516660035267224E-3</v>
      </c>
      <c r="C1107">
        <v>5.7913029377203006E-3</v>
      </c>
    </row>
    <row r="1108" spans="1:3" x14ac:dyDescent="0.3">
      <c r="A1108">
        <v>1084</v>
      </c>
      <c r="B1108">
        <v>-6.7418743962718158E-4</v>
      </c>
      <c r="C1108">
        <v>5.7887203304262877E-3</v>
      </c>
    </row>
    <row r="1109" spans="1:3" x14ac:dyDescent="0.3">
      <c r="A1109">
        <v>1085</v>
      </c>
      <c r="B1109">
        <v>1.1269111606252832E-3</v>
      </c>
      <c r="C1109">
        <v>-4.9211547510637343E-3</v>
      </c>
    </row>
    <row r="1110" spans="1:3" x14ac:dyDescent="0.3">
      <c r="A1110">
        <v>1086</v>
      </c>
      <c r="B1110">
        <v>-1.0686002750939685E-3</v>
      </c>
      <c r="C1110">
        <v>-2.0653490413808468E-3</v>
      </c>
    </row>
    <row r="1111" spans="1:3" x14ac:dyDescent="0.3">
      <c r="A1111">
        <v>1087</v>
      </c>
      <c r="B1111">
        <v>4.2997454617220806E-4</v>
      </c>
      <c r="C1111">
        <v>-2.6942475528033316E-3</v>
      </c>
    </row>
    <row r="1112" spans="1:3" x14ac:dyDescent="0.3">
      <c r="A1112">
        <v>1088</v>
      </c>
      <c r="B1112">
        <v>7.46220659622987E-4</v>
      </c>
      <c r="C1112">
        <v>-1.1773248251669144E-3</v>
      </c>
    </row>
    <row r="1113" spans="1:3" x14ac:dyDescent="0.3">
      <c r="A1113">
        <v>1089</v>
      </c>
      <c r="B1113">
        <v>3.3569805070803407E-4</v>
      </c>
      <c r="C1113">
        <v>-5.4823232584493738E-3</v>
      </c>
    </row>
    <row r="1114" spans="1:3" x14ac:dyDescent="0.3">
      <c r="A1114">
        <v>1090</v>
      </c>
      <c r="B1114">
        <v>5.4183427823170877E-4</v>
      </c>
      <c r="C1114">
        <v>-8.6339491920936712E-4</v>
      </c>
    </row>
    <row r="1115" spans="1:3" x14ac:dyDescent="0.3">
      <c r="A1115">
        <v>1091</v>
      </c>
      <c r="B1115">
        <v>1.3855582637187216E-3</v>
      </c>
      <c r="C1115">
        <v>1.2966167748784729E-2</v>
      </c>
    </row>
    <row r="1116" spans="1:3" x14ac:dyDescent="0.3">
      <c r="A1116">
        <v>1092</v>
      </c>
      <c r="B1116">
        <v>1.0262839208511274E-3</v>
      </c>
      <c r="C1116">
        <v>4.5496194301574214E-3</v>
      </c>
    </row>
    <row r="1117" spans="1:3" x14ac:dyDescent="0.3">
      <c r="A1117">
        <v>1093</v>
      </c>
      <c r="B1117">
        <v>7.6771069314756355E-5</v>
      </c>
      <c r="C1117">
        <v>-1.1426281959440681E-2</v>
      </c>
    </row>
    <row r="1118" spans="1:3" x14ac:dyDescent="0.3">
      <c r="A1118">
        <v>1094</v>
      </c>
      <c r="B1118">
        <v>2.8967637120216514E-4</v>
      </c>
      <c r="C1118">
        <v>-2.0699957497088105E-3</v>
      </c>
    </row>
    <row r="1119" spans="1:3" x14ac:dyDescent="0.3">
      <c r="A1119">
        <v>1095</v>
      </c>
      <c r="B1119">
        <v>6.6319166622897242E-4</v>
      </c>
      <c r="C1119">
        <v>5.1428748593556018E-3</v>
      </c>
    </row>
    <row r="1120" spans="1:3" x14ac:dyDescent="0.3">
      <c r="A1120">
        <v>1096</v>
      </c>
      <c r="B1120">
        <v>5.4797386513630558E-4</v>
      </c>
      <c r="C1120">
        <v>-4.1703787094268556E-3</v>
      </c>
    </row>
    <row r="1121" spans="1:3" x14ac:dyDescent="0.3">
      <c r="A1121">
        <v>1097</v>
      </c>
      <c r="B1121">
        <v>1.1612471453971239E-4</v>
      </c>
      <c r="C1121">
        <v>8.3348866806950295E-3</v>
      </c>
    </row>
    <row r="1122" spans="1:3" x14ac:dyDescent="0.3">
      <c r="A1122">
        <v>1098</v>
      </c>
      <c r="B1122">
        <v>8.6244932043468936E-4</v>
      </c>
      <c r="C1122">
        <v>-4.1755614618766555E-2</v>
      </c>
    </row>
    <row r="1123" spans="1:3" x14ac:dyDescent="0.3">
      <c r="A1123">
        <v>1099</v>
      </c>
      <c r="B1123">
        <v>1.4420459773302201E-3</v>
      </c>
      <c r="C1123">
        <v>1.3897753032822142E-3</v>
      </c>
    </row>
    <row r="1124" spans="1:3" x14ac:dyDescent="0.3">
      <c r="A1124">
        <v>1100</v>
      </c>
      <c r="B1124">
        <v>8.7595559830935387E-4</v>
      </c>
      <c r="C1124">
        <v>-2.4330659341843888E-2</v>
      </c>
    </row>
    <row r="1125" spans="1:3" x14ac:dyDescent="0.3">
      <c r="A1125">
        <v>1101</v>
      </c>
      <c r="B1125">
        <v>9.6099426452575585E-4</v>
      </c>
      <c r="C1125">
        <v>3.1527507861247852E-3</v>
      </c>
    </row>
    <row r="1126" spans="1:3" x14ac:dyDescent="0.3">
      <c r="A1126">
        <v>1102</v>
      </c>
      <c r="B1126">
        <v>-3.9188645782112989E-4</v>
      </c>
      <c r="C1126">
        <v>2.7648766707147616E-2</v>
      </c>
    </row>
    <row r="1127" spans="1:3" x14ac:dyDescent="0.3">
      <c r="A1127">
        <v>1103</v>
      </c>
      <c r="B1127">
        <v>9.2111521117882803E-4</v>
      </c>
      <c r="C1127">
        <v>1.8940832134356142E-4</v>
      </c>
    </row>
    <row r="1128" spans="1:3" x14ac:dyDescent="0.3">
      <c r="A1128">
        <v>1104</v>
      </c>
      <c r="B1128">
        <v>6.05324393310304E-4</v>
      </c>
      <c r="C1128">
        <v>5.4062732020506588E-3</v>
      </c>
    </row>
    <row r="1129" spans="1:3" x14ac:dyDescent="0.3">
      <c r="A1129">
        <v>1105</v>
      </c>
      <c r="B1129">
        <v>3.8422088222691707E-4</v>
      </c>
      <c r="C1129">
        <v>9.4754984012543743E-4</v>
      </c>
    </row>
    <row r="1130" spans="1:3" x14ac:dyDescent="0.3">
      <c r="A1130">
        <v>1106</v>
      </c>
      <c r="B1130">
        <v>1.0625952010637361E-3</v>
      </c>
      <c r="C1130">
        <v>-2.4988418099259491E-3</v>
      </c>
    </row>
    <row r="1131" spans="1:3" x14ac:dyDescent="0.3">
      <c r="A1131">
        <v>1107</v>
      </c>
      <c r="B1131">
        <v>7.4131230085674885E-4</v>
      </c>
      <c r="C1131">
        <v>2.0324648368187106E-3</v>
      </c>
    </row>
    <row r="1132" spans="1:3" x14ac:dyDescent="0.3">
      <c r="A1132">
        <v>1108</v>
      </c>
      <c r="B1132">
        <v>5.6841695527115555E-4</v>
      </c>
      <c r="C1132">
        <v>3.7710237390395367E-3</v>
      </c>
    </row>
    <row r="1133" spans="1:3" x14ac:dyDescent="0.3">
      <c r="A1133">
        <v>1109</v>
      </c>
      <c r="B1133">
        <v>3.9377681604354391E-4</v>
      </c>
      <c r="C1133">
        <v>-7.0987576589554777E-3</v>
      </c>
    </row>
    <row r="1134" spans="1:3" x14ac:dyDescent="0.3">
      <c r="A1134">
        <v>1110</v>
      </c>
      <c r="B1134">
        <v>2.8020732963688017E-4</v>
      </c>
      <c r="C1134">
        <v>-3.7272031402111627E-3</v>
      </c>
    </row>
    <row r="1135" spans="1:3" x14ac:dyDescent="0.3">
      <c r="A1135">
        <v>1111</v>
      </c>
      <c r="B1135">
        <v>3.0468988102407972E-4</v>
      </c>
      <c r="C1135">
        <v>-1.0995181981076311E-3</v>
      </c>
    </row>
    <row r="1136" spans="1:3" x14ac:dyDescent="0.3">
      <c r="A1136">
        <v>1112</v>
      </c>
      <c r="B1136">
        <v>8.7891311034130927E-4</v>
      </c>
      <c r="C1136">
        <v>1.5876649628735216E-2</v>
      </c>
    </row>
    <row r="1137" spans="1:3" x14ac:dyDescent="0.3">
      <c r="A1137">
        <v>1113</v>
      </c>
      <c r="B1137">
        <v>6.3204464101141735E-4</v>
      </c>
      <c r="C1137">
        <v>1.4194588951327218E-3</v>
      </c>
    </row>
    <row r="1138" spans="1:3" x14ac:dyDescent="0.3">
      <c r="A1138">
        <v>1114</v>
      </c>
      <c r="B1138">
        <v>1.3227158214939453E-3</v>
      </c>
      <c r="C1138">
        <v>1.1582626771605001E-2</v>
      </c>
    </row>
    <row r="1139" spans="1:3" x14ac:dyDescent="0.3">
      <c r="A1139">
        <v>1115</v>
      </c>
      <c r="B1139">
        <v>2.5214367379426341E-4</v>
      </c>
      <c r="C1139">
        <v>-6.2854081590643478E-3</v>
      </c>
    </row>
    <row r="1140" spans="1:3" x14ac:dyDescent="0.3">
      <c r="A1140">
        <v>1116</v>
      </c>
      <c r="B1140">
        <v>4.4384428078989599E-4</v>
      </c>
      <c r="C1140">
        <v>2.9374820717407374E-3</v>
      </c>
    </row>
    <row r="1141" spans="1:3" x14ac:dyDescent="0.3">
      <c r="A1141">
        <v>1117</v>
      </c>
      <c r="B1141">
        <v>4.4259556206225947E-4</v>
      </c>
      <c r="C1141">
        <v>-9.8767350820859229E-4</v>
      </c>
    </row>
    <row r="1142" spans="1:3" x14ac:dyDescent="0.3">
      <c r="A1142">
        <v>1118</v>
      </c>
      <c r="B1142">
        <v>2.9736450447150758E-5</v>
      </c>
      <c r="C1142">
        <v>-1.9379747141060857E-2</v>
      </c>
    </row>
    <row r="1143" spans="1:3" x14ac:dyDescent="0.3">
      <c r="A1143">
        <v>1119</v>
      </c>
      <c r="B1143">
        <v>6.9488258704053789E-4</v>
      </c>
      <c r="C1143">
        <v>4.1391489952990997E-3</v>
      </c>
    </row>
    <row r="1144" spans="1:3" x14ac:dyDescent="0.3">
      <c r="A1144">
        <v>1120</v>
      </c>
      <c r="B1144">
        <v>4.0229661757260364E-4</v>
      </c>
      <c r="C1144">
        <v>1.3705225578625326E-2</v>
      </c>
    </row>
    <row r="1145" spans="1:3" x14ac:dyDescent="0.3">
      <c r="A1145">
        <v>1121</v>
      </c>
      <c r="B1145">
        <v>1.0696404064619864E-3</v>
      </c>
      <c r="C1145">
        <v>-1.5596229848591498E-3</v>
      </c>
    </row>
    <row r="1146" spans="1:3" x14ac:dyDescent="0.3">
      <c r="A1146">
        <v>1122</v>
      </c>
      <c r="B1146">
        <v>4.8354439492325299E-4</v>
      </c>
      <c r="C1146">
        <v>5.5963153848871509E-3</v>
      </c>
    </row>
    <row r="1147" spans="1:3" x14ac:dyDescent="0.3">
      <c r="A1147">
        <v>1123</v>
      </c>
      <c r="B1147">
        <v>6.3317853895830483E-4</v>
      </c>
      <c r="C1147">
        <v>5.7611767887525162E-3</v>
      </c>
    </row>
    <row r="1148" spans="1:3" x14ac:dyDescent="0.3">
      <c r="A1148">
        <v>1124</v>
      </c>
      <c r="B1148">
        <v>1.2204910251516774E-3</v>
      </c>
      <c r="C1148">
        <v>2.0404783514466479E-2</v>
      </c>
    </row>
    <row r="1149" spans="1:3" x14ac:dyDescent="0.3">
      <c r="A1149">
        <v>1125</v>
      </c>
      <c r="B1149">
        <v>2.3750903848174481E-4</v>
      </c>
      <c r="C1149">
        <v>-3.7169411053766836E-3</v>
      </c>
    </row>
    <row r="1150" spans="1:3" x14ac:dyDescent="0.3">
      <c r="A1150">
        <v>1126</v>
      </c>
      <c r="B1150">
        <v>6.7070789916270381E-4</v>
      </c>
      <c r="C1150">
        <v>-1.3851191921979278E-2</v>
      </c>
    </row>
    <row r="1151" spans="1:3" x14ac:dyDescent="0.3">
      <c r="A1151">
        <v>1127</v>
      </c>
      <c r="B1151">
        <v>4.2405315897186689E-4</v>
      </c>
      <c r="C1151">
        <v>7.4617053794194489E-5</v>
      </c>
    </row>
    <row r="1152" spans="1:3" x14ac:dyDescent="0.3">
      <c r="A1152">
        <v>1128</v>
      </c>
      <c r="B1152">
        <v>1.5234737016288121E-3</v>
      </c>
      <c r="C1152">
        <v>-1.9479725742112045E-2</v>
      </c>
    </row>
    <row r="1153" spans="1:3" x14ac:dyDescent="0.3">
      <c r="A1153">
        <v>1129</v>
      </c>
      <c r="B1153">
        <v>8.7137211554954425E-4</v>
      </c>
      <c r="C1153">
        <v>-1.9455159363226497E-2</v>
      </c>
    </row>
    <row r="1154" spans="1:3" x14ac:dyDescent="0.3">
      <c r="A1154">
        <v>1130</v>
      </c>
      <c r="B1154">
        <v>1.0139580002102577E-4</v>
      </c>
      <c r="C1154">
        <v>6.0777455679870973E-3</v>
      </c>
    </row>
    <row r="1155" spans="1:3" x14ac:dyDescent="0.3">
      <c r="A1155">
        <v>1131</v>
      </c>
      <c r="B1155">
        <v>7.667032871180987E-4</v>
      </c>
      <c r="C1155">
        <v>-7.3853315230401739E-3</v>
      </c>
    </row>
    <row r="1156" spans="1:3" x14ac:dyDescent="0.3">
      <c r="A1156">
        <v>1132</v>
      </c>
      <c r="B1156">
        <v>-1.9419847615558721E-4</v>
      </c>
      <c r="C1156">
        <v>-5.6428935907056402E-3</v>
      </c>
    </row>
    <row r="1157" spans="1:3" x14ac:dyDescent="0.3">
      <c r="A1157">
        <v>1133</v>
      </c>
      <c r="B1157">
        <v>2.2533730800538312E-4</v>
      </c>
      <c r="C1157">
        <v>-1.7089382193601818E-3</v>
      </c>
    </row>
    <row r="1158" spans="1:3" x14ac:dyDescent="0.3">
      <c r="A1158">
        <v>1134</v>
      </c>
      <c r="B1158">
        <v>1.2438397668200446E-3</v>
      </c>
      <c r="C1158">
        <v>-3.9534849037100748E-4</v>
      </c>
    </row>
    <row r="1159" spans="1:3" x14ac:dyDescent="0.3">
      <c r="A1159">
        <v>1135</v>
      </c>
      <c r="B1159">
        <v>1.3654106049602684E-3</v>
      </c>
      <c r="C1159">
        <v>5.6302104566652768E-3</v>
      </c>
    </row>
    <row r="1160" spans="1:3" x14ac:dyDescent="0.3">
      <c r="A1160">
        <v>1136</v>
      </c>
      <c r="B1160">
        <v>-9.598656203956956E-5</v>
      </c>
      <c r="C1160">
        <v>6.4914291374142908E-3</v>
      </c>
    </row>
    <row r="1161" spans="1:3" x14ac:dyDescent="0.3">
      <c r="A1161">
        <v>1137</v>
      </c>
      <c r="B1161">
        <v>9.9626695428596534E-4</v>
      </c>
      <c r="C1161">
        <v>-8.834594777683627E-3</v>
      </c>
    </row>
    <row r="1162" spans="1:3" x14ac:dyDescent="0.3">
      <c r="A1162">
        <v>1138</v>
      </c>
      <c r="B1162">
        <v>4.3549040878464385E-4</v>
      </c>
      <c r="C1162">
        <v>1.1543788676041679E-2</v>
      </c>
    </row>
    <row r="1163" spans="1:3" x14ac:dyDescent="0.3">
      <c r="A1163">
        <v>1139</v>
      </c>
      <c r="B1163">
        <v>1.2470504115916822E-3</v>
      </c>
      <c r="C1163">
        <v>-5.1034262635352053E-2</v>
      </c>
    </row>
    <row r="1164" spans="1:3" x14ac:dyDescent="0.3">
      <c r="A1164">
        <v>1140</v>
      </c>
      <c r="B1164">
        <v>5.0438739364304711E-4</v>
      </c>
      <c r="C1164">
        <v>2.0659102468236316E-3</v>
      </c>
    </row>
    <row r="1165" spans="1:3" x14ac:dyDescent="0.3">
      <c r="A1165">
        <v>1141</v>
      </c>
      <c r="B1165">
        <v>1.7278229587177787E-3</v>
      </c>
      <c r="C1165">
        <v>2.5032443060494774E-2</v>
      </c>
    </row>
    <row r="1166" spans="1:3" x14ac:dyDescent="0.3">
      <c r="A1166">
        <v>1142</v>
      </c>
      <c r="B1166">
        <v>1.8880850950611389E-3</v>
      </c>
      <c r="C1166">
        <v>-9.171291801899047E-3</v>
      </c>
    </row>
    <row r="1167" spans="1:3" x14ac:dyDescent="0.3">
      <c r="A1167">
        <v>1143</v>
      </c>
      <c r="B1167">
        <v>1.6249271549191695E-3</v>
      </c>
      <c r="C1167">
        <v>7.9497660317080117E-3</v>
      </c>
    </row>
    <row r="1168" spans="1:3" x14ac:dyDescent="0.3">
      <c r="A1168">
        <v>1144</v>
      </c>
      <c r="B1168">
        <v>1.2853570647970698E-3</v>
      </c>
      <c r="C1168">
        <v>5.6391129469212948E-3</v>
      </c>
    </row>
    <row r="1169" spans="1:3" x14ac:dyDescent="0.3">
      <c r="A1169">
        <v>1145</v>
      </c>
      <c r="B1169">
        <v>-2.292434885457212E-4</v>
      </c>
      <c r="C1169">
        <v>6.5542863701925349E-3</v>
      </c>
    </row>
    <row r="1170" spans="1:3" x14ac:dyDescent="0.3">
      <c r="A1170">
        <v>1146</v>
      </c>
      <c r="B1170">
        <v>1.2623796592404488E-3</v>
      </c>
      <c r="C1170">
        <v>-6.9120971733648015E-3</v>
      </c>
    </row>
    <row r="1171" spans="1:3" x14ac:dyDescent="0.3">
      <c r="A1171">
        <v>1147</v>
      </c>
      <c r="B1171">
        <v>-1.6639685003399043E-3</v>
      </c>
      <c r="C1171">
        <v>-1.5414824458587098E-2</v>
      </c>
    </row>
    <row r="1172" spans="1:3" x14ac:dyDescent="0.3">
      <c r="A1172">
        <v>1148</v>
      </c>
      <c r="B1172">
        <v>3.3476745721144863E-4</v>
      </c>
      <c r="C1172">
        <v>2.8712030058148379E-3</v>
      </c>
    </row>
    <row r="1173" spans="1:3" x14ac:dyDescent="0.3">
      <c r="A1173">
        <v>1149</v>
      </c>
      <c r="B1173">
        <v>-6.2945979210339478E-4</v>
      </c>
      <c r="C1173">
        <v>9.9749344089418348E-4</v>
      </c>
    </row>
    <row r="1174" spans="1:3" x14ac:dyDescent="0.3">
      <c r="A1174">
        <v>1150</v>
      </c>
      <c r="B1174">
        <v>7.356878548073453E-4</v>
      </c>
      <c r="C1174">
        <v>-2.6227772383044187E-4</v>
      </c>
    </row>
    <row r="1175" spans="1:3" x14ac:dyDescent="0.3">
      <c r="A1175">
        <v>1151</v>
      </c>
      <c r="B1175">
        <v>8.4553960868715154E-4</v>
      </c>
      <c r="C1175">
        <v>-1.3055869027787204E-2</v>
      </c>
    </row>
    <row r="1176" spans="1:3" x14ac:dyDescent="0.3">
      <c r="A1176">
        <v>1152</v>
      </c>
      <c r="B1176">
        <v>3.8618350004342476E-4</v>
      </c>
      <c r="C1176">
        <v>7.0468148249144928E-3</v>
      </c>
    </row>
    <row r="1177" spans="1:3" x14ac:dyDescent="0.3">
      <c r="A1177">
        <v>1153</v>
      </c>
      <c r="B1177">
        <v>8.1507943227358218E-4</v>
      </c>
      <c r="C1177">
        <v>1.2831161195517504E-3</v>
      </c>
    </row>
    <row r="1178" spans="1:3" x14ac:dyDescent="0.3">
      <c r="A1178">
        <v>1154</v>
      </c>
      <c r="B1178">
        <v>-4.8946436065167129E-4</v>
      </c>
      <c r="C1178">
        <v>3.4355923067797009E-3</v>
      </c>
    </row>
    <row r="1179" spans="1:3" x14ac:dyDescent="0.3">
      <c r="A1179">
        <v>1155</v>
      </c>
      <c r="B1179">
        <v>5.3057109799667693E-4</v>
      </c>
      <c r="C1179">
        <v>-1.7916051459160062E-3</v>
      </c>
    </row>
    <row r="1180" spans="1:3" x14ac:dyDescent="0.3">
      <c r="A1180">
        <v>1156</v>
      </c>
      <c r="B1180">
        <v>4.2756046468560218E-4</v>
      </c>
      <c r="C1180">
        <v>5.7175579261205332E-4</v>
      </c>
    </row>
    <row r="1181" spans="1:3" x14ac:dyDescent="0.3">
      <c r="A1181">
        <v>1157</v>
      </c>
      <c r="B1181">
        <v>1.1189073802702698E-4</v>
      </c>
      <c r="C1181">
        <v>6.6659752932146151E-3</v>
      </c>
    </row>
    <row r="1182" spans="1:3" x14ac:dyDescent="0.3">
      <c r="A1182">
        <v>1158</v>
      </c>
      <c r="B1182">
        <v>1.3148209359936392E-4</v>
      </c>
      <c r="C1182">
        <v>-1.7816787685276832E-2</v>
      </c>
    </row>
    <row r="1183" spans="1:3" x14ac:dyDescent="0.3">
      <c r="A1183">
        <v>1159</v>
      </c>
      <c r="B1183">
        <v>1.5392141546773232E-3</v>
      </c>
      <c r="C1183">
        <v>2.3692852355775441E-5</v>
      </c>
    </row>
    <row r="1184" spans="1:3" x14ac:dyDescent="0.3">
      <c r="A1184">
        <v>1160</v>
      </c>
      <c r="B1184">
        <v>1.0669982510963499E-3</v>
      </c>
      <c r="C1184">
        <v>1.5294327598739501E-2</v>
      </c>
    </row>
    <row r="1185" spans="1:3" x14ac:dyDescent="0.3">
      <c r="A1185">
        <v>1161</v>
      </c>
      <c r="B1185">
        <v>1.0184581004522291E-3</v>
      </c>
      <c r="C1185">
        <v>1.6360332989957267E-3</v>
      </c>
    </row>
    <row r="1186" spans="1:3" x14ac:dyDescent="0.3">
      <c r="A1186">
        <v>1162</v>
      </c>
      <c r="B1186">
        <v>1.5999880899954656E-3</v>
      </c>
      <c r="C1186">
        <v>-1.0805185081211047E-2</v>
      </c>
    </row>
    <row r="1187" spans="1:3" x14ac:dyDescent="0.3">
      <c r="A1187">
        <v>1163</v>
      </c>
      <c r="B1187">
        <v>-3.4348253405883783E-4</v>
      </c>
      <c r="C1187">
        <v>-5.6173017796666488E-3</v>
      </c>
    </row>
    <row r="1188" spans="1:3" x14ac:dyDescent="0.3">
      <c r="A1188">
        <v>1164</v>
      </c>
      <c r="B1188">
        <v>1.6356661637408471E-3</v>
      </c>
      <c r="C1188">
        <v>4.8373366780652275E-3</v>
      </c>
    </row>
    <row r="1189" spans="1:3" x14ac:dyDescent="0.3">
      <c r="A1189">
        <v>1165</v>
      </c>
      <c r="B1189">
        <v>-7.1146967323850049E-5</v>
      </c>
      <c r="C1189">
        <v>-4.2256461578071324E-3</v>
      </c>
    </row>
    <row r="1190" spans="1:3" x14ac:dyDescent="0.3">
      <c r="A1190">
        <v>1166</v>
      </c>
      <c r="B1190">
        <v>8.5012087733308313E-4</v>
      </c>
      <c r="C1190">
        <v>1.0222726804786274E-2</v>
      </c>
    </row>
    <row r="1191" spans="1:3" x14ac:dyDescent="0.3">
      <c r="A1191">
        <v>1167</v>
      </c>
      <c r="B1191">
        <v>1.0335513750969298E-3</v>
      </c>
      <c r="C1191">
        <v>-4.6232678930718356E-3</v>
      </c>
    </row>
    <row r="1192" spans="1:3" x14ac:dyDescent="0.3">
      <c r="A1192">
        <v>1168</v>
      </c>
      <c r="B1192">
        <v>2.2405681345059159E-4</v>
      </c>
      <c r="C1192">
        <v>1.125607988027013E-2</v>
      </c>
    </row>
    <row r="1193" spans="1:3" x14ac:dyDescent="0.3">
      <c r="A1193">
        <v>1169</v>
      </c>
      <c r="B1193">
        <v>1.5203036296722924E-3</v>
      </c>
      <c r="C1193">
        <v>6.6080271018773232E-3</v>
      </c>
    </row>
    <row r="1194" spans="1:3" x14ac:dyDescent="0.3">
      <c r="A1194">
        <v>1170</v>
      </c>
      <c r="B1194">
        <v>1.5120152748725724E-3</v>
      </c>
      <c r="C1194">
        <v>-7.1856222972993804E-3</v>
      </c>
    </row>
    <row r="1195" spans="1:3" x14ac:dyDescent="0.3">
      <c r="A1195">
        <v>1171</v>
      </c>
      <c r="B1195">
        <v>7.0728987080988595E-4</v>
      </c>
      <c r="C1195">
        <v>3.8090819771389554E-3</v>
      </c>
    </row>
    <row r="1196" spans="1:3" x14ac:dyDescent="0.3">
      <c r="A1196">
        <v>1172</v>
      </c>
      <c r="B1196">
        <v>-9.4739309340855643E-4</v>
      </c>
      <c r="C1196">
        <v>-1.9436047336381677E-2</v>
      </c>
    </row>
    <row r="1197" spans="1:3" x14ac:dyDescent="0.3">
      <c r="A1197">
        <v>1173</v>
      </c>
      <c r="B1197">
        <v>1.1738266806536526E-3</v>
      </c>
      <c r="C1197">
        <v>-2.5413840128649303E-3</v>
      </c>
    </row>
    <row r="1198" spans="1:3" x14ac:dyDescent="0.3">
      <c r="A1198">
        <v>1174</v>
      </c>
      <c r="B1198">
        <v>-1.9465022864478072E-4</v>
      </c>
      <c r="C1198">
        <v>-2.5879833660500125E-2</v>
      </c>
    </row>
    <row r="1199" spans="1:3" x14ac:dyDescent="0.3">
      <c r="A1199">
        <v>1175</v>
      </c>
      <c r="B1199">
        <v>-1.7057826016620716E-4</v>
      </c>
      <c r="C1199">
        <v>6.4076916622279965E-3</v>
      </c>
    </row>
    <row r="1200" spans="1:3" x14ac:dyDescent="0.3">
      <c r="A1200">
        <v>1176</v>
      </c>
      <c r="B1200">
        <v>1.0429699054333467E-6</v>
      </c>
      <c r="C1200">
        <v>-1.0306113881036964E-2</v>
      </c>
    </row>
    <row r="1201" spans="1:3" x14ac:dyDescent="0.3">
      <c r="A1201">
        <v>1177</v>
      </c>
      <c r="B1201">
        <v>2.3605511430338792E-4</v>
      </c>
      <c r="C1201">
        <v>1.7575041557472387E-3</v>
      </c>
    </row>
    <row r="1202" spans="1:3" x14ac:dyDescent="0.3">
      <c r="A1202">
        <v>1178</v>
      </c>
      <c r="B1202">
        <v>8.4556688217115781E-4</v>
      </c>
      <c r="C1202">
        <v>7.9285408961741002E-4</v>
      </c>
    </row>
    <row r="1203" spans="1:3" x14ac:dyDescent="0.3">
      <c r="A1203">
        <v>1179</v>
      </c>
      <c r="B1203">
        <v>1.3116011512692119E-3</v>
      </c>
      <c r="C1203">
        <v>6.5839505052485738E-3</v>
      </c>
    </row>
    <row r="1204" spans="1:3" x14ac:dyDescent="0.3">
      <c r="A1204">
        <v>1180</v>
      </c>
      <c r="B1204">
        <v>5.5523665580853743E-4</v>
      </c>
      <c r="C1204">
        <v>-8.9474175994172546E-3</v>
      </c>
    </row>
    <row r="1205" spans="1:3" x14ac:dyDescent="0.3">
      <c r="A1205">
        <v>1181</v>
      </c>
      <c r="B1205">
        <v>-5.6721298291171783E-4</v>
      </c>
      <c r="C1205">
        <v>5.4522852305591667E-3</v>
      </c>
    </row>
    <row r="1206" spans="1:3" x14ac:dyDescent="0.3">
      <c r="A1206">
        <v>1182</v>
      </c>
      <c r="B1206">
        <v>1.7702502612601588E-3</v>
      </c>
      <c r="C1206">
        <v>4.2825174573120576E-3</v>
      </c>
    </row>
    <row r="1207" spans="1:3" x14ac:dyDescent="0.3">
      <c r="A1207">
        <v>1183</v>
      </c>
      <c r="B1207">
        <v>-1.1973701448696711E-3</v>
      </c>
      <c r="C1207">
        <v>5.9273457153254071E-3</v>
      </c>
    </row>
    <row r="1208" spans="1:3" x14ac:dyDescent="0.3">
      <c r="A1208">
        <v>1184</v>
      </c>
      <c r="B1208">
        <v>1.8350844369638972E-5</v>
      </c>
      <c r="C1208">
        <v>-1.9378362147783967E-3</v>
      </c>
    </row>
    <row r="1209" spans="1:3" x14ac:dyDescent="0.3">
      <c r="A1209">
        <v>1185</v>
      </c>
      <c r="B1209">
        <v>-1.6539278011085273E-3</v>
      </c>
      <c r="C1209">
        <v>-1.8613741012902657E-3</v>
      </c>
    </row>
    <row r="1210" spans="1:3" x14ac:dyDescent="0.3">
      <c r="A1210">
        <v>1186</v>
      </c>
      <c r="B1210">
        <v>1.4741679980291255E-3</v>
      </c>
      <c r="C1210">
        <v>-1.8647219517183618E-2</v>
      </c>
    </row>
    <row r="1211" spans="1:3" x14ac:dyDescent="0.3">
      <c r="A1211">
        <v>1187</v>
      </c>
      <c r="B1211">
        <v>9.8840883574748172E-4</v>
      </c>
      <c r="C1211">
        <v>-6.8346880728632807E-4</v>
      </c>
    </row>
    <row r="1212" spans="1:3" x14ac:dyDescent="0.3">
      <c r="A1212">
        <v>1188</v>
      </c>
      <c r="B1212">
        <v>3.8622726007346455E-4</v>
      </c>
      <c r="C1212">
        <v>1.1408011426547609E-3</v>
      </c>
    </row>
    <row r="1213" spans="1:3" x14ac:dyDescent="0.3">
      <c r="A1213">
        <v>1189</v>
      </c>
      <c r="B1213">
        <v>9.3931312486631466E-4</v>
      </c>
      <c r="C1213">
        <v>2.1437872553734937E-2</v>
      </c>
    </row>
    <row r="1214" spans="1:3" x14ac:dyDescent="0.3">
      <c r="A1214">
        <v>1190</v>
      </c>
      <c r="B1214">
        <v>6.2586029288014657E-4</v>
      </c>
      <c r="C1214">
        <v>-1.0467669949189799E-2</v>
      </c>
    </row>
    <row r="1215" spans="1:3" x14ac:dyDescent="0.3">
      <c r="A1215">
        <v>1191</v>
      </c>
      <c r="B1215">
        <v>1.1538608069314575E-3</v>
      </c>
      <c r="C1215">
        <v>1.3962783193486998E-2</v>
      </c>
    </row>
    <row r="1216" spans="1:3" x14ac:dyDescent="0.3">
      <c r="A1216">
        <v>1192</v>
      </c>
      <c r="B1216">
        <v>7.4501396042302463E-4</v>
      </c>
      <c r="C1216">
        <v>-8.9931853563871463E-3</v>
      </c>
    </row>
    <row r="1217" spans="1:3" x14ac:dyDescent="0.3">
      <c r="A1217">
        <v>1193</v>
      </c>
      <c r="B1217">
        <v>1.1444450747990983E-3</v>
      </c>
      <c r="C1217">
        <v>-4.7110738352663037E-3</v>
      </c>
    </row>
    <row r="1218" spans="1:3" x14ac:dyDescent="0.3">
      <c r="A1218">
        <v>1194</v>
      </c>
      <c r="B1218">
        <v>7.3539954426651442E-4</v>
      </c>
      <c r="C1218">
        <v>-3.2170629780872305E-4</v>
      </c>
    </row>
    <row r="1219" spans="1:3" x14ac:dyDescent="0.3">
      <c r="A1219">
        <v>1195</v>
      </c>
      <c r="B1219">
        <v>7.1789933691892422E-4</v>
      </c>
      <c r="C1219">
        <v>-1.3430412738664986E-2</v>
      </c>
    </row>
    <row r="1220" spans="1:3" x14ac:dyDescent="0.3">
      <c r="A1220">
        <v>1196</v>
      </c>
      <c r="B1220">
        <v>2.4934659056733555E-4</v>
      </c>
      <c r="C1220">
        <v>-2.0605453422617027E-2</v>
      </c>
    </row>
    <row r="1221" spans="1:3" x14ac:dyDescent="0.3">
      <c r="A1221">
        <v>1197</v>
      </c>
      <c r="B1221">
        <v>6.6491236669235804E-4</v>
      </c>
      <c r="C1221">
        <v>6.589495693761163E-3</v>
      </c>
    </row>
    <row r="1222" spans="1:3" x14ac:dyDescent="0.3">
      <c r="A1222">
        <v>1198</v>
      </c>
      <c r="B1222">
        <v>6.9009593597340138E-4</v>
      </c>
      <c r="C1222">
        <v>2.4090492603004398E-2</v>
      </c>
    </row>
    <row r="1223" spans="1:3" x14ac:dyDescent="0.3">
      <c r="A1223">
        <v>1199</v>
      </c>
      <c r="B1223">
        <v>5.1156031037527766E-4</v>
      </c>
      <c r="C1223">
        <v>-1.0579531895186485E-2</v>
      </c>
    </row>
    <row r="1224" spans="1:3" x14ac:dyDescent="0.3">
      <c r="A1224">
        <v>1200</v>
      </c>
      <c r="B1224">
        <v>3.9538704712105009E-4</v>
      </c>
      <c r="C1224">
        <v>1.0871345083738441E-2</v>
      </c>
    </row>
    <row r="1225" spans="1:3" x14ac:dyDescent="0.3">
      <c r="A1225">
        <v>1201</v>
      </c>
      <c r="B1225">
        <v>1.3893328000217173E-3</v>
      </c>
      <c r="C1225">
        <v>-1.9922620786592439E-4</v>
      </c>
    </row>
    <row r="1226" spans="1:3" x14ac:dyDescent="0.3">
      <c r="A1226">
        <v>1202</v>
      </c>
      <c r="B1226">
        <v>2.8503387780995284E-5</v>
      </c>
      <c r="C1226">
        <v>-4.537527280094051E-2</v>
      </c>
    </row>
    <row r="1227" spans="1:3" x14ac:dyDescent="0.3">
      <c r="A1227">
        <v>1203</v>
      </c>
      <c r="B1227">
        <v>6.9210080923975763E-4</v>
      </c>
      <c r="C1227">
        <v>6.4219731174306478E-3</v>
      </c>
    </row>
    <row r="1228" spans="1:3" x14ac:dyDescent="0.3">
      <c r="A1228">
        <v>1204</v>
      </c>
      <c r="B1228">
        <v>5.614276575304167E-4</v>
      </c>
      <c r="C1228">
        <v>-2.0741783494722769E-2</v>
      </c>
    </row>
    <row r="1229" spans="1:3" x14ac:dyDescent="0.3">
      <c r="A1229">
        <v>1205</v>
      </c>
      <c r="B1229">
        <v>9.2042692541435887E-4</v>
      </c>
      <c r="C1229">
        <v>9.123391695037758E-3</v>
      </c>
    </row>
    <row r="1230" spans="1:3" x14ac:dyDescent="0.3">
      <c r="A1230">
        <v>1206</v>
      </c>
      <c r="B1230">
        <v>9.2055158913410362E-4</v>
      </c>
      <c r="C1230">
        <v>1.4020483789638568E-2</v>
      </c>
    </row>
    <row r="1231" spans="1:3" x14ac:dyDescent="0.3">
      <c r="A1231">
        <v>1207</v>
      </c>
      <c r="B1231">
        <v>7.4598256404868001E-4</v>
      </c>
      <c r="C1231">
        <v>1.7158391800142666E-2</v>
      </c>
    </row>
    <row r="1232" spans="1:3" x14ac:dyDescent="0.3">
      <c r="A1232">
        <v>1208</v>
      </c>
      <c r="B1232">
        <v>9.6709580619218111E-4</v>
      </c>
      <c r="C1232">
        <v>6.6322822070826154E-4</v>
      </c>
    </row>
    <row r="1233" spans="1:3" x14ac:dyDescent="0.3">
      <c r="A1233">
        <v>1209</v>
      </c>
      <c r="B1233">
        <v>9.9741749996739995E-4</v>
      </c>
      <c r="C1233">
        <v>9.55707974556619E-3</v>
      </c>
    </row>
    <row r="1234" spans="1:3" x14ac:dyDescent="0.3">
      <c r="A1234">
        <v>1210</v>
      </c>
      <c r="B1234">
        <v>2.8987323226434161E-4</v>
      </c>
      <c r="C1234">
        <v>-6.0231724388167531E-3</v>
      </c>
    </row>
    <row r="1235" spans="1:3" x14ac:dyDescent="0.3">
      <c r="A1235">
        <v>1211</v>
      </c>
      <c r="B1235">
        <v>1.2921835041960301E-3</v>
      </c>
      <c r="C1235">
        <v>3.2329360515194099E-3</v>
      </c>
    </row>
    <row r="1236" spans="1:3" x14ac:dyDescent="0.3">
      <c r="A1236">
        <v>1212</v>
      </c>
      <c r="B1236">
        <v>1.2116739768208229E-4</v>
      </c>
      <c r="C1236">
        <v>6.9736021517742327E-3</v>
      </c>
    </row>
    <row r="1237" spans="1:3" x14ac:dyDescent="0.3">
      <c r="A1237">
        <v>1213</v>
      </c>
      <c r="B1237">
        <v>9.8036004457235687E-4</v>
      </c>
      <c r="C1237">
        <v>1.6781722915423462E-2</v>
      </c>
    </row>
    <row r="1238" spans="1:3" x14ac:dyDescent="0.3">
      <c r="A1238">
        <v>1214</v>
      </c>
      <c r="B1238">
        <v>1.387006377031222E-4</v>
      </c>
      <c r="C1238">
        <v>4.2019906967947591E-3</v>
      </c>
    </row>
    <row r="1239" spans="1:3" x14ac:dyDescent="0.3">
      <c r="A1239">
        <v>1215</v>
      </c>
      <c r="B1239">
        <v>-2.4103437472125641E-4</v>
      </c>
      <c r="C1239">
        <v>1.365233205188446E-2</v>
      </c>
    </row>
    <row r="1240" spans="1:3" x14ac:dyDescent="0.3">
      <c r="A1240">
        <v>1216</v>
      </c>
      <c r="B1240">
        <v>8.7825965504318782E-4</v>
      </c>
      <c r="C1240">
        <v>1.0899855846476561E-2</v>
      </c>
    </row>
    <row r="1241" spans="1:3" x14ac:dyDescent="0.3">
      <c r="A1241">
        <v>1217</v>
      </c>
      <c r="B1241">
        <v>6.2623356081377966E-4</v>
      </c>
      <c r="C1241">
        <v>1.3967081049021593E-2</v>
      </c>
    </row>
    <row r="1242" spans="1:3" x14ac:dyDescent="0.3">
      <c r="A1242">
        <v>1218</v>
      </c>
      <c r="B1242">
        <v>1.0430422788149977E-3</v>
      </c>
      <c r="C1242">
        <v>3.1598001698938346E-3</v>
      </c>
    </row>
    <row r="1243" spans="1:3" x14ac:dyDescent="0.3">
      <c r="A1243">
        <v>1219</v>
      </c>
      <c r="B1243">
        <v>6.9869280906158715E-4</v>
      </c>
      <c r="C1243">
        <v>4.6384951600270761E-3</v>
      </c>
    </row>
    <row r="1244" spans="1:3" x14ac:dyDescent="0.3">
      <c r="A1244">
        <v>1220</v>
      </c>
      <c r="B1244">
        <v>3.1119465191691849E-4</v>
      </c>
      <c r="C1244">
        <v>-7.3223462473679893E-3</v>
      </c>
    </row>
    <row r="1245" spans="1:3" x14ac:dyDescent="0.3">
      <c r="A1245">
        <v>1221</v>
      </c>
      <c r="B1245">
        <v>1.0848685905509644E-3</v>
      </c>
      <c r="C1245">
        <v>-6.4302610739603379E-4</v>
      </c>
    </row>
    <row r="1246" spans="1:3" x14ac:dyDescent="0.3">
      <c r="A1246">
        <v>1222</v>
      </c>
      <c r="B1246">
        <v>1.3527715991213216E-3</v>
      </c>
      <c r="C1246">
        <v>-1.573644045283745E-3</v>
      </c>
    </row>
    <row r="1247" spans="1:3" x14ac:dyDescent="0.3">
      <c r="A1247">
        <v>1223</v>
      </c>
      <c r="B1247">
        <v>-5.7821256210205613E-5</v>
      </c>
      <c r="C1247">
        <v>7.1760505966616817E-3</v>
      </c>
    </row>
    <row r="1248" spans="1:3" x14ac:dyDescent="0.3">
      <c r="A1248">
        <v>1224</v>
      </c>
      <c r="B1248">
        <v>1.1706213828172685E-3</v>
      </c>
      <c r="C1248">
        <v>-1.726423961741227E-3</v>
      </c>
    </row>
    <row r="1249" spans="1:3" x14ac:dyDescent="0.3">
      <c r="A1249">
        <v>1225</v>
      </c>
      <c r="B1249">
        <v>1.7257332133668521E-4</v>
      </c>
      <c r="C1249">
        <v>-9.1508162296264316E-3</v>
      </c>
    </row>
    <row r="1250" spans="1:3" x14ac:dyDescent="0.3">
      <c r="A1250">
        <v>1226</v>
      </c>
      <c r="B1250">
        <v>1.0071467133309579E-3</v>
      </c>
      <c r="C1250">
        <v>5.2560170157456903E-3</v>
      </c>
    </row>
    <row r="1251" spans="1:3" x14ac:dyDescent="0.3">
      <c r="A1251">
        <v>1227</v>
      </c>
      <c r="B1251">
        <v>-1.4802701559906708E-4</v>
      </c>
      <c r="C1251">
        <v>8.9263328584842597E-3</v>
      </c>
    </row>
    <row r="1252" spans="1:3" x14ac:dyDescent="0.3">
      <c r="A1252">
        <v>1228</v>
      </c>
      <c r="B1252">
        <v>1.5061282266142304E-3</v>
      </c>
      <c r="C1252">
        <v>1.0162932980495234E-3</v>
      </c>
    </row>
    <row r="1253" spans="1:3" x14ac:dyDescent="0.3">
      <c r="A1253">
        <v>1229</v>
      </c>
      <c r="B1253">
        <v>8.0355656628080347E-4</v>
      </c>
      <c r="C1253">
        <v>5.2871269437574711E-3</v>
      </c>
    </row>
    <row r="1254" spans="1:3" x14ac:dyDescent="0.3">
      <c r="A1254">
        <v>1230</v>
      </c>
      <c r="B1254">
        <v>8.3334518064322508E-4</v>
      </c>
      <c r="C1254">
        <v>-1.1876289965919235E-2</v>
      </c>
    </row>
    <row r="1255" spans="1:3" x14ac:dyDescent="0.3">
      <c r="A1255">
        <v>1231</v>
      </c>
      <c r="B1255">
        <v>1.4768940754443264E-3</v>
      </c>
      <c r="C1255">
        <v>8.7777825078326176E-3</v>
      </c>
    </row>
    <row r="1256" spans="1:3" x14ac:dyDescent="0.3">
      <c r="A1256">
        <v>1232</v>
      </c>
      <c r="B1256">
        <v>1.4320303259307584E-3</v>
      </c>
      <c r="C1256">
        <v>-1.3442806923125465E-4</v>
      </c>
    </row>
    <row r="1257" spans="1:3" x14ac:dyDescent="0.3">
      <c r="A1257">
        <v>1233</v>
      </c>
      <c r="B1257">
        <v>-9.7871056954370456E-4</v>
      </c>
      <c r="C1257">
        <v>6.8807592614454002E-3</v>
      </c>
    </row>
    <row r="1258" spans="1:3" x14ac:dyDescent="0.3">
      <c r="A1258">
        <v>1234</v>
      </c>
      <c r="B1258">
        <v>1.2011804985412966E-3</v>
      </c>
      <c r="C1258">
        <v>-3.2965480373339882E-3</v>
      </c>
    </row>
    <row r="1259" spans="1:3" x14ac:dyDescent="0.3">
      <c r="A1259">
        <v>1235</v>
      </c>
      <c r="B1259">
        <v>-1.0795844621495905E-3</v>
      </c>
      <c r="C1259">
        <v>-2.4755196516136617E-3</v>
      </c>
    </row>
    <row r="1260" spans="1:3" x14ac:dyDescent="0.3">
      <c r="A1260">
        <v>1236</v>
      </c>
      <c r="B1260">
        <v>7.890695079107073E-4</v>
      </c>
      <c r="C1260">
        <v>7.9773675615945998E-3</v>
      </c>
    </row>
    <row r="1261" spans="1:3" x14ac:dyDescent="0.3">
      <c r="A1261">
        <v>1237</v>
      </c>
      <c r="B1261">
        <v>9.2459818764098738E-4</v>
      </c>
      <c r="C1261">
        <v>5.2613231136934531E-3</v>
      </c>
    </row>
    <row r="1262" spans="1:3" x14ac:dyDescent="0.3">
      <c r="A1262">
        <v>1238</v>
      </c>
      <c r="B1262">
        <v>1.7221252879264469E-4</v>
      </c>
      <c r="C1262">
        <v>1.2061089883081281E-2</v>
      </c>
    </row>
    <row r="1263" spans="1:3" x14ac:dyDescent="0.3">
      <c r="A1263">
        <v>1239</v>
      </c>
      <c r="B1263">
        <v>5.5902352011899872E-4</v>
      </c>
      <c r="C1263">
        <v>-3.103552782205591E-3</v>
      </c>
    </row>
    <row r="1264" spans="1:3" x14ac:dyDescent="0.3">
      <c r="A1264">
        <v>1240</v>
      </c>
      <c r="B1264">
        <v>2.9916373789613706E-4</v>
      </c>
      <c r="C1264">
        <v>-5.3043108294688226E-4</v>
      </c>
    </row>
    <row r="1265" spans="1:3" x14ac:dyDescent="0.3">
      <c r="A1265">
        <v>1241</v>
      </c>
      <c r="B1265">
        <v>1.6969853679285123E-3</v>
      </c>
      <c r="C1265">
        <v>3.7090484633799312E-3</v>
      </c>
    </row>
    <row r="1266" spans="1:3" x14ac:dyDescent="0.3">
      <c r="A1266">
        <v>1242</v>
      </c>
      <c r="B1266">
        <v>1.0371754952031341E-3</v>
      </c>
      <c r="C1266">
        <v>-6.2415934677932149E-3</v>
      </c>
    </row>
    <row r="1267" spans="1:3" x14ac:dyDescent="0.3">
      <c r="A1267">
        <v>1243</v>
      </c>
      <c r="B1267">
        <v>1.3313670850618204E-3</v>
      </c>
      <c r="C1267">
        <v>-2.8902585400271703E-3</v>
      </c>
    </row>
    <row r="1268" spans="1:3" x14ac:dyDescent="0.3">
      <c r="A1268">
        <v>1244</v>
      </c>
      <c r="B1268">
        <v>-3.1295344331516073E-3</v>
      </c>
      <c r="C1268">
        <v>1.4044143666794344E-2</v>
      </c>
    </row>
    <row r="1269" spans="1:3" x14ac:dyDescent="0.3">
      <c r="A1269">
        <v>1245</v>
      </c>
      <c r="B1269">
        <v>1.9305247174944938E-4</v>
      </c>
      <c r="C1269">
        <v>-1.0095218249890955E-3</v>
      </c>
    </row>
    <row r="1270" spans="1:3" x14ac:dyDescent="0.3">
      <c r="A1270">
        <v>1246</v>
      </c>
      <c r="B1270">
        <v>3.903167096546659E-5</v>
      </c>
      <c r="C1270">
        <v>9.6176838681030826E-3</v>
      </c>
    </row>
    <row r="1271" spans="1:3" x14ac:dyDescent="0.3">
      <c r="A1271">
        <v>1247</v>
      </c>
      <c r="B1271">
        <v>1.2682208229694214E-3</v>
      </c>
      <c r="C1271">
        <v>1.191636335552957E-2</v>
      </c>
    </row>
    <row r="1272" spans="1:3" x14ac:dyDescent="0.3">
      <c r="A1272">
        <v>1248</v>
      </c>
      <c r="B1272">
        <v>2.1460973548246298E-3</v>
      </c>
      <c r="C1272">
        <v>-2.6987565735765998E-2</v>
      </c>
    </row>
    <row r="1273" spans="1:3" x14ac:dyDescent="0.3">
      <c r="A1273">
        <v>1249</v>
      </c>
      <c r="B1273">
        <v>3.1351219211738521E-4</v>
      </c>
      <c r="C1273">
        <v>1.2114335610921909E-2</v>
      </c>
    </row>
    <row r="1274" spans="1:3" x14ac:dyDescent="0.3">
      <c r="A1274">
        <v>1250</v>
      </c>
      <c r="B1274">
        <v>1.3678018403159324E-3</v>
      </c>
      <c r="C1274">
        <v>-1.7250018394918357E-2</v>
      </c>
    </row>
    <row r="1275" spans="1:3" x14ac:dyDescent="0.3">
      <c r="A1275">
        <v>1251</v>
      </c>
      <c r="B1275">
        <v>1.0308932700712427E-3</v>
      </c>
      <c r="C1275">
        <v>-8.2814399382723728E-3</v>
      </c>
    </row>
    <row r="1276" spans="1:3" x14ac:dyDescent="0.3">
      <c r="A1276">
        <v>1252</v>
      </c>
      <c r="B1276">
        <v>7.5461259780125597E-4</v>
      </c>
      <c r="C1276">
        <v>-2.3644805177110281E-4</v>
      </c>
    </row>
    <row r="1277" spans="1:3" x14ac:dyDescent="0.3">
      <c r="A1277">
        <v>1253</v>
      </c>
      <c r="B1277">
        <v>8.2034745686238443E-4</v>
      </c>
      <c r="C1277">
        <v>1.295423959736058E-2</v>
      </c>
    </row>
    <row r="1278" spans="1:3" x14ac:dyDescent="0.3">
      <c r="A1278">
        <v>1254</v>
      </c>
      <c r="B1278">
        <v>3.9161900253569242E-4</v>
      </c>
      <c r="C1278">
        <v>1.36245922935353E-3</v>
      </c>
    </row>
    <row r="1279" spans="1:3" x14ac:dyDescent="0.3">
      <c r="A1279">
        <v>1255</v>
      </c>
      <c r="B1279">
        <v>1.4408056052450562E-3</v>
      </c>
      <c r="C1279">
        <v>1.7853792844779821E-3</v>
      </c>
    </row>
    <row r="1280" spans="1:3" ht="15" thickBot="1" x14ac:dyDescent="0.35">
      <c r="A1280" s="5">
        <v>1256</v>
      </c>
      <c r="B1280" s="5">
        <v>1.2835584055094454E-3</v>
      </c>
      <c r="C1280" s="5">
        <v>-1.8463311662744532E-2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52E49-21A1-4183-926F-5AE0E3F40FF5}">
  <dimension ref="B1:J268"/>
  <sheetViews>
    <sheetView workbookViewId="0">
      <selection activeCell="B5" sqref="B5"/>
    </sheetView>
  </sheetViews>
  <sheetFormatPr baseColWidth="10" defaultRowHeight="14.4" x14ac:dyDescent="0.3"/>
  <sheetData>
    <row r="1" spans="2:10" x14ac:dyDescent="0.3">
      <c r="B1" t="s">
        <v>5</v>
      </c>
      <c r="F1" t="s">
        <v>8</v>
      </c>
      <c r="G1" s="12">
        <f>+AVERAGE(G8:G267)</f>
        <v>2.7697263097135228E-3</v>
      </c>
      <c r="H1" s="12">
        <f>+AVERAGE(H8:H267)</f>
        <v>1.292678796211715E-2</v>
      </c>
      <c r="I1" s="14">
        <f>+(1+G1)^52-1</f>
        <v>0.15468396095748638</v>
      </c>
      <c r="J1" s="14">
        <f>+(1+H1)^52-1</f>
        <v>0.95010927269423462</v>
      </c>
    </row>
    <row r="2" spans="2:10" x14ac:dyDescent="0.3">
      <c r="B2" t="s">
        <v>6</v>
      </c>
      <c r="C2">
        <v>7</v>
      </c>
      <c r="F2" t="s">
        <v>9</v>
      </c>
      <c r="G2">
        <f>+_xlfn.STDEV.S(G8:G267)</f>
        <v>2.1973507948273397E-2</v>
      </c>
      <c r="H2">
        <f>+_xlfn.STDEV.S(H8:H267)</f>
        <v>8.3513527522134742E-2</v>
      </c>
      <c r="I2" s="11">
        <f>+G2*52^0.5</f>
        <v>0.15845321921863051</v>
      </c>
      <c r="J2" s="11">
        <f>+H2*52^0.5</f>
        <v>0.60222461135185978</v>
      </c>
    </row>
    <row r="3" spans="2:10" x14ac:dyDescent="0.3">
      <c r="F3" t="s">
        <v>38</v>
      </c>
      <c r="H3">
        <f>+_xlfn.COVARIANCE.S(G8:G267,H8:H267)</f>
        <v>5.8671446881531926E-4</v>
      </c>
    </row>
    <row r="4" spans="2:10" x14ac:dyDescent="0.3">
      <c r="F4" t="s">
        <v>39</v>
      </c>
      <c r="H4" s="19">
        <f>+H3/G2^2</f>
        <v>1.2151447309560501</v>
      </c>
    </row>
    <row r="5" spans="2:10" x14ac:dyDescent="0.3">
      <c r="F5" t="s">
        <v>41</v>
      </c>
      <c r="H5" s="9">
        <f>+H3/G2/H2</f>
        <v>0.31972056738818</v>
      </c>
    </row>
    <row r="6" spans="2:10" x14ac:dyDescent="0.3">
      <c r="H6" s="9"/>
    </row>
    <row r="7" spans="2:10" x14ac:dyDescent="0.3">
      <c r="B7" s="8"/>
      <c r="C7" s="8" t="s">
        <v>7</v>
      </c>
      <c r="D7" s="8" t="s">
        <v>44</v>
      </c>
      <c r="E7" s="17"/>
      <c r="G7" s="8" t="s">
        <v>45</v>
      </c>
      <c r="H7" s="8" t="s">
        <v>46</v>
      </c>
    </row>
    <row r="8" spans="2:10" x14ac:dyDescent="0.3">
      <c r="B8" s="2">
        <f>+'S&amp;P500'!B1261</f>
        <v>45799</v>
      </c>
      <c r="C8">
        <f>+VLOOKUP(B8,'S&amp;P500'!$B$4:$C$1261,2)</f>
        <v>5842.01</v>
      </c>
      <c r="D8" s="16">
        <f>+VLOOKUP(B8,BTC!$B$5:$C$1832,2)</f>
        <v>111673.28</v>
      </c>
      <c r="E8" s="16"/>
      <c r="F8" s="4"/>
      <c r="G8" s="13">
        <f>+C8/C9-1</f>
        <v>-1.2661971664359783E-2</v>
      </c>
      <c r="H8" s="13">
        <f>+D8/D9-1</f>
        <v>7.6424574802129497E-2</v>
      </c>
    </row>
    <row r="9" spans="2:10" x14ac:dyDescent="0.3">
      <c r="B9" s="2">
        <f>+B8-$C$2</f>
        <v>45792</v>
      </c>
      <c r="C9">
        <f>+VLOOKUP(B9,'S&amp;P500'!$B$5:$C$1261,2)</f>
        <v>5916.93</v>
      </c>
      <c r="D9" s="16">
        <f>+VLOOKUP(B9,BTC!$B$5:$C$1832,2)</f>
        <v>103744.64</v>
      </c>
      <c r="E9" s="16"/>
      <c r="G9" s="13">
        <f t="shared" ref="G9:H67" si="0">+C9/C10-1</f>
        <v>4.4666786724435692E-2</v>
      </c>
      <c r="H9" s="13">
        <f t="shared" si="0"/>
        <v>4.8738171660880347E-3</v>
      </c>
    </row>
    <row r="10" spans="2:10" x14ac:dyDescent="0.3">
      <c r="B10" s="2">
        <f t="shared" ref="B10:B73" si="1">+B9-$C$2</f>
        <v>45785</v>
      </c>
      <c r="C10">
        <f>+VLOOKUP(B10,'S&amp;P500'!$B$5:$C$1261,2)</f>
        <v>5663.94</v>
      </c>
      <c r="D10" s="16">
        <f>+VLOOKUP(B10,BTC!$B$5:$C$1832,2)</f>
        <v>103241.46</v>
      </c>
      <c r="E10" s="16"/>
      <c r="G10" s="13">
        <f t="shared" si="0"/>
        <v>1.0670682745256066E-2</v>
      </c>
      <c r="H10" s="13">
        <f t="shared" si="0"/>
        <v>6.994461943818564E-2</v>
      </c>
    </row>
    <row r="11" spans="2:10" x14ac:dyDescent="0.3">
      <c r="B11" s="2">
        <f t="shared" si="1"/>
        <v>45778</v>
      </c>
      <c r="C11">
        <f>+VLOOKUP(B11,'S&amp;P500'!$B$5:$C$1261,2)</f>
        <v>5604.14</v>
      </c>
      <c r="D11" s="16">
        <f>+VLOOKUP(B11,BTC!$B$5:$C$1832,2)</f>
        <v>96492.34</v>
      </c>
      <c r="E11" s="16"/>
      <c r="G11" s="13">
        <f t="shared" si="0"/>
        <v>2.1763902588440409E-2</v>
      </c>
      <c r="H11" s="13">
        <f t="shared" si="0"/>
        <v>2.7128346947856041E-2</v>
      </c>
    </row>
    <row r="12" spans="2:10" x14ac:dyDescent="0.3">
      <c r="B12" s="2">
        <f t="shared" si="1"/>
        <v>45771</v>
      </c>
      <c r="C12">
        <f>+VLOOKUP(B12,'S&amp;P500'!$B$5:$C$1261,2)</f>
        <v>5484.77</v>
      </c>
      <c r="D12" s="16">
        <f>+VLOOKUP(B12,BTC!$B$5:$C$1832,2)</f>
        <v>93943.8</v>
      </c>
      <c r="E12" s="16"/>
      <c r="G12" s="13">
        <f t="shared" si="0"/>
        <v>3.8251273023264698E-2</v>
      </c>
      <c r="H12" s="13">
        <f t="shared" si="0"/>
        <v>0.10657836228550899</v>
      </c>
    </row>
    <row r="13" spans="2:10" x14ac:dyDescent="0.3">
      <c r="B13" s="2">
        <f t="shared" si="1"/>
        <v>45764</v>
      </c>
      <c r="C13">
        <f>+VLOOKUP(B13,'S&amp;P500'!$B$5:$C$1261,2)</f>
        <v>5282.7</v>
      </c>
      <c r="D13" s="16">
        <f>+VLOOKUP(B13,BTC!$B$5:$C$1832,2)</f>
        <v>84895.75</v>
      </c>
      <c r="E13" s="16"/>
      <c r="G13" s="13">
        <f t="shared" si="0"/>
        <v>2.7809151393778375E-3</v>
      </c>
      <c r="H13" s="13">
        <f t="shared" si="0"/>
        <v>6.6179397871101164E-2</v>
      </c>
    </row>
    <row r="14" spans="2:10" x14ac:dyDescent="0.3">
      <c r="B14" s="2">
        <f t="shared" si="1"/>
        <v>45757</v>
      </c>
      <c r="C14">
        <f>+VLOOKUP(B14,'S&amp;P500'!$B$5:$C$1261,2)</f>
        <v>5268.05</v>
      </c>
      <c r="D14" s="16">
        <f>+VLOOKUP(B14,BTC!$B$5:$C$1832,2)</f>
        <v>79626.14</v>
      </c>
      <c r="E14" s="16"/>
      <c r="G14" s="13">
        <f t="shared" si="0"/>
        <v>-2.3806082438312171E-2</v>
      </c>
      <c r="H14" s="13">
        <f t="shared" si="0"/>
        <v>-4.1836000049577104E-2</v>
      </c>
    </row>
    <row r="15" spans="2:10" x14ac:dyDescent="0.3">
      <c r="B15" s="2">
        <f t="shared" si="1"/>
        <v>45750</v>
      </c>
      <c r="C15">
        <f>+VLOOKUP(B15,'S&amp;P500'!$B$5:$C$1261,2)</f>
        <v>5396.52</v>
      </c>
      <c r="D15" s="16">
        <f>+VLOOKUP(B15,BTC!$B$5:$C$1832,2)</f>
        <v>83102.83</v>
      </c>
      <c r="E15" s="16"/>
      <c r="G15" s="13">
        <f t="shared" si="0"/>
        <v>-5.2129604746623648E-2</v>
      </c>
      <c r="H15" s="13">
        <f t="shared" si="0"/>
        <v>-4.6735553258826057E-2</v>
      </c>
    </row>
    <row r="16" spans="2:10" x14ac:dyDescent="0.3">
      <c r="B16" s="2">
        <f t="shared" si="1"/>
        <v>45743</v>
      </c>
      <c r="C16">
        <f>+VLOOKUP(B16,'S&amp;P500'!$B$5:$C$1261,2)</f>
        <v>5693.31</v>
      </c>
      <c r="D16" s="16">
        <f>+VLOOKUP(B16,BTC!$B$5:$C$1832,2)</f>
        <v>87177.1</v>
      </c>
      <c r="E16" s="16"/>
      <c r="G16" s="13">
        <f t="shared" si="0"/>
        <v>5.371815451121309E-3</v>
      </c>
      <c r="H16" s="13">
        <f t="shared" si="0"/>
        <v>3.576096151469943E-2</v>
      </c>
    </row>
    <row r="17" spans="2:8" x14ac:dyDescent="0.3">
      <c r="B17" s="2">
        <f t="shared" si="1"/>
        <v>45736</v>
      </c>
      <c r="C17">
        <f>+VLOOKUP(B17,'S&amp;P500'!$B$5:$C$1261,2)</f>
        <v>5662.89</v>
      </c>
      <c r="D17" s="16">
        <f>+VLOOKUP(B17,BTC!$B$5:$C$1832,2)</f>
        <v>84167.2</v>
      </c>
      <c r="E17" s="16"/>
      <c r="G17" s="13">
        <f t="shared" si="0"/>
        <v>2.5603457019081732E-2</v>
      </c>
      <c r="H17" s="13">
        <f t="shared" si="0"/>
        <v>3.8246283615837262E-2</v>
      </c>
    </row>
    <row r="18" spans="2:8" x14ac:dyDescent="0.3">
      <c r="B18" s="2">
        <f t="shared" si="1"/>
        <v>45729</v>
      </c>
      <c r="C18">
        <f>+VLOOKUP(B18,'S&amp;P500'!$B$5:$C$1261,2)</f>
        <v>5521.52</v>
      </c>
      <c r="D18" s="16">
        <f>+VLOOKUP(B18,BTC!$B$5:$C$1832,2)</f>
        <v>81066.7</v>
      </c>
      <c r="E18" s="16"/>
      <c r="G18" s="13">
        <f t="shared" si="0"/>
        <v>-3.7814628161965125E-2</v>
      </c>
      <c r="H18" s="13">
        <f t="shared" si="0"/>
        <v>-9.8875710816143658E-2</v>
      </c>
    </row>
    <row r="19" spans="2:8" x14ac:dyDescent="0.3">
      <c r="B19" s="2">
        <f t="shared" si="1"/>
        <v>45722</v>
      </c>
      <c r="C19">
        <f>+VLOOKUP(B19,'S&amp;P500'!$B$5:$C$1261,2)</f>
        <v>5738.52</v>
      </c>
      <c r="D19" s="16">
        <f>+VLOOKUP(B19,BTC!$B$5:$C$1832,2)</f>
        <v>89961.73</v>
      </c>
      <c r="E19" s="16"/>
      <c r="G19" s="13">
        <f t="shared" si="0"/>
        <v>-2.0992669199548786E-2</v>
      </c>
      <c r="H19" s="13">
        <f t="shared" si="0"/>
        <v>6.2068919108290155E-2</v>
      </c>
    </row>
    <row r="20" spans="2:8" x14ac:dyDescent="0.3">
      <c r="B20" s="2">
        <f t="shared" si="1"/>
        <v>45715</v>
      </c>
      <c r="C20">
        <f>+VLOOKUP(B20,'S&amp;P500'!$B$5:$C$1261,2)</f>
        <v>5861.57</v>
      </c>
      <c r="D20" s="16">
        <f>+VLOOKUP(B20,BTC!$B$5:$C$1832,2)</f>
        <v>84704.23</v>
      </c>
      <c r="E20" s="16"/>
      <c r="G20" s="13">
        <f t="shared" si="0"/>
        <v>-4.1838849729955996E-2</v>
      </c>
      <c r="H20" s="13">
        <f t="shared" si="0"/>
        <v>-0.13860636520818759</v>
      </c>
    </row>
    <row r="21" spans="2:8" x14ac:dyDescent="0.3">
      <c r="B21" s="2">
        <f t="shared" si="1"/>
        <v>45708</v>
      </c>
      <c r="C21">
        <f>+VLOOKUP(B21,'S&amp;P500'!$B$5:$C$1261,2)</f>
        <v>6117.52</v>
      </c>
      <c r="D21" s="16">
        <f>+VLOOKUP(B21,BTC!$B$5:$C$1832,2)</f>
        <v>98333.94</v>
      </c>
      <c r="E21" s="16"/>
      <c r="G21" s="13">
        <f t="shared" si="0"/>
        <v>4.0064954285079502E-4</v>
      </c>
      <c r="H21" s="13">
        <f t="shared" si="0"/>
        <v>1.7698214737207341E-2</v>
      </c>
    </row>
    <row r="22" spans="2:8" x14ac:dyDescent="0.3">
      <c r="B22" s="2">
        <f t="shared" si="1"/>
        <v>45701</v>
      </c>
      <c r="C22">
        <f>+VLOOKUP(B22,'S&amp;P500'!$B$5:$C$1261,2)</f>
        <v>6115.07</v>
      </c>
      <c r="D22" s="16">
        <f>+VLOOKUP(B22,BTC!$B$5:$C$1832,2)</f>
        <v>96623.87</v>
      </c>
      <c r="E22" s="16"/>
      <c r="G22" s="13">
        <f t="shared" si="0"/>
        <v>5.1778807509406111E-3</v>
      </c>
      <c r="H22" s="13">
        <f t="shared" si="0"/>
        <v>3.1648157791464016E-4</v>
      </c>
    </row>
    <row r="23" spans="2:8" x14ac:dyDescent="0.3">
      <c r="B23" s="2">
        <f t="shared" si="1"/>
        <v>45694</v>
      </c>
      <c r="C23">
        <f>+VLOOKUP(B23,'S&amp;P500'!$B$5:$C$1261,2)</f>
        <v>6083.57</v>
      </c>
      <c r="D23" s="16">
        <f>+VLOOKUP(B23,BTC!$B$5:$C$1832,2)</f>
        <v>96593.3</v>
      </c>
      <c r="E23" s="16"/>
      <c r="G23" s="13">
        <f t="shared" si="0"/>
        <v>2.0424399250884573E-3</v>
      </c>
      <c r="H23" s="13">
        <f t="shared" si="0"/>
        <v>-7.7738833039099564E-2</v>
      </c>
    </row>
    <row r="24" spans="2:8" x14ac:dyDescent="0.3">
      <c r="B24" s="2">
        <f t="shared" si="1"/>
        <v>45687</v>
      </c>
      <c r="C24">
        <f>+VLOOKUP(B24,'S&amp;P500'!$B$5:$C$1261,2)</f>
        <v>6071.17</v>
      </c>
      <c r="D24" s="16">
        <f>+VLOOKUP(B24,BTC!$B$5:$C$1832,2)</f>
        <v>104735.3</v>
      </c>
      <c r="E24" s="16"/>
      <c r="G24" s="13">
        <f t="shared" si="0"/>
        <v>-7.7696115684514622E-3</v>
      </c>
      <c r="H24" s="13">
        <f t="shared" si="0"/>
        <v>7.4560285924889502E-3</v>
      </c>
    </row>
    <row r="25" spans="2:8" x14ac:dyDescent="0.3">
      <c r="B25" s="2">
        <f t="shared" si="1"/>
        <v>45680</v>
      </c>
      <c r="C25">
        <f>+VLOOKUP(B25,'S&amp;P500'!$B$5:$C$1261,2)</f>
        <v>6118.71</v>
      </c>
      <c r="D25" s="16">
        <f>+VLOOKUP(B25,BTC!$B$5:$C$1832,2)</f>
        <v>103960.17</v>
      </c>
      <c r="E25" s="16"/>
      <c r="G25" s="13">
        <f t="shared" si="0"/>
        <v>3.054734948647031E-2</v>
      </c>
      <c r="H25" s="13">
        <f t="shared" si="0"/>
        <v>4.2135026034787915E-2</v>
      </c>
    </row>
    <row r="26" spans="2:8" x14ac:dyDescent="0.3">
      <c r="B26" s="2">
        <f t="shared" si="1"/>
        <v>45673</v>
      </c>
      <c r="C26">
        <f>+VLOOKUP(B26,'S&amp;P500'!$B$5:$C$1261,2)</f>
        <v>5937.34</v>
      </c>
      <c r="D26" s="16">
        <f>+VLOOKUP(B26,BTC!$B$5:$C$1832,2)</f>
        <v>99756.91</v>
      </c>
      <c r="E26" s="16"/>
      <c r="G26" s="13">
        <f t="shared" si="0"/>
        <v>3.2256156803109892E-3</v>
      </c>
      <c r="H26" s="13">
        <f t="shared" si="0"/>
        <v>7.86391900699841E-2</v>
      </c>
    </row>
    <row r="27" spans="2:8" x14ac:dyDescent="0.3">
      <c r="B27" s="2">
        <f t="shared" si="1"/>
        <v>45666</v>
      </c>
      <c r="C27">
        <f>+VLOOKUP(B27,'S&amp;P500'!$B$5:$C$1261,2)</f>
        <v>5918.25</v>
      </c>
      <c r="D27" s="16">
        <f>+VLOOKUP(B27,BTC!$B$5:$C$1832,2)</f>
        <v>92484.04</v>
      </c>
      <c r="E27" s="16"/>
      <c r="G27" s="13">
        <f t="shared" si="0"/>
        <v>8.4688722086374568E-3</v>
      </c>
      <c r="H27" s="13">
        <f t="shared" si="0"/>
        <v>-4.5443098177999075E-2</v>
      </c>
    </row>
    <row r="28" spans="2:8" x14ac:dyDescent="0.3">
      <c r="B28" s="2">
        <f t="shared" si="1"/>
        <v>45659</v>
      </c>
      <c r="C28">
        <f>+VLOOKUP(B28,'S&amp;P500'!$B$5:$C$1261,2)</f>
        <v>5868.55</v>
      </c>
      <c r="D28" s="16">
        <f>+VLOOKUP(B28,BTC!$B$5:$C$1832,2)</f>
        <v>96886.88</v>
      </c>
      <c r="E28" s="16"/>
      <c r="G28" s="13">
        <f t="shared" si="0"/>
        <v>-2.7997926324907829E-2</v>
      </c>
      <c r="H28" s="13">
        <f t="shared" si="0"/>
        <v>1.1392599570418271E-2</v>
      </c>
    </row>
    <row r="29" spans="2:8" x14ac:dyDescent="0.3">
      <c r="B29" s="2">
        <f t="shared" si="1"/>
        <v>45652</v>
      </c>
      <c r="C29">
        <f>+VLOOKUP(B29,'S&amp;P500'!$B$5:$C$1261,2)</f>
        <v>6037.59</v>
      </c>
      <c r="D29" s="16">
        <f>+VLOOKUP(B29,BTC!$B$5:$C$1832,2)</f>
        <v>95795.520000000004</v>
      </c>
      <c r="E29" s="16"/>
      <c r="G29" s="13">
        <f t="shared" si="0"/>
        <v>2.9062156984394294E-2</v>
      </c>
      <c r="H29" s="13">
        <f t="shared" si="0"/>
        <v>-1.7390639849134693E-2</v>
      </c>
    </row>
    <row r="30" spans="2:8" x14ac:dyDescent="0.3">
      <c r="B30" s="2">
        <f t="shared" si="1"/>
        <v>45645</v>
      </c>
      <c r="C30">
        <f>+VLOOKUP(B30,'S&amp;P500'!$B$5:$C$1261,2)</f>
        <v>5867.08</v>
      </c>
      <c r="D30" s="16">
        <f>+VLOOKUP(B30,BTC!$B$5:$C$1832,2)</f>
        <v>97490.95</v>
      </c>
      <c r="E30" s="16"/>
      <c r="G30" s="13">
        <f t="shared" si="0"/>
        <v>-3.0435034083866941E-2</v>
      </c>
      <c r="H30" s="13">
        <f t="shared" si="0"/>
        <v>-2.5509530901712263E-2</v>
      </c>
    </row>
    <row r="31" spans="2:8" x14ac:dyDescent="0.3">
      <c r="B31" s="2">
        <f t="shared" si="1"/>
        <v>45638</v>
      </c>
      <c r="C31">
        <f>+VLOOKUP(B31,'S&amp;P500'!$B$5:$C$1261,2)</f>
        <v>6051.25</v>
      </c>
      <c r="D31" s="16">
        <f>+VLOOKUP(B31,BTC!$B$5:$C$1832,2)</f>
        <v>100043</v>
      </c>
      <c r="E31" s="16"/>
      <c r="G31" s="13">
        <f t="shared" si="0"/>
        <v>-3.9275009012181838E-3</v>
      </c>
      <c r="H31" s="13">
        <f t="shared" si="0"/>
        <v>3.5710762113875694E-2</v>
      </c>
    </row>
    <row r="32" spans="2:8" x14ac:dyDescent="0.3">
      <c r="B32" s="2">
        <f t="shared" si="1"/>
        <v>45631</v>
      </c>
      <c r="C32">
        <f>+VLOOKUP(B32,'S&amp;P500'!$B$5:$C$1261,2)</f>
        <v>6075.11</v>
      </c>
      <c r="D32" s="16">
        <f>+VLOOKUP(B32,BTC!$B$5:$C$1832,2)</f>
        <v>96593.57</v>
      </c>
      <c r="E32" s="16"/>
      <c r="G32" s="13">
        <f t="shared" si="0"/>
        <v>1.2731006844770798E-2</v>
      </c>
      <c r="H32" s="13">
        <f t="shared" si="0"/>
        <v>9.8387422718932971E-3</v>
      </c>
    </row>
    <row r="33" spans="2:8" x14ac:dyDescent="0.3">
      <c r="B33" s="2">
        <f t="shared" si="1"/>
        <v>45624</v>
      </c>
      <c r="C33">
        <f>+VLOOKUP(B33,'S&amp;P500'!$B$5:$C$1261,2)</f>
        <v>5998.74</v>
      </c>
      <c r="D33" s="16">
        <f>+VLOOKUP(B33,BTC!$B$5:$C$1832,2)</f>
        <v>95652.47</v>
      </c>
      <c r="E33" s="16"/>
      <c r="G33" s="13">
        <f t="shared" si="0"/>
        <v>8.4102267550443255E-3</v>
      </c>
      <c r="H33" s="13">
        <f t="shared" si="0"/>
        <v>-2.8955563859725308E-2</v>
      </c>
    </row>
    <row r="34" spans="2:8" x14ac:dyDescent="0.3">
      <c r="B34" s="2">
        <f t="shared" si="1"/>
        <v>45617</v>
      </c>
      <c r="C34">
        <f>+VLOOKUP(B34,'S&amp;P500'!$B$5:$C$1261,2)</f>
        <v>5948.71</v>
      </c>
      <c r="D34" s="16">
        <f>+VLOOKUP(B34,BTC!$B$5:$C$1832,2)</f>
        <v>98504.73</v>
      </c>
      <c r="E34" s="16"/>
      <c r="G34" s="13">
        <f t="shared" si="0"/>
        <v>-7.7321710423516876E-5</v>
      </c>
      <c r="H34" s="13">
        <f t="shared" si="0"/>
        <v>0.12898847604533303</v>
      </c>
    </row>
    <row r="35" spans="2:8" x14ac:dyDescent="0.3">
      <c r="B35" s="2">
        <f t="shared" si="1"/>
        <v>45610</v>
      </c>
      <c r="C35">
        <f>+VLOOKUP(B35,'S&amp;P500'!$B$5:$C$1261,2)</f>
        <v>5949.17</v>
      </c>
      <c r="D35" s="16">
        <f>+VLOOKUP(B35,BTC!$B$5:$C$1832,2)</f>
        <v>87250.43</v>
      </c>
      <c r="E35" s="16"/>
      <c r="G35" s="13">
        <f t="shared" si="0"/>
        <v>-4.0062948887512606E-3</v>
      </c>
      <c r="H35" s="13">
        <f t="shared" si="0"/>
        <v>0.14947092979290111</v>
      </c>
    </row>
    <row r="36" spans="2:8" x14ac:dyDescent="0.3">
      <c r="B36" s="2">
        <f t="shared" si="1"/>
        <v>45603</v>
      </c>
      <c r="C36">
        <f>+VLOOKUP(B36,'S&amp;P500'!$B$5:$C$1261,2)</f>
        <v>5973.1</v>
      </c>
      <c r="D36" s="16">
        <f>+VLOOKUP(B36,BTC!$B$5:$C$1832,2)</f>
        <v>75904.86</v>
      </c>
      <c r="E36" s="16"/>
      <c r="G36" s="13">
        <f t="shared" si="0"/>
        <v>4.6911286576869493E-2</v>
      </c>
      <c r="H36" s="13">
        <f t="shared" si="0"/>
        <v>8.103189637455932E-2</v>
      </c>
    </row>
    <row r="37" spans="2:8" x14ac:dyDescent="0.3">
      <c r="B37" s="2">
        <f t="shared" si="1"/>
        <v>45596</v>
      </c>
      <c r="C37">
        <f>+VLOOKUP(B37,'S&amp;P500'!$B$5:$C$1261,2)</f>
        <v>5705.45</v>
      </c>
      <c r="D37" s="16">
        <f>+VLOOKUP(B37,BTC!$B$5:$C$1832,2)</f>
        <v>70215.19</v>
      </c>
      <c r="E37" s="16"/>
      <c r="G37" s="13">
        <f t="shared" si="0"/>
        <v>-1.7971173143586872E-2</v>
      </c>
      <c r="H37" s="13">
        <f t="shared" si="0"/>
        <v>3.0136566264750808E-2</v>
      </c>
    </row>
    <row r="38" spans="2:8" x14ac:dyDescent="0.3">
      <c r="B38" s="2">
        <f t="shared" si="1"/>
        <v>45589</v>
      </c>
      <c r="C38">
        <f>+VLOOKUP(B38,'S&amp;P500'!$B$5:$C$1261,2)</f>
        <v>5809.86</v>
      </c>
      <c r="D38" s="16">
        <f>+VLOOKUP(B38,BTC!$B$5:$C$1832,2)</f>
        <v>68161.05</v>
      </c>
      <c r="E38" s="16"/>
      <c r="G38" s="13">
        <f t="shared" si="0"/>
        <v>-5.4113091396515989E-3</v>
      </c>
      <c r="H38" s="13">
        <f t="shared" si="0"/>
        <v>1.1293943724495659E-2</v>
      </c>
    </row>
    <row r="39" spans="2:8" x14ac:dyDescent="0.3">
      <c r="B39" s="2">
        <f t="shared" si="1"/>
        <v>45582</v>
      </c>
      <c r="C39">
        <f>+VLOOKUP(B39,'S&amp;P500'!$B$5:$C$1261,2)</f>
        <v>5841.47</v>
      </c>
      <c r="D39" s="16">
        <f>+VLOOKUP(B39,BTC!$B$5:$C$1832,2)</f>
        <v>67399.839999999997</v>
      </c>
      <c r="E39" s="16"/>
      <c r="G39" s="13">
        <f t="shared" si="0"/>
        <v>1.0626205655660526E-2</v>
      </c>
      <c r="H39" s="13">
        <f t="shared" si="0"/>
        <v>0.11821483380202236</v>
      </c>
    </row>
    <row r="40" spans="2:8" x14ac:dyDescent="0.3">
      <c r="B40" s="2">
        <f t="shared" si="1"/>
        <v>45575</v>
      </c>
      <c r="C40">
        <f>+VLOOKUP(B40,'S&amp;P500'!$B$5:$C$1261,2)</f>
        <v>5780.05</v>
      </c>
      <c r="D40" s="16">
        <f>+VLOOKUP(B40,BTC!$B$5:$C$1832,2)</f>
        <v>60274.5</v>
      </c>
      <c r="E40" s="16"/>
      <c r="G40" s="13">
        <f t="shared" si="0"/>
        <v>1.4054533907374545E-2</v>
      </c>
      <c r="H40" s="13">
        <f t="shared" si="0"/>
        <v>-7.9806581368480067E-3</v>
      </c>
    </row>
    <row r="41" spans="2:8" x14ac:dyDescent="0.3">
      <c r="B41" s="2">
        <f t="shared" si="1"/>
        <v>45568</v>
      </c>
      <c r="C41">
        <f>+VLOOKUP(B41,'S&amp;P500'!$B$5:$C$1261,2)</f>
        <v>5699.94</v>
      </c>
      <c r="D41" s="16">
        <f>+VLOOKUP(B41,BTC!$B$5:$C$1832,2)</f>
        <v>60759.4</v>
      </c>
      <c r="E41" s="16"/>
      <c r="G41" s="13">
        <f t="shared" si="0"/>
        <v>-7.9072366096526459E-3</v>
      </c>
      <c r="H41" s="13">
        <f t="shared" si="0"/>
        <v>-6.7836005021093548E-2</v>
      </c>
    </row>
    <row r="42" spans="2:8" x14ac:dyDescent="0.3">
      <c r="B42" s="2">
        <f t="shared" si="1"/>
        <v>45561</v>
      </c>
      <c r="C42">
        <f>+VLOOKUP(B42,'S&amp;P500'!$B$5:$C$1261,2)</f>
        <v>5745.37</v>
      </c>
      <c r="D42" s="16">
        <f>+VLOOKUP(B42,BTC!$B$5:$C$1832,2)</f>
        <v>65181.02</v>
      </c>
      <c r="E42" s="16"/>
      <c r="G42" s="13">
        <f t="shared" si="0"/>
        <v>5.5533775316609635E-3</v>
      </c>
      <c r="H42" s="13">
        <f t="shared" si="0"/>
        <v>3.5598087462341388E-2</v>
      </c>
    </row>
    <row r="43" spans="2:8" x14ac:dyDescent="0.3">
      <c r="B43" s="2">
        <f t="shared" si="1"/>
        <v>45554</v>
      </c>
      <c r="C43">
        <f>+VLOOKUP(B43,'S&amp;P500'!$B$5:$C$1261,2)</f>
        <v>5713.64</v>
      </c>
      <c r="D43" s="16">
        <f>+VLOOKUP(B43,BTC!$B$5:$C$1832,2)</f>
        <v>62940.46</v>
      </c>
      <c r="E43" s="16"/>
      <c r="G43" s="13">
        <f t="shared" si="0"/>
        <v>2.1065949933521066E-2</v>
      </c>
      <c r="H43" s="13">
        <f t="shared" si="0"/>
        <v>8.2809179415903156E-2</v>
      </c>
    </row>
    <row r="44" spans="2:8" x14ac:dyDescent="0.3">
      <c r="B44" s="2">
        <f t="shared" si="1"/>
        <v>45547</v>
      </c>
      <c r="C44">
        <f>+VLOOKUP(B44,'S&amp;P500'!$B$5:$C$1261,2)</f>
        <v>5595.76</v>
      </c>
      <c r="D44" s="16">
        <f>+VLOOKUP(B44,BTC!$B$5:$C$1832,2)</f>
        <v>58127.01</v>
      </c>
      <c r="E44" s="16"/>
      <c r="G44" s="13">
        <f t="shared" si="0"/>
        <v>1.6780505177699023E-2</v>
      </c>
      <c r="H44" s="13">
        <f t="shared" si="0"/>
        <v>3.5016076248622463E-2</v>
      </c>
    </row>
    <row r="45" spans="2:8" x14ac:dyDescent="0.3">
      <c r="B45" s="2">
        <f t="shared" si="1"/>
        <v>45540</v>
      </c>
      <c r="C45">
        <f>+VLOOKUP(B45,'S&amp;P500'!$B$5:$C$1261,2)</f>
        <v>5503.41</v>
      </c>
      <c r="D45" s="16">
        <f>+VLOOKUP(B45,BTC!$B$5:$C$1832,2)</f>
        <v>56160.49</v>
      </c>
      <c r="E45" s="16"/>
      <c r="G45" s="13">
        <f t="shared" si="0"/>
        <v>-1.5835234872924708E-2</v>
      </c>
      <c r="H45" s="13">
        <f t="shared" si="0"/>
        <v>-5.4349030396284248E-2</v>
      </c>
    </row>
    <row r="46" spans="2:8" x14ac:dyDescent="0.3">
      <c r="B46" s="2">
        <f t="shared" si="1"/>
        <v>45533</v>
      </c>
      <c r="C46">
        <f>+VLOOKUP(B46,'S&amp;P500'!$B$5:$C$1261,2)</f>
        <v>5591.96</v>
      </c>
      <c r="D46" s="16">
        <f>+VLOOKUP(B46,BTC!$B$5:$C$1832,2)</f>
        <v>59388.18</v>
      </c>
      <c r="E46" s="16"/>
      <c r="G46" s="13">
        <f t="shared" si="0"/>
        <v>3.8272083638504206E-3</v>
      </c>
      <c r="H46" s="13">
        <f t="shared" si="0"/>
        <v>-1.6457412493245172E-2</v>
      </c>
    </row>
    <row r="47" spans="2:8" x14ac:dyDescent="0.3">
      <c r="B47" s="2">
        <f t="shared" si="1"/>
        <v>45526</v>
      </c>
      <c r="C47">
        <f>+VLOOKUP(B47,'S&amp;P500'!$B$5:$C$1261,2)</f>
        <v>5570.64</v>
      </c>
      <c r="D47" s="16">
        <f>+VLOOKUP(B47,BTC!$B$5:$C$1832,2)</f>
        <v>60381.91</v>
      </c>
      <c r="E47" s="16"/>
      <c r="G47" s="13">
        <f t="shared" si="0"/>
        <v>4.946583393767634E-3</v>
      </c>
      <c r="H47" s="13">
        <f t="shared" si="0"/>
        <v>4.9023716081104896E-2</v>
      </c>
    </row>
    <row r="48" spans="2:8" x14ac:dyDescent="0.3">
      <c r="B48" s="2">
        <f t="shared" si="1"/>
        <v>45519</v>
      </c>
      <c r="C48">
        <f>+VLOOKUP(B48,'S&amp;P500'!$B$5:$C$1261,2)</f>
        <v>5543.22</v>
      </c>
      <c r="D48" s="16">
        <f>+VLOOKUP(B48,BTC!$B$5:$C$1832,2)</f>
        <v>57560.1</v>
      </c>
      <c r="E48" s="16"/>
      <c r="G48" s="13">
        <f t="shared" si="0"/>
        <v>4.2093805399572526E-2</v>
      </c>
      <c r="H48" s="13">
        <f t="shared" si="0"/>
        <v>-6.725053613555243E-2</v>
      </c>
    </row>
    <row r="49" spans="2:8" x14ac:dyDescent="0.3">
      <c r="B49" s="2">
        <f t="shared" si="1"/>
        <v>45512</v>
      </c>
      <c r="C49">
        <f>+VLOOKUP(B49,'S&amp;P500'!$B$5:$C$1261,2)</f>
        <v>5319.31</v>
      </c>
      <c r="D49" s="16">
        <f>+VLOOKUP(B49,BTC!$B$5:$C$1832,2)</f>
        <v>61710.14</v>
      </c>
      <c r="E49" s="16"/>
      <c r="G49" s="13">
        <f t="shared" si="0"/>
        <v>-2.33848876746936E-2</v>
      </c>
      <c r="H49" s="13">
        <f t="shared" si="0"/>
        <v>-5.5806296140458289E-2</v>
      </c>
    </row>
    <row r="50" spans="2:8" x14ac:dyDescent="0.3">
      <c r="B50" s="2">
        <f t="shared" si="1"/>
        <v>45505</v>
      </c>
      <c r="C50">
        <f>+VLOOKUP(B50,'S&amp;P500'!$B$5:$C$1261,2)</f>
        <v>5446.68</v>
      </c>
      <c r="D50" s="16">
        <f>+VLOOKUP(B50,BTC!$B$5:$C$1832,2)</f>
        <v>65357.5</v>
      </c>
      <c r="E50" s="16"/>
      <c r="G50" s="13">
        <f t="shared" si="0"/>
        <v>8.7901585784613268E-3</v>
      </c>
      <c r="H50" s="13">
        <f t="shared" si="0"/>
        <v>-6.3810835451720838E-3</v>
      </c>
    </row>
    <row r="51" spans="2:8" x14ac:dyDescent="0.3">
      <c r="B51" s="2">
        <f t="shared" si="1"/>
        <v>45498</v>
      </c>
      <c r="C51">
        <f>+VLOOKUP(B51,'S&amp;P500'!$B$5:$C$1261,2)</f>
        <v>5399.22</v>
      </c>
      <c r="D51" s="16">
        <f>+VLOOKUP(B51,BTC!$B$5:$C$1832,2)</f>
        <v>65777.23</v>
      </c>
      <c r="E51" s="16"/>
      <c r="G51" s="13">
        <f t="shared" si="0"/>
        <v>-2.6218349778793337E-2</v>
      </c>
      <c r="H51" s="13">
        <f t="shared" si="0"/>
        <v>2.8185794650863905E-2</v>
      </c>
    </row>
    <row r="52" spans="2:8" x14ac:dyDescent="0.3">
      <c r="B52" s="2">
        <f t="shared" si="1"/>
        <v>45491</v>
      </c>
      <c r="C52">
        <f>+VLOOKUP(B52,'S&amp;P500'!$B$5:$C$1261,2)</f>
        <v>5544.59</v>
      </c>
      <c r="D52" s="16">
        <f>+VLOOKUP(B52,BTC!$B$5:$C$1832,2)</f>
        <v>63974.07</v>
      </c>
      <c r="E52" s="16"/>
      <c r="G52" s="13">
        <f t="shared" si="0"/>
        <v>-7.1536778320148153E-3</v>
      </c>
      <c r="H52" s="13">
        <f t="shared" si="0"/>
        <v>0.11560154161895086</v>
      </c>
    </row>
    <row r="53" spans="2:8" x14ac:dyDescent="0.3">
      <c r="B53" s="2">
        <f t="shared" si="1"/>
        <v>45484</v>
      </c>
      <c r="C53">
        <f>+VLOOKUP(B53,'S&amp;P500'!$B$5:$C$1261,2)</f>
        <v>5584.54</v>
      </c>
      <c r="D53" s="16">
        <f>+VLOOKUP(B53,BTC!$B$5:$C$1832,2)</f>
        <v>57344.91</v>
      </c>
      <c r="E53" s="16"/>
      <c r="G53" s="13">
        <f t="shared" si="0"/>
        <v>8.5822337647325497E-3</v>
      </c>
      <c r="H53" s="13">
        <f t="shared" si="0"/>
        <v>6.4448020892384772E-3</v>
      </c>
    </row>
    <row r="54" spans="2:8" x14ac:dyDescent="0.3">
      <c r="B54" s="2">
        <f t="shared" si="1"/>
        <v>45477</v>
      </c>
      <c r="C54">
        <f>+VLOOKUP(B54,'S&amp;P500'!$B$5:$C$1261,2)</f>
        <v>5537.02</v>
      </c>
      <c r="D54" s="16">
        <f>+VLOOKUP(B54,BTC!$B$5:$C$1832,2)</f>
        <v>56977.7</v>
      </c>
      <c r="E54" s="16"/>
      <c r="G54" s="13">
        <f t="shared" si="0"/>
        <v>9.8762144643225191E-3</v>
      </c>
      <c r="H54" s="13">
        <f t="shared" si="0"/>
        <v>-7.5109407059190336E-2</v>
      </c>
    </row>
    <row r="55" spans="2:8" x14ac:dyDescent="0.3">
      <c r="B55" s="2">
        <f t="shared" si="1"/>
        <v>45470</v>
      </c>
      <c r="C55">
        <f>+VLOOKUP(B55,'S&amp;P500'!$B$5:$C$1261,2)</f>
        <v>5482.87</v>
      </c>
      <c r="D55" s="16">
        <f>+VLOOKUP(B55,BTC!$B$5:$C$1832,2)</f>
        <v>61604.800000000003</v>
      </c>
      <c r="E55" s="16"/>
      <c r="G55" s="13">
        <f t="shared" si="0"/>
        <v>1.7722818768648452E-3</v>
      </c>
      <c r="H55" s="13">
        <f t="shared" si="0"/>
        <v>-4.9728931617590177E-2</v>
      </c>
    </row>
    <row r="56" spans="2:8" x14ac:dyDescent="0.3">
      <c r="B56" s="2">
        <f t="shared" si="1"/>
        <v>45463</v>
      </c>
      <c r="C56">
        <f>+VLOOKUP(B56,'S&amp;P500'!$B$5:$C$1261,2)</f>
        <v>5473.17</v>
      </c>
      <c r="D56" s="16">
        <f>+VLOOKUP(B56,BTC!$B$5:$C$1832,2)</f>
        <v>64828.66</v>
      </c>
      <c r="E56" s="16"/>
      <c r="G56" s="13">
        <f t="shared" si="0"/>
        <v>7.2565120892793544E-3</v>
      </c>
      <c r="H56" s="13">
        <f t="shared" si="0"/>
        <v>-2.8877231246741797E-2</v>
      </c>
    </row>
    <row r="57" spans="2:8" x14ac:dyDescent="0.3">
      <c r="B57" s="2">
        <f t="shared" si="1"/>
        <v>45456</v>
      </c>
      <c r="C57">
        <f>+VLOOKUP(B57,'S&amp;P500'!$B$5:$C$1261,2)</f>
        <v>5433.74</v>
      </c>
      <c r="D57" s="16">
        <f>+VLOOKUP(B57,BTC!$B$5:$C$1832,2)</f>
        <v>66756.399999999994</v>
      </c>
      <c r="E57" s="16"/>
      <c r="G57" s="13">
        <f t="shared" si="0"/>
        <v>1.5090716164514628E-2</v>
      </c>
      <c r="H57" s="13">
        <f t="shared" si="0"/>
        <v>-5.6542122380265236E-2</v>
      </c>
    </row>
    <row r="58" spans="2:8" x14ac:dyDescent="0.3">
      <c r="B58" s="2">
        <f t="shared" si="1"/>
        <v>45449</v>
      </c>
      <c r="C58">
        <f>+VLOOKUP(B58,'S&amp;P500'!$B$5:$C$1261,2)</f>
        <v>5352.96</v>
      </c>
      <c r="D58" s="16">
        <f>+VLOOKUP(B58,BTC!$B$5:$C$1832,2)</f>
        <v>70757.16</v>
      </c>
      <c r="E58" s="16"/>
      <c r="G58" s="13">
        <f t="shared" si="0"/>
        <v>2.243920328222071E-2</v>
      </c>
      <c r="H58" s="13">
        <f t="shared" si="0"/>
        <v>3.4991155560762932E-2</v>
      </c>
    </row>
    <row r="59" spans="2:8" x14ac:dyDescent="0.3">
      <c r="B59" s="2">
        <f t="shared" si="1"/>
        <v>45442</v>
      </c>
      <c r="C59">
        <f>+VLOOKUP(B59,'S&amp;P500'!$B$5:$C$1261,2)</f>
        <v>5235.4799999999996</v>
      </c>
      <c r="D59" s="16">
        <f>+VLOOKUP(B59,BTC!$B$5:$C$1832,2)</f>
        <v>68364.990000000005</v>
      </c>
      <c r="E59" s="16"/>
      <c r="G59" s="13">
        <f t="shared" si="0"/>
        <v>-6.1429352448063579E-3</v>
      </c>
      <c r="H59" s="13">
        <f t="shared" si="0"/>
        <v>6.4100223820087177E-3</v>
      </c>
    </row>
    <row r="60" spans="2:8" x14ac:dyDescent="0.3">
      <c r="B60" s="2">
        <f t="shared" si="1"/>
        <v>45435</v>
      </c>
      <c r="C60">
        <f>+VLOOKUP(B60,'S&amp;P500'!$B$5:$C$1261,2)</f>
        <v>5267.84</v>
      </c>
      <c r="D60" s="16">
        <f>+VLOOKUP(B60,BTC!$B$5:$C$1832,2)</f>
        <v>67929.56</v>
      </c>
      <c r="E60" s="16"/>
      <c r="G60" s="13">
        <f t="shared" si="0"/>
        <v>-5.5237771610882058E-3</v>
      </c>
      <c r="H60" s="13">
        <f t="shared" si="0"/>
        <v>4.1360028378892411E-2</v>
      </c>
    </row>
    <row r="61" spans="2:8" x14ac:dyDescent="0.3">
      <c r="B61" s="2">
        <f t="shared" si="1"/>
        <v>45428</v>
      </c>
      <c r="C61">
        <f>+VLOOKUP(B61,'S&amp;P500'!$B$5:$C$1261,2)</f>
        <v>5297.1</v>
      </c>
      <c r="D61" s="16">
        <f>+VLOOKUP(B61,BTC!$B$5:$C$1832,2)</f>
        <v>65231.58</v>
      </c>
      <c r="E61" s="16"/>
      <c r="G61" s="13">
        <f t="shared" si="0"/>
        <v>1.5922272001964055E-2</v>
      </c>
      <c r="H61" s="13">
        <f t="shared" si="0"/>
        <v>3.4601449390293082E-2</v>
      </c>
    </row>
    <row r="62" spans="2:8" x14ac:dyDescent="0.3">
      <c r="B62" s="2">
        <f t="shared" si="1"/>
        <v>45421</v>
      </c>
      <c r="C62">
        <f>+VLOOKUP(B62,'S&amp;P500'!$B$5:$C$1261,2)</f>
        <v>5214.08</v>
      </c>
      <c r="D62" s="16">
        <f>+VLOOKUP(B62,BTC!$B$5:$C$1832,2)</f>
        <v>63049.96</v>
      </c>
      <c r="E62" s="16"/>
      <c r="G62" s="13">
        <f t="shared" si="0"/>
        <v>2.9595987520240064E-2</v>
      </c>
      <c r="H62" s="13">
        <f t="shared" si="0"/>
        <v>6.6412418900594794E-2</v>
      </c>
    </row>
    <row r="63" spans="2:8" x14ac:dyDescent="0.3">
      <c r="B63" s="2">
        <f t="shared" si="1"/>
        <v>45414</v>
      </c>
      <c r="C63">
        <f>+VLOOKUP(B63,'S&amp;P500'!$B$5:$C$1261,2)</f>
        <v>5064.2</v>
      </c>
      <c r="D63" s="16">
        <f>+VLOOKUP(B63,BTC!$B$5:$C$1832,2)</f>
        <v>59123.43</v>
      </c>
      <c r="E63" s="16"/>
      <c r="G63" s="13">
        <f t="shared" si="0"/>
        <v>3.1257304265492891E-3</v>
      </c>
      <c r="H63" s="13">
        <f t="shared" si="0"/>
        <v>-8.3097672192626426E-2</v>
      </c>
    </row>
    <row r="64" spans="2:8" x14ac:dyDescent="0.3">
      <c r="B64" s="2">
        <f t="shared" si="1"/>
        <v>45407</v>
      </c>
      <c r="C64">
        <f>+VLOOKUP(B64,'S&amp;P500'!$B$5:$C$1261,2)</f>
        <v>5048.42</v>
      </c>
      <c r="D64" s="16">
        <f>+VLOOKUP(B64,BTC!$B$5:$C$1832,2)</f>
        <v>64481.71</v>
      </c>
      <c r="E64" s="16"/>
      <c r="G64" s="13">
        <f t="shared" si="0"/>
        <v>7.4434457765928386E-3</v>
      </c>
      <c r="H64" s="13">
        <f t="shared" si="0"/>
        <v>1.5256149355838078E-2</v>
      </c>
    </row>
    <row r="65" spans="2:8" x14ac:dyDescent="0.3">
      <c r="B65" s="2">
        <f t="shared" si="1"/>
        <v>45400</v>
      </c>
      <c r="C65">
        <f>+VLOOKUP(B65,'S&amp;P500'!$B$5:$C$1261,2)</f>
        <v>5011.12</v>
      </c>
      <c r="D65" s="16">
        <f>+VLOOKUP(B65,BTC!$B$5:$C$1832,2)</f>
        <v>63512.75</v>
      </c>
      <c r="E65" s="16"/>
      <c r="G65" s="13">
        <f t="shared" si="0"/>
        <v>-3.6148842290721905E-2</v>
      </c>
      <c r="H65" s="13">
        <f t="shared" si="0"/>
        <v>-9.3459934191266636E-2</v>
      </c>
    </row>
    <row r="66" spans="2:8" x14ac:dyDescent="0.3">
      <c r="B66" s="2">
        <f t="shared" si="1"/>
        <v>45393</v>
      </c>
      <c r="C66">
        <f>+VLOOKUP(B66,'S&amp;P500'!$B$5:$C$1261,2)</f>
        <v>5199.0600000000004</v>
      </c>
      <c r="D66" s="16">
        <f>+VLOOKUP(B66,BTC!$B$5:$C$1832,2)</f>
        <v>70060.61</v>
      </c>
      <c r="E66" s="16"/>
      <c r="G66" s="13">
        <f t="shared" si="0"/>
        <v>1.0073418415024848E-2</v>
      </c>
      <c r="H66" s="13">
        <f t="shared" si="0"/>
        <v>2.2650653550695177E-2</v>
      </c>
    </row>
    <row r="67" spans="2:8" x14ac:dyDescent="0.3">
      <c r="B67" s="2">
        <f t="shared" si="1"/>
        <v>45386</v>
      </c>
      <c r="C67">
        <f>+VLOOKUP(B67,'S&amp;P500'!$B$5:$C$1261,2)</f>
        <v>5147.21</v>
      </c>
      <c r="D67" s="16">
        <f>+VLOOKUP(B67,BTC!$B$5:$C$1832,2)</f>
        <v>68508.84</v>
      </c>
      <c r="E67" s="16"/>
      <c r="G67" s="13">
        <f t="shared" si="0"/>
        <v>-2.039072387640728E-2</v>
      </c>
      <c r="H67" s="13">
        <f t="shared" si="0"/>
        <v>-3.1608051175384233E-2</v>
      </c>
    </row>
    <row r="68" spans="2:8" x14ac:dyDescent="0.3">
      <c r="B68" s="2">
        <f t="shared" si="1"/>
        <v>45379</v>
      </c>
      <c r="C68">
        <f>+VLOOKUP(B68,'S&amp;P500'!$B$5:$C$1261,2)</f>
        <v>5254.35</v>
      </c>
      <c r="D68" s="16">
        <f>+VLOOKUP(B68,BTC!$B$5:$C$1832,2)</f>
        <v>70744.95</v>
      </c>
      <c r="E68" s="16"/>
      <c r="G68" s="13">
        <f t="shared" ref="G68:H131" si="2">+C68/C69-1</f>
        <v>2.4458507344231606E-3</v>
      </c>
      <c r="H68" s="13">
        <f t="shared" si="2"/>
        <v>8.0217567530632694E-2</v>
      </c>
    </row>
    <row r="69" spans="2:8" x14ac:dyDescent="0.3">
      <c r="B69" s="2">
        <f t="shared" si="1"/>
        <v>45372</v>
      </c>
      <c r="C69">
        <f>+VLOOKUP(B69,'S&amp;P500'!$B$5:$C$1261,2)</f>
        <v>5241.53</v>
      </c>
      <c r="D69" s="16">
        <f>+VLOOKUP(B69,BTC!$B$5:$C$1832,2)</f>
        <v>65491.39</v>
      </c>
      <c r="E69" s="16"/>
      <c r="G69" s="13">
        <f t="shared" si="2"/>
        <v>1.7677963995588852E-2</v>
      </c>
      <c r="H69" s="13">
        <f t="shared" si="2"/>
        <v>-8.2709832500403646E-2</v>
      </c>
    </row>
    <row r="70" spans="2:8" x14ac:dyDescent="0.3">
      <c r="B70" s="2">
        <f t="shared" si="1"/>
        <v>45365</v>
      </c>
      <c r="C70">
        <f>+VLOOKUP(B70,'S&amp;P500'!$B$5:$C$1261,2)</f>
        <v>5150.4799999999996</v>
      </c>
      <c r="D70" s="16">
        <f>+VLOOKUP(B70,BTC!$B$5:$C$1832,2)</f>
        <v>71396.59</v>
      </c>
      <c r="E70" s="16"/>
      <c r="G70" s="13">
        <f t="shared" si="2"/>
        <v>-1.3340158530721347E-3</v>
      </c>
      <c r="H70" s="13">
        <f t="shared" si="2"/>
        <v>6.6807290735905189E-2</v>
      </c>
    </row>
    <row r="71" spans="2:8" x14ac:dyDescent="0.3">
      <c r="B71" s="2">
        <f t="shared" si="1"/>
        <v>45358</v>
      </c>
      <c r="C71">
        <f>+VLOOKUP(B71,'S&amp;P500'!$B$5:$C$1261,2)</f>
        <v>5157.3599999999997</v>
      </c>
      <c r="D71" s="16">
        <f>+VLOOKUP(B71,BTC!$B$5:$C$1832,2)</f>
        <v>66925.48</v>
      </c>
      <c r="E71" s="16"/>
      <c r="G71" s="13">
        <f t="shared" si="2"/>
        <v>1.1987198480457151E-2</v>
      </c>
      <c r="H71" s="13">
        <f t="shared" si="2"/>
        <v>9.3582542544426772E-2</v>
      </c>
    </row>
    <row r="72" spans="2:8" x14ac:dyDescent="0.3">
      <c r="B72" s="2">
        <f t="shared" si="1"/>
        <v>45351</v>
      </c>
      <c r="C72">
        <f>+VLOOKUP(B72,'S&amp;P500'!$B$5:$C$1261,2)</f>
        <v>5096.2700000000004</v>
      </c>
      <c r="D72" s="16">
        <f>+VLOOKUP(B72,BTC!$B$5:$C$1832,2)</f>
        <v>61198.38</v>
      </c>
      <c r="E72" s="16"/>
      <c r="G72" s="13">
        <f t="shared" si="2"/>
        <v>1.8163840197522596E-3</v>
      </c>
      <c r="H72" s="13">
        <f t="shared" si="2"/>
        <v>0.19283531400564113</v>
      </c>
    </row>
    <row r="73" spans="2:8" x14ac:dyDescent="0.3">
      <c r="B73" s="2">
        <f t="shared" si="1"/>
        <v>45344</v>
      </c>
      <c r="C73">
        <f>+VLOOKUP(B73,'S&amp;P500'!$B$5:$C$1261,2)</f>
        <v>5087.03</v>
      </c>
      <c r="D73" s="16">
        <f>+VLOOKUP(B73,BTC!$B$5:$C$1832,2)</f>
        <v>51304.97</v>
      </c>
      <c r="E73" s="16"/>
      <c r="G73" s="13">
        <f t="shared" si="2"/>
        <v>1.1392261612452437E-2</v>
      </c>
      <c r="H73" s="13">
        <f t="shared" si="2"/>
        <v>-1.2198646284888648E-2</v>
      </c>
    </row>
    <row r="74" spans="2:8" x14ac:dyDescent="0.3">
      <c r="B74" s="2">
        <f t="shared" ref="B74:B137" si="3">+B73-$C$2</f>
        <v>45337</v>
      </c>
      <c r="C74">
        <f>+VLOOKUP(B74,'S&amp;P500'!$B$5:$C$1261,2)</f>
        <v>5029.7299999999996</v>
      </c>
      <c r="D74" s="16">
        <f>+VLOOKUP(B74,BTC!$B$5:$C$1832,2)</f>
        <v>51938.55</v>
      </c>
      <c r="E74" s="16"/>
      <c r="G74" s="13">
        <f t="shared" si="2"/>
        <v>6.3666612644084353E-3</v>
      </c>
      <c r="H74" s="13">
        <f t="shared" si="2"/>
        <v>0.14650662217667088</v>
      </c>
    </row>
    <row r="75" spans="2:8" x14ac:dyDescent="0.3">
      <c r="B75" s="2">
        <f t="shared" si="3"/>
        <v>45330</v>
      </c>
      <c r="C75">
        <f>+VLOOKUP(B75,'S&amp;P500'!$B$5:$C$1261,2)</f>
        <v>4997.91</v>
      </c>
      <c r="D75" s="16">
        <f>+VLOOKUP(B75,BTC!$B$5:$C$1832,2)</f>
        <v>45301.57</v>
      </c>
      <c r="E75" s="16"/>
      <c r="G75" s="13">
        <f t="shared" si="2"/>
        <v>1.8694750916699254E-2</v>
      </c>
      <c r="H75" s="13">
        <f t="shared" si="2"/>
        <v>5.1671740284619405E-2</v>
      </c>
    </row>
    <row r="76" spans="2:8" x14ac:dyDescent="0.3">
      <c r="B76" s="2">
        <f t="shared" si="3"/>
        <v>45323</v>
      </c>
      <c r="C76">
        <f>+VLOOKUP(B76,'S&amp;P500'!$B$5:$C$1261,2)</f>
        <v>4906.1899999999996</v>
      </c>
      <c r="D76" s="16">
        <f>+VLOOKUP(B76,BTC!$B$5:$C$1832,2)</f>
        <v>43075.77</v>
      </c>
      <c r="E76" s="16"/>
      <c r="G76" s="13">
        <f t="shared" si="2"/>
        <v>2.4580316131879165E-3</v>
      </c>
      <c r="H76" s="13">
        <f t="shared" si="2"/>
        <v>7.8679194396928276E-2</v>
      </c>
    </row>
    <row r="77" spans="2:8" x14ac:dyDescent="0.3">
      <c r="B77" s="2">
        <f t="shared" si="3"/>
        <v>45316</v>
      </c>
      <c r="C77">
        <f>+VLOOKUP(B77,'S&amp;P500'!$B$5:$C$1261,2)</f>
        <v>4894.16</v>
      </c>
      <c r="D77" s="16">
        <f>+VLOOKUP(B77,BTC!$B$5:$C$1832,2)</f>
        <v>39933.81</v>
      </c>
      <c r="E77" s="16"/>
      <c r="G77" s="13">
        <f t="shared" si="2"/>
        <v>2.3681535430271072E-2</v>
      </c>
      <c r="H77" s="13">
        <f t="shared" si="2"/>
        <v>-3.2190588642447837E-2</v>
      </c>
    </row>
    <row r="78" spans="2:8" x14ac:dyDescent="0.3">
      <c r="B78" s="2">
        <f t="shared" si="3"/>
        <v>45309</v>
      </c>
      <c r="C78">
        <f>+VLOOKUP(B78,'S&amp;P500'!$B$5:$C$1261,2)</f>
        <v>4780.9399999999996</v>
      </c>
      <c r="D78" s="16">
        <f>+VLOOKUP(B78,BTC!$B$5:$C$1832,2)</f>
        <v>41262.06</v>
      </c>
      <c r="E78" s="16"/>
      <c r="G78" s="13">
        <f t="shared" si="2"/>
        <v>1.4643616220100242E-4</v>
      </c>
      <c r="H78" s="13">
        <f t="shared" si="2"/>
        <v>-0.11012907660120785</v>
      </c>
    </row>
    <row r="79" spans="2:8" x14ac:dyDescent="0.3">
      <c r="B79" s="2">
        <f t="shared" si="3"/>
        <v>45302</v>
      </c>
      <c r="C79">
        <f>+VLOOKUP(B79,'S&amp;P500'!$B$5:$C$1261,2)</f>
        <v>4780.24</v>
      </c>
      <c r="D79" s="16">
        <f>+VLOOKUP(B79,BTC!$B$5:$C$1832,2)</f>
        <v>46368.59</v>
      </c>
      <c r="E79" s="16"/>
      <c r="G79" s="13">
        <f t="shared" si="2"/>
        <v>1.9527884180622124E-2</v>
      </c>
      <c r="H79" s="13">
        <f t="shared" si="2"/>
        <v>4.9539926735946871E-2</v>
      </c>
    </row>
    <row r="80" spans="2:8" x14ac:dyDescent="0.3">
      <c r="B80" s="2">
        <f t="shared" si="3"/>
        <v>45295</v>
      </c>
      <c r="C80">
        <f>+VLOOKUP(B80,'S&amp;P500'!$B$5:$C$1261,2)</f>
        <v>4688.68</v>
      </c>
      <c r="D80" s="16">
        <f>+VLOOKUP(B80,BTC!$B$5:$C$1832,2)</f>
        <v>44179.92</v>
      </c>
      <c r="E80" s="16"/>
      <c r="G80" s="13">
        <f t="shared" si="2"/>
        <v>-1.9791568670492476E-2</v>
      </c>
      <c r="H80" s="13">
        <f t="shared" si="2"/>
        <v>3.6409521847918125E-2</v>
      </c>
    </row>
    <row r="81" spans="2:8" x14ac:dyDescent="0.3">
      <c r="B81" s="2">
        <f t="shared" si="3"/>
        <v>45288</v>
      </c>
      <c r="C81">
        <f>+VLOOKUP(B81,'S&amp;P500'!$B$5:$C$1261,2)</f>
        <v>4783.3500000000004</v>
      </c>
      <c r="D81" s="16">
        <f>+VLOOKUP(B81,BTC!$B$5:$C$1832,2)</f>
        <v>42627.86</v>
      </c>
      <c r="E81" s="16"/>
      <c r="G81" s="13">
        <f t="shared" si="2"/>
        <v>7.7105387896982958E-3</v>
      </c>
      <c r="H81" s="13">
        <f t="shared" si="2"/>
        <v>-2.8295282675866784E-2</v>
      </c>
    </row>
    <row r="82" spans="2:8" x14ac:dyDescent="0.3">
      <c r="B82" s="2">
        <f t="shared" si="3"/>
        <v>45281</v>
      </c>
      <c r="C82">
        <f>+VLOOKUP(B82,'S&amp;P500'!$B$5:$C$1261,2)</f>
        <v>4746.75</v>
      </c>
      <c r="D82" s="16">
        <f>+VLOOKUP(B82,BTC!$B$5:$C$1832,2)</f>
        <v>43869.15</v>
      </c>
      <c r="E82" s="16"/>
      <c r="G82" s="13">
        <f t="shared" si="2"/>
        <v>5.7632613278808531E-3</v>
      </c>
      <c r="H82" s="13">
        <f t="shared" si="2"/>
        <v>1.9644398227313786E-2</v>
      </c>
    </row>
    <row r="83" spans="2:8" x14ac:dyDescent="0.3">
      <c r="B83" s="2">
        <f t="shared" si="3"/>
        <v>45274</v>
      </c>
      <c r="C83">
        <f>+VLOOKUP(B83,'S&amp;P500'!$B$5:$C$1261,2)</f>
        <v>4719.55</v>
      </c>
      <c r="D83" s="16">
        <f>+VLOOKUP(B83,BTC!$B$5:$C$1832,2)</f>
        <v>43023.97</v>
      </c>
      <c r="E83" s="16"/>
      <c r="G83" s="13">
        <f t="shared" si="2"/>
        <v>2.9213252820247781E-2</v>
      </c>
      <c r="H83" s="13">
        <f t="shared" si="2"/>
        <v>-6.2063638501307361E-3</v>
      </c>
    </row>
    <row r="84" spans="2:8" x14ac:dyDescent="0.3">
      <c r="B84" s="2">
        <f t="shared" si="3"/>
        <v>45267</v>
      </c>
      <c r="C84">
        <f>+VLOOKUP(B84,'S&amp;P500'!$B$5:$C$1261,2)</f>
        <v>4585.59</v>
      </c>
      <c r="D84" s="16">
        <f>+VLOOKUP(B84,BTC!$B$5:$C$1832,2)</f>
        <v>43292.66</v>
      </c>
      <c r="E84" s="16"/>
      <c r="G84" s="13">
        <f t="shared" si="2"/>
        <v>3.8946538815185505E-3</v>
      </c>
      <c r="H84" s="13">
        <f t="shared" si="2"/>
        <v>0.14795818390332194</v>
      </c>
    </row>
    <row r="85" spans="2:8" x14ac:dyDescent="0.3">
      <c r="B85" s="2">
        <f t="shared" si="3"/>
        <v>45260</v>
      </c>
      <c r="C85">
        <f>+VLOOKUP(B85,'S&amp;P500'!$B$5:$C$1261,2)</f>
        <v>4567.8</v>
      </c>
      <c r="D85" s="16">
        <f>+VLOOKUP(B85,BTC!$B$5:$C$1832,2)</f>
        <v>37712.75</v>
      </c>
      <c r="E85" s="16"/>
      <c r="G85" s="13">
        <f t="shared" si="2"/>
        <v>2.4535730431767266E-3</v>
      </c>
      <c r="H85" s="13">
        <f t="shared" si="2"/>
        <v>1.1347125553974546E-2</v>
      </c>
    </row>
    <row r="86" spans="2:8" x14ac:dyDescent="0.3">
      <c r="B86" s="2">
        <f t="shared" si="3"/>
        <v>45253</v>
      </c>
      <c r="C86">
        <f>+VLOOKUP(B86,'S&amp;P500'!$B$5:$C$1261,2)</f>
        <v>4556.62</v>
      </c>
      <c r="D86" s="16">
        <f>+VLOOKUP(B86,BTC!$B$5:$C$1832,2)</f>
        <v>37289.620000000003</v>
      </c>
      <c r="E86" s="16"/>
      <c r="G86" s="13">
        <f t="shared" si="2"/>
        <v>1.0731460614341826E-2</v>
      </c>
      <c r="H86" s="13">
        <f t="shared" si="2"/>
        <v>3.138866600451351E-2</v>
      </c>
    </row>
    <row r="87" spans="2:8" x14ac:dyDescent="0.3">
      <c r="B87" s="2">
        <f t="shared" si="3"/>
        <v>45246</v>
      </c>
      <c r="C87">
        <f>+VLOOKUP(B87,'S&amp;P500'!$B$5:$C$1261,2)</f>
        <v>4508.24</v>
      </c>
      <c r="D87" s="16">
        <f>+VLOOKUP(B87,BTC!$B$5:$C$1832,2)</f>
        <v>36154.769999999997</v>
      </c>
      <c r="E87" s="16"/>
      <c r="G87" s="13">
        <f t="shared" si="2"/>
        <v>3.7008752458393968E-2</v>
      </c>
      <c r="H87" s="13">
        <f t="shared" si="2"/>
        <v>-1.4671956303536904E-2</v>
      </c>
    </row>
    <row r="88" spans="2:8" x14ac:dyDescent="0.3">
      <c r="B88" s="2">
        <f t="shared" si="3"/>
        <v>45239</v>
      </c>
      <c r="C88">
        <f>+VLOOKUP(B88,'S&amp;P500'!$B$5:$C$1261,2)</f>
        <v>4347.3500000000004</v>
      </c>
      <c r="D88" s="16">
        <f>+VLOOKUP(B88,BTC!$B$5:$C$1832,2)</f>
        <v>36693.129999999997</v>
      </c>
      <c r="E88" s="16"/>
      <c r="G88" s="13">
        <f t="shared" si="2"/>
        <v>6.8484267378143837E-3</v>
      </c>
      <c r="H88" s="13">
        <f t="shared" si="2"/>
        <v>5.0228345789598894E-2</v>
      </c>
    </row>
    <row r="89" spans="2:8" x14ac:dyDescent="0.3">
      <c r="B89" s="2">
        <f t="shared" si="3"/>
        <v>45232</v>
      </c>
      <c r="C89">
        <f>+VLOOKUP(B89,'S&amp;P500'!$B$5:$C$1261,2)</f>
        <v>4317.78</v>
      </c>
      <c r="D89" s="16">
        <f>+VLOOKUP(B89,BTC!$B$5:$C$1832,2)</f>
        <v>34938.239999999998</v>
      </c>
      <c r="E89" s="16"/>
      <c r="G89" s="13">
        <f t="shared" si="2"/>
        <v>4.3640310062529775E-2</v>
      </c>
      <c r="H89" s="13">
        <f t="shared" si="2"/>
        <v>2.2882513361234036E-2</v>
      </c>
    </row>
    <row r="90" spans="2:8" x14ac:dyDescent="0.3">
      <c r="B90" s="2">
        <f t="shared" si="3"/>
        <v>45225</v>
      </c>
      <c r="C90">
        <f>+VLOOKUP(B90,'S&amp;P500'!$B$5:$C$1261,2)</f>
        <v>4137.2299999999996</v>
      </c>
      <c r="D90" s="16">
        <f>+VLOOKUP(B90,BTC!$B$5:$C$1832,2)</f>
        <v>34156.65</v>
      </c>
      <c r="E90" s="16"/>
      <c r="G90" s="13">
        <f t="shared" si="2"/>
        <v>-3.2905563347358724E-2</v>
      </c>
      <c r="H90" s="13">
        <f t="shared" si="2"/>
        <v>0.18930626630190095</v>
      </c>
    </row>
    <row r="91" spans="2:8" x14ac:dyDescent="0.3">
      <c r="B91" s="2">
        <f t="shared" si="3"/>
        <v>45218</v>
      </c>
      <c r="C91">
        <f>+VLOOKUP(B91,'S&amp;P500'!$B$5:$C$1261,2)</f>
        <v>4278</v>
      </c>
      <c r="D91" s="16">
        <f>+VLOOKUP(B91,BTC!$B$5:$C$1832,2)</f>
        <v>28719.81</v>
      </c>
      <c r="E91" s="16"/>
      <c r="G91" s="13">
        <f t="shared" si="2"/>
        <v>-1.6463545007483371E-2</v>
      </c>
      <c r="H91" s="13">
        <f t="shared" si="2"/>
        <v>7.3364901632482216E-2</v>
      </c>
    </row>
    <row r="92" spans="2:8" x14ac:dyDescent="0.3">
      <c r="B92" s="2">
        <f t="shared" si="3"/>
        <v>45211</v>
      </c>
      <c r="C92">
        <f>+VLOOKUP(B92,'S&amp;P500'!$B$5:$C$1261,2)</f>
        <v>4349.6099999999997</v>
      </c>
      <c r="D92" s="16">
        <f>+VLOOKUP(B92,BTC!$B$5:$C$1832,2)</f>
        <v>26756.799999999999</v>
      </c>
      <c r="E92" s="16"/>
      <c r="G92" s="13">
        <f t="shared" si="2"/>
        <v>2.1469215793564977E-2</v>
      </c>
      <c r="H92" s="13">
        <f t="shared" si="2"/>
        <v>-2.404114982869443E-2</v>
      </c>
    </row>
    <row r="93" spans="2:8" x14ac:dyDescent="0.3">
      <c r="B93" s="2">
        <f t="shared" si="3"/>
        <v>45204</v>
      </c>
      <c r="C93">
        <f>+VLOOKUP(B93,'S&amp;P500'!$B$5:$C$1261,2)</f>
        <v>4258.1899999999996</v>
      </c>
      <c r="D93" s="16">
        <f>+VLOOKUP(B93,BTC!$B$5:$C$1832,2)</f>
        <v>27415.91</v>
      </c>
      <c r="E93" s="16"/>
      <c r="G93" s="13">
        <f t="shared" si="2"/>
        <v>-9.6541619182733962E-3</v>
      </c>
      <c r="H93" s="13">
        <f t="shared" si="2"/>
        <v>1.4594277530341593E-2</v>
      </c>
    </row>
    <row r="94" spans="2:8" x14ac:dyDescent="0.3">
      <c r="B94" s="2">
        <f t="shared" si="3"/>
        <v>45197</v>
      </c>
      <c r="C94">
        <f>+VLOOKUP(B94,'S&amp;P500'!$B$5:$C$1261,2)</f>
        <v>4299.7</v>
      </c>
      <c r="D94" s="16">
        <f>+VLOOKUP(B94,BTC!$B$5:$C$1832,2)</f>
        <v>27021.55</v>
      </c>
      <c r="E94" s="16"/>
      <c r="G94" s="13">
        <f t="shared" si="2"/>
        <v>-6.9976905311778248E-3</v>
      </c>
      <c r="H94" s="13">
        <f t="shared" si="2"/>
        <v>1.7085453237642989E-2</v>
      </c>
    </row>
    <row r="95" spans="2:8" x14ac:dyDescent="0.3">
      <c r="B95" s="2">
        <f t="shared" si="3"/>
        <v>45190</v>
      </c>
      <c r="C95">
        <f>+VLOOKUP(B95,'S&amp;P500'!$B$5:$C$1261,2)</f>
        <v>4330</v>
      </c>
      <c r="D95" s="16">
        <f>+VLOOKUP(B95,BTC!$B$5:$C$1832,2)</f>
        <v>26567.63</v>
      </c>
      <c r="E95" s="16"/>
      <c r="G95" s="13">
        <f t="shared" si="2"/>
        <v>-3.8867061774433442E-2</v>
      </c>
      <c r="H95" s="13">
        <f t="shared" si="2"/>
        <v>1.0535172441858975E-3</v>
      </c>
    </row>
    <row r="96" spans="2:8" x14ac:dyDescent="0.3">
      <c r="B96" s="2">
        <f t="shared" si="3"/>
        <v>45183</v>
      </c>
      <c r="C96">
        <f>+VLOOKUP(B96,'S&amp;P500'!$B$5:$C$1261,2)</f>
        <v>4505.1000000000004</v>
      </c>
      <c r="D96" s="16">
        <f>+VLOOKUP(B96,BTC!$B$5:$C$1832,2)</f>
        <v>26539.67</v>
      </c>
      <c r="E96" s="16"/>
      <c r="G96" s="13">
        <f t="shared" si="2"/>
        <v>1.2122737096563974E-2</v>
      </c>
      <c r="H96" s="13">
        <f t="shared" si="2"/>
        <v>1.141264167193845E-2</v>
      </c>
    </row>
    <row r="97" spans="2:8" x14ac:dyDescent="0.3">
      <c r="B97" s="2">
        <f t="shared" si="3"/>
        <v>45176</v>
      </c>
      <c r="C97">
        <f>+VLOOKUP(B97,'S&amp;P500'!$B$5:$C$1261,2)</f>
        <v>4451.1400000000003</v>
      </c>
      <c r="D97" s="16">
        <f>+VLOOKUP(B97,BTC!$B$5:$C$1832,2)</f>
        <v>26240.2</v>
      </c>
      <c r="E97" s="16"/>
      <c r="G97" s="13">
        <f t="shared" si="2"/>
        <v>-1.2538656420404304E-2</v>
      </c>
      <c r="H97" s="13">
        <f t="shared" si="2"/>
        <v>1.1905611212939426E-2</v>
      </c>
    </row>
    <row r="98" spans="2:8" x14ac:dyDescent="0.3">
      <c r="B98" s="2">
        <f t="shared" si="3"/>
        <v>45169</v>
      </c>
      <c r="C98">
        <f>+VLOOKUP(B98,'S&amp;P500'!$B$5:$C$1261,2)</f>
        <v>4507.66</v>
      </c>
      <c r="D98" s="16">
        <f>+VLOOKUP(B98,BTC!$B$5:$C$1832,2)</f>
        <v>25931.47</v>
      </c>
      <c r="E98" s="16"/>
      <c r="G98" s="13">
        <f t="shared" si="2"/>
        <v>3.0013870132600262E-2</v>
      </c>
      <c r="H98" s="13">
        <f t="shared" si="2"/>
        <v>-8.8256530276117351E-3</v>
      </c>
    </row>
    <row r="99" spans="2:8" x14ac:dyDescent="0.3">
      <c r="B99" s="2">
        <f t="shared" si="3"/>
        <v>45162</v>
      </c>
      <c r="C99">
        <f>+VLOOKUP(B99,'S&amp;P500'!$B$5:$C$1261,2)</f>
        <v>4376.3100000000004</v>
      </c>
      <c r="D99" s="16">
        <f>+VLOOKUP(B99,BTC!$B$5:$C$1832,2)</f>
        <v>26162.37</v>
      </c>
      <c r="E99" s="16"/>
      <c r="G99" s="13">
        <f t="shared" si="2"/>
        <v>1.3614439085112284E-3</v>
      </c>
      <c r="H99" s="13">
        <f t="shared" si="2"/>
        <v>-1.8833244888813105E-2</v>
      </c>
    </row>
    <row r="100" spans="2:8" x14ac:dyDescent="0.3">
      <c r="B100" s="2">
        <f t="shared" si="3"/>
        <v>45155</v>
      </c>
      <c r="C100">
        <f>+VLOOKUP(B100,'S&amp;P500'!$B$5:$C$1261,2)</f>
        <v>4370.3599999999997</v>
      </c>
      <c r="D100" s="16">
        <f>+VLOOKUP(B100,BTC!$B$5:$C$1832,2)</f>
        <v>26664.55</v>
      </c>
      <c r="E100" s="16"/>
      <c r="G100" s="13">
        <f t="shared" si="2"/>
        <v>-2.2034850285197694E-2</v>
      </c>
      <c r="H100" s="13">
        <f t="shared" si="2"/>
        <v>-9.3954417985435801E-2</v>
      </c>
    </row>
    <row r="101" spans="2:8" x14ac:dyDescent="0.3">
      <c r="B101" s="2">
        <f t="shared" si="3"/>
        <v>45148</v>
      </c>
      <c r="C101">
        <f>+VLOOKUP(B101,'S&amp;P500'!$B$5:$C$1261,2)</f>
        <v>4468.83</v>
      </c>
      <c r="D101" s="16">
        <f>+VLOOKUP(B101,BTC!$B$5:$C$1832,2)</f>
        <v>29429.59</v>
      </c>
      <c r="E101" s="16"/>
      <c r="G101" s="13">
        <f t="shared" si="2"/>
        <v>-7.3435823620746632E-3</v>
      </c>
      <c r="H101" s="13">
        <f t="shared" si="2"/>
        <v>8.599086730448402E-3</v>
      </c>
    </row>
    <row r="102" spans="2:8" x14ac:dyDescent="0.3">
      <c r="B102" s="2">
        <f t="shared" si="3"/>
        <v>45141</v>
      </c>
      <c r="C102">
        <f>+VLOOKUP(B102,'S&amp;P500'!$B$5:$C$1261,2)</f>
        <v>4501.8900000000003</v>
      </c>
      <c r="D102" s="16">
        <f>+VLOOKUP(B102,BTC!$B$5:$C$1832,2)</f>
        <v>29178.68</v>
      </c>
      <c r="E102" s="16"/>
      <c r="G102" s="13">
        <f t="shared" si="2"/>
        <v>-7.8282544447161317E-3</v>
      </c>
      <c r="H102" s="13">
        <f t="shared" si="2"/>
        <v>-1.0958316972313753E-3</v>
      </c>
    </row>
    <row r="103" spans="2:8" x14ac:dyDescent="0.3">
      <c r="B103" s="2">
        <f t="shared" si="3"/>
        <v>45134</v>
      </c>
      <c r="C103">
        <f>+VLOOKUP(B103,'S&amp;P500'!$B$5:$C$1261,2)</f>
        <v>4537.41</v>
      </c>
      <c r="D103" s="16">
        <f>+VLOOKUP(B103,BTC!$B$5:$C$1832,2)</f>
        <v>29210.69</v>
      </c>
      <c r="E103" s="16"/>
      <c r="G103" s="13">
        <f t="shared" si="2"/>
        <v>5.6010425877706105E-4</v>
      </c>
      <c r="H103" s="13">
        <f t="shared" si="2"/>
        <v>-1.9512943398937055E-2</v>
      </c>
    </row>
    <row r="104" spans="2:8" x14ac:dyDescent="0.3">
      <c r="B104" s="2">
        <f t="shared" si="3"/>
        <v>45127</v>
      </c>
      <c r="C104">
        <f>+VLOOKUP(B104,'S&amp;P500'!$B$5:$C$1261,2)</f>
        <v>4534.87</v>
      </c>
      <c r="D104" s="16">
        <f>+VLOOKUP(B104,BTC!$B$5:$C$1832,2)</f>
        <v>29792.02</v>
      </c>
      <c r="E104" s="16"/>
      <c r="G104" s="13">
        <f t="shared" si="2"/>
        <v>5.5054944080319412E-3</v>
      </c>
      <c r="H104" s="13">
        <f t="shared" si="2"/>
        <v>-5.3501948306728386E-2</v>
      </c>
    </row>
    <row r="105" spans="2:8" x14ac:dyDescent="0.3">
      <c r="B105" s="2">
        <f t="shared" si="3"/>
        <v>45120</v>
      </c>
      <c r="C105">
        <f>+VLOOKUP(B105,'S&amp;P500'!$B$5:$C$1261,2)</f>
        <v>4510.04</v>
      </c>
      <c r="D105" s="16">
        <f>+VLOOKUP(B105,BTC!$B$5:$C$1832,2)</f>
        <v>31476.05</v>
      </c>
      <c r="E105" s="16"/>
      <c r="G105" s="13">
        <f t="shared" si="2"/>
        <v>2.2316217055528664E-2</v>
      </c>
      <c r="H105" s="13">
        <f t="shared" si="2"/>
        <v>5.2381964964790306E-2</v>
      </c>
    </row>
    <row r="106" spans="2:8" x14ac:dyDescent="0.3">
      <c r="B106" s="2">
        <f t="shared" si="3"/>
        <v>45113</v>
      </c>
      <c r="C106">
        <f>+VLOOKUP(B106,'S&amp;P500'!$B$5:$C$1261,2)</f>
        <v>4411.59</v>
      </c>
      <c r="D106" s="16">
        <f>+VLOOKUP(B106,BTC!$B$5:$C$1832,2)</f>
        <v>29909.34</v>
      </c>
      <c r="E106" s="16"/>
      <c r="G106" s="13">
        <f t="shared" si="2"/>
        <v>3.4459699211182304E-3</v>
      </c>
      <c r="H106" s="13">
        <f t="shared" si="2"/>
        <v>-1.760564421167754E-2</v>
      </c>
    </row>
    <row r="107" spans="2:8" x14ac:dyDescent="0.3">
      <c r="B107" s="2">
        <f t="shared" si="3"/>
        <v>45106</v>
      </c>
      <c r="C107">
        <f>+VLOOKUP(B107,'S&amp;P500'!$B$5:$C$1261,2)</f>
        <v>4396.4399999999996</v>
      </c>
      <c r="D107" s="16">
        <f>+VLOOKUP(B107,BTC!$B$5:$C$1832,2)</f>
        <v>30445.35</v>
      </c>
      <c r="E107" s="16"/>
      <c r="G107" s="13">
        <f t="shared" si="2"/>
        <v>3.3204849962000793E-3</v>
      </c>
      <c r="H107" s="13">
        <f t="shared" si="2"/>
        <v>1.7821108922489337E-2</v>
      </c>
    </row>
    <row r="108" spans="2:8" x14ac:dyDescent="0.3">
      <c r="B108" s="2">
        <f t="shared" si="3"/>
        <v>45099</v>
      </c>
      <c r="C108">
        <f>+VLOOKUP(B108,'S&amp;P500'!$B$5:$C$1261,2)</f>
        <v>4381.8900000000003</v>
      </c>
      <c r="D108" s="16">
        <f>+VLOOKUP(B108,BTC!$B$5:$C$1832,2)</f>
        <v>29912.28</v>
      </c>
      <c r="E108" s="16"/>
      <c r="G108" s="13">
        <f t="shared" si="2"/>
        <v>-9.9303183124559435E-3</v>
      </c>
      <c r="H108" s="13">
        <f t="shared" si="2"/>
        <v>0.16952705209765728</v>
      </c>
    </row>
    <row r="109" spans="2:8" x14ac:dyDescent="0.3">
      <c r="B109" s="2">
        <f t="shared" si="3"/>
        <v>45092</v>
      </c>
      <c r="C109">
        <f>+VLOOKUP(B109,'S&amp;P500'!$B$5:$C$1261,2)</f>
        <v>4425.84</v>
      </c>
      <c r="D109" s="16">
        <f>+VLOOKUP(B109,BTC!$B$5:$C$1832,2)</f>
        <v>25576.39</v>
      </c>
      <c r="E109" s="16"/>
      <c r="G109" s="13">
        <f t="shared" si="2"/>
        <v>3.0720109549992713E-2</v>
      </c>
      <c r="H109" s="13">
        <f t="shared" si="2"/>
        <v>-3.515249232124984E-2</v>
      </c>
    </row>
    <row r="110" spans="2:8" x14ac:dyDescent="0.3">
      <c r="B110" s="2">
        <f t="shared" si="3"/>
        <v>45085</v>
      </c>
      <c r="C110">
        <f>+VLOOKUP(B110,'S&amp;P500'!$B$5:$C$1261,2)</f>
        <v>4293.93</v>
      </c>
      <c r="D110" s="16">
        <f>+VLOOKUP(B110,BTC!$B$5:$C$1832,2)</f>
        <v>26508.22</v>
      </c>
      <c r="E110" s="16"/>
      <c r="G110" s="13">
        <f t="shared" si="2"/>
        <v>1.727307617590057E-2</v>
      </c>
      <c r="H110" s="13">
        <f t="shared" si="2"/>
        <v>-1.1623801219762697E-2</v>
      </c>
    </row>
    <row r="111" spans="2:8" x14ac:dyDescent="0.3">
      <c r="B111" s="2">
        <f t="shared" si="3"/>
        <v>45078</v>
      </c>
      <c r="C111">
        <f>+VLOOKUP(B111,'S&amp;P500'!$B$5:$C$1261,2)</f>
        <v>4221.0200000000004</v>
      </c>
      <c r="D111" s="16">
        <f>+VLOOKUP(B111,BTC!$B$5:$C$1832,2)</f>
        <v>26819.97</v>
      </c>
      <c r="E111" s="16"/>
      <c r="G111" s="13">
        <f t="shared" si="2"/>
        <v>1.6799637702106462E-2</v>
      </c>
      <c r="H111" s="13">
        <f t="shared" si="2"/>
        <v>1.2983731432860024E-2</v>
      </c>
    </row>
    <row r="112" spans="2:8" x14ac:dyDescent="0.3">
      <c r="B112" s="2">
        <f t="shared" si="3"/>
        <v>45071</v>
      </c>
      <c r="C112">
        <f>+VLOOKUP(B112,'S&amp;P500'!$B$5:$C$1261,2)</f>
        <v>4151.28</v>
      </c>
      <c r="D112" s="16">
        <f>+VLOOKUP(B112,BTC!$B$5:$C$1832,2)</f>
        <v>26476.21</v>
      </c>
      <c r="E112" s="16"/>
      <c r="G112" s="13">
        <f t="shared" si="2"/>
        <v>-1.1140886840318776E-2</v>
      </c>
      <c r="H112" s="13">
        <f t="shared" si="2"/>
        <v>-1.3267636173092012E-2</v>
      </c>
    </row>
    <row r="113" spans="2:8" x14ac:dyDescent="0.3">
      <c r="B113" s="2">
        <f t="shared" si="3"/>
        <v>45064</v>
      </c>
      <c r="C113">
        <f>+VLOOKUP(B113,'S&amp;P500'!$B$5:$C$1261,2)</f>
        <v>4198.05</v>
      </c>
      <c r="D113" s="16">
        <f>+VLOOKUP(B113,BTC!$B$5:$C$1832,2)</f>
        <v>26832.21</v>
      </c>
      <c r="E113" s="16"/>
      <c r="G113" s="13">
        <f t="shared" si="2"/>
        <v>1.6324425873113446E-2</v>
      </c>
      <c r="H113" s="13">
        <f t="shared" si="2"/>
        <v>-6.2435210229034865E-3</v>
      </c>
    </row>
    <row r="114" spans="2:8" x14ac:dyDescent="0.3">
      <c r="B114" s="2">
        <f t="shared" si="3"/>
        <v>45057</v>
      </c>
      <c r="C114">
        <f>+VLOOKUP(B114,'S&amp;P500'!$B$5:$C$1261,2)</f>
        <v>4130.62</v>
      </c>
      <c r="D114" s="16">
        <f>+VLOOKUP(B114,BTC!$B$5:$C$1832,2)</f>
        <v>27000.79</v>
      </c>
      <c r="E114" s="16"/>
      <c r="G114" s="13">
        <f t="shared" si="2"/>
        <v>1.7088461102821251E-2</v>
      </c>
      <c r="H114" s="13">
        <f t="shared" si="2"/>
        <v>-6.40231061668326E-2</v>
      </c>
    </row>
    <row r="115" spans="2:8" x14ac:dyDescent="0.3">
      <c r="B115" s="2">
        <f t="shared" si="3"/>
        <v>45050</v>
      </c>
      <c r="C115">
        <f>+VLOOKUP(B115,'S&amp;P500'!$B$5:$C$1261,2)</f>
        <v>4061.22</v>
      </c>
      <c r="D115" s="16">
        <f>+VLOOKUP(B115,BTC!$B$5:$C$1832,2)</f>
        <v>28847.71</v>
      </c>
      <c r="E115" s="16"/>
      <c r="G115" s="13">
        <f t="shared" si="2"/>
        <v>-1.7925931299648257E-2</v>
      </c>
      <c r="H115" s="13">
        <f t="shared" si="2"/>
        <v>-2.1241923756666559E-2</v>
      </c>
    </row>
    <row r="116" spans="2:8" x14ac:dyDescent="0.3">
      <c r="B116" s="2">
        <f t="shared" si="3"/>
        <v>45043</v>
      </c>
      <c r="C116">
        <f>+VLOOKUP(B116,'S&amp;P500'!$B$5:$C$1261,2)</f>
        <v>4135.3500000000004</v>
      </c>
      <c r="D116" s="16">
        <f>+VLOOKUP(B116,BTC!$B$5:$C$1832,2)</f>
        <v>29473.79</v>
      </c>
      <c r="E116" s="16"/>
      <c r="G116" s="13">
        <f t="shared" si="2"/>
        <v>1.3463154300825675E-3</v>
      </c>
      <c r="H116" s="13">
        <f t="shared" si="2"/>
        <v>4.3468117067236856E-2</v>
      </c>
    </row>
    <row r="117" spans="2:8" x14ac:dyDescent="0.3">
      <c r="B117" s="2">
        <f t="shared" si="3"/>
        <v>45036</v>
      </c>
      <c r="C117">
        <f>+VLOOKUP(B117,'S&amp;P500'!$B$5:$C$1261,2)</f>
        <v>4129.79</v>
      </c>
      <c r="D117" s="16">
        <f>+VLOOKUP(B117,BTC!$B$5:$C$1832,2)</f>
        <v>28245.99</v>
      </c>
      <c r="E117" s="16"/>
      <c r="G117" s="13">
        <f t="shared" si="2"/>
        <v>-3.9626454939680755E-3</v>
      </c>
      <c r="H117" s="13">
        <f t="shared" si="2"/>
        <v>-7.0827166752140736E-2</v>
      </c>
    </row>
    <row r="118" spans="2:8" x14ac:dyDescent="0.3">
      <c r="B118" s="2">
        <f t="shared" si="3"/>
        <v>45029</v>
      </c>
      <c r="C118">
        <f>+VLOOKUP(B118,'S&amp;P500'!$B$5:$C$1261,2)</f>
        <v>4146.22</v>
      </c>
      <c r="D118" s="16">
        <f>+VLOOKUP(B118,BTC!$B$5:$C$1832,2)</f>
        <v>30399.07</v>
      </c>
      <c r="E118" s="16"/>
      <c r="G118" s="13">
        <f t="shared" si="2"/>
        <v>1.0036491905033307E-2</v>
      </c>
      <c r="H118" s="13">
        <f t="shared" si="2"/>
        <v>8.3972266576903376E-2</v>
      </c>
    </row>
    <row r="119" spans="2:8" x14ac:dyDescent="0.3">
      <c r="B119" s="2">
        <f t="shared" si="3"/>
        <v>45022</v>
      </c>
      <c r="C119">
        <f>+VLOOKUP(B119,'S&amp;P500'!$B$5:$C$1261,2)</f>
        <v>4105.0200000000004</v>
      </c>
      <c r="D119" s="16">
        <f>+VLOOKUP(B119,BTC!$B$5:$C$1832,2)</f>
        <v>28044.14</v>
      </c>
      <c r="E119" s="16"/>
      <c r="G119" s="13">
        <f t="shared" si="2"/>
        <v>1.3377505350755436E-2</v>
      </c>
      <c r="H119" s="13">
        <f t="shared" si="2"/>
        <v>3.7740479625125722E-4</v>
      </c>
    </row>
    <row r="120" spans="2:8" x14ac:dyDescent="0.3">
      <c r="B120" s="2">
        <f t="shared" si="3"/>
        <v>45015</v>
      </c>
      <c r="C120">
        <f>+VLOOKUP(B120,'S&amp;P500'!$B$5:$C$1261,2)</f>
        <v>4050.83</v>
      </c>
      <c r="D120" s="16">
        <f>+VLOOKUP(B120,BTC!$B$5:$C$1832,2)</f>
        <v>28033.56</v>
      </c>
      <c r="E120" s="16"/>
      <c r="G120" s="13">
        <f t="shared" si="2"/>
        <v>2.5859012540772719E-2</v>
      </c>
      <c r="H120" s="13">
        <f t="shared" si="2"/>
        <v>-1.0602467638668345E-2</v>
      </c>
    </row>
    <row r="121" spans="2:8" x14ac:dyDescent="0.3">
      <c r="B121" s="2">
        <f t="shared" si="3"/>
        <v>45008</v>
      </c>
      <c r="C121">
        <f>+VLOOKUP(B121,'S&amp;P500'!$B$5:$C$1261,2)</f>
        <v>3948.72</v>
      </c>
      <c r="D121" s="16">
        <f>+VLOOKUP(B121,BTC!$B$5:$C$1832,2)</f>
        <v>28333.97</v>
      </c>
      <c r="E121" s="16"/>
      <c r="G121" s="13">
        <f t="shared" si="2"/>
        <v>-2.9189855262760078E-3</v>
      </c>
      <c r="H121" s="13">
        <f t="shared" si="2"/>
        <v>0.130970642391526</v>
      </c>
    </row>
    <row r="122" spans="2:8" x14ac:dyDescent="0.3">
      <c r="B122" s="2">
        <f t="shared" si="3"/>
        <v>45001</v>
      </c>
      <c r="C122">
        <f>+VLOOKUP(B122,'S&amp;P500'!$B$5:$C$1261,2)</f>
        <v>3960.28</v>
      </c>
      <c r="D122" s="16">
        <f>+VLOOKUP(B122,BTC!$B$5:$C$1832,2)</f>
        <v>25052.79</v>
      </c>
      <c r="E122" s="16"/>
      <c r="G122" s="13">
        <f t="shared" si="2"/>
        <v>1.0708671063108799E-2</v>
      </c>
      <c r="H122" s="13">
        <f t="shared" si="2"/>
        <v>0.23030817629212175</v>
      </c>
    </row>
    <row r="123" spans="2:8" x14ac:dyDescent="0.3">
      <c r="B123" s="2">
        <f t="shared" si="3"/>
        <v>44994</v>
      </c>
      <c r="C123">
        <f>+VLOOKUP(B123,'S&amp;P500'!$B$5:$C$1261,2)</f>
        <v>3918.32</v>
      </c>
      <c r="D123" s="16">
        <f>+VLOOKUP(B123,BTC!$B$5:$C$1832,2)</f>
        <v>20363.02</v>
      </c>
      <c r="E123" s="16"/>
      <c r="G123" s="13">
        <f t="shared" si="2"/>
        <v>-1.583131349918987E-2</v>
      </c>
      <c r="H123" s="13">
        <f t="shared" si="2"/>
        <v>-0.13258307501404665</v>
      </c>
    </row>
    <row r="124" spans="2:8" x14ac:dyDescent="0.3">
      <c r="B124" s="2">
        <f t="shared" si="3"/>
        <v>44987</v>
      </c>
      <c r="C124">
        <f>+VLOOKUP(B124,'S&amp;P500'!$B$5:$C$1261,2)</f>
        <v>3981.35</v>
      </c>
      <c r="D124" s="16">
        <f>+VLOOKUP(B124,BTC!$B$5:$C$1832,2)</f>
        <v>23475.47</v>
      </c>
      <c r="E124" s="16"/>
      <c r="G124" s="13">
        <f t="shared" si="2"/>
        <v>-7.7187263229254732E-3</v>
      </c>
      <c r="H124" s="13">
        <f t="shared" si="2"/>
        <v>-1.9710625205397347E-2</v>
      </c>
    </row>
    <row r="125" spans="2:8" x14ac:dyDescent="0.3">
      <c r="B125" s="2">
        <f t="shared" si="3"/>
        <v>44980</v>
      </c>
      <c r="C125">
        <f>+VLOOKUP(B125,'S&amp;P500'!$B$5:$C$1261,2)</f>
        <v>4012.32</v>
      </c>
      <c r="D125" s="16">
        <f>+VLOOKUP(B125,BTC!$B$5:$C$1832,2)</f>
        <v>23947.49</v>
      </c>
      <c r="E125" s="16"/>
      <c r="G125" s="13">
        <f t="shared" si="2"/>
        <v>-1.9090995768150321E-2</v>
      </c>
      <c r="H125" s="13">
        <f t="shared" si="2"/>
        <v>1.3716020550748942E-2</v>
      </c>
    </row>
    <row r="126" spans="2:8" x14ac:dyDescent="0.3">
      <c r="B126" s="2">
        <f t="shared" si="3"/>
        <v>44973</v>
      </c>
      <c r="C126">
        <f>+VLOOKUP(B126,'S&amp;P500'!$B$5:$C$1261,2)</f>
        <v>4090.41</v>
      </c>
      <c r="D126" s="16">
        <f>+VLOOKUP(B126,BTC!$B$5:$C$1832,2)</f>
        <v>23623.47</v>
      </c>
      <c r="E126" s="16"/>
      <c r="G126" s="13">
        <f t="shared" si="2"/>
        <v>2.1830209481807916E-3</v>
      </c>
      <c r="H126" s="13">
        <f t="shared" si="2"/>
        <v>8.2699788808306973E-2</v>
      </c>
    </row>
    <row r="127" spans="2:8" x14ac:dyDescent="0.3">
      <c r="B127" s="2">
        <f t="shared" si="3"/>
        <v>44966</v>
      </c>
      <c r="C127">
        <f>+VLOOKUP(B127,'S&amp;P500'!$B$5:$C$1261,2)</f>
        <v>4081.5</v>
      </c>
      <c r="D127" s="16">
        <f>+VLOOKUP(B127,BTC!$B$5:$C$1832,2)</f>
        <v>21819.040000000001</v>
      </c>
      <c r="E127" s="16"/>
      <c r="G127" s="13">
        <f t="shared" si="2"/>
        <v>-2.3508526805366858E-2</v>
      </c>
      <c r="H127" s="13">
        <f t="shared" si="2"/>
        <v>-7.0417482714415058E-2</v>
      </c>
    </row>
    <row r="128" spans="2:8" x14ac:dyDescent="0.3">
      <c r="B128" s="2">
        <f t="shared" si="3"/>
        <v>44959</v>
      </c>
      <c r="C128">
        <f>+VLOOKUP(B128,'S&amp;P500'!$B$5:$C$1261,2)</f>
        <v>4179.76</v>
      </c>
      <c r="D128" s="16">
        <f>+VLOOKUP(B128,BTC!$B$5:$C$1832,2)</f>
        <v>23471.87</v>
      </c>
      <c r="E128" s="16"/>
      <c r="G128" s="13">
        <f t="shared" si="2"/>
        <v>2.938851303925949E-2</v>
      </c>
      <c r="H128" s="13">
        <f t="shared" si="2"/>
        <v>1.9063699648935062E-2</v>
      </c>
    </row>
    <row r="129" spans="2:8" x14ac:dyDescent="0.3">
      <c r="B129" s="2">
        <f t="shared" si="3"/>
        <v>44952</v>
      </c>
      <c r="C129">
        <f>+VLOOKUP(B129,'S&amp;P500'!$B$5:$C$1261,2)</f>
        <v>4060.43</v>
      </c>
      <c r="D129" s="16">
        <f>+VLOOKUP(B129,BTC!$B$5:$C$1832,2)</f>
        <v>23032.78</v>
      </c>
      <c r="E129" s="16"/>
      <c r="G129" s="13">
        <f t="shared" si="2"/>
        <v>4.1442989599497215E-2</v>
      </c>
      <c r="H129" s="13">
        <f t="shared" si="2"/>
        <v>9.2284790620098978E-2</v>
      </c>
    </row>
    <row r="130" spans="2:8" x14ac:dyDescent="0.3">
      <c r="B130" s="2">
        <f t="shared" si="3"/>
        <v>44945</v>
      </c>
      <c r="C130">
        <f>+VLOOKUP(B130,'S&amp;P500'!$B$5:$C$1261,2)</f>
        <v>3898.85</v>
      </c>
      <c r="D130" s="16">
        <f>+VLOOKUP(B130,BTC!$B$5:$C$1832,2)</f>
        <v>21086.79</v>
      </c>
      <c r="E130" s="16"/>
      <c r="G130" s="13">
        <f t="shared" si="2"/>
        <v>-2.1169068857216811E-2</v>
      </c>
      <c r="H130" s="13">
        <f t="shared" si="2"/>
        <v>0.1175012281665897</v>
      </c>
    </row>
    <row r="131" spans="2:8" x14ac:dyDescent="0.3">
      <c r="B131" s="2">
        <f t="shared" si="3"/>
        <v>44938</v>
      </c>
      <c r="C131">
        <f>+VLOOKUP(B131,'S&amp;P500'!$B$5:$C$1261,2)</f>
        <v>3983.17</v>
      </c>
      <c r="D131" s="16">
        <f>+VLOOKUP(B131,BTC!$B$5:$C$1832,2)</f>
        <v>18869.59</v>
      </c>
      <c r="E131" s="16"/>
      <c r="G131" s="13">
        <f t="shared" si="2"/>
        <v>4.5973057430214626E-2</v>
      </c>
      <c r="H131" s="13">
        <f t="shared" si="2"/>
        <v>0.12073893164591243</v>
      </c>
    </row>
    <row r="132" spans="2:8" x14ac:dyDescent="0.3">
      <c r="B132" s="2">
        <f t="shared" si="3"/>
        <v>44931</v>
      </c>
      <c r="C132">
        <f>+VLOOKUP(B132,'S&amp;P500'!$B$5:$C$1261,2)</f>
        <v>3808.1</v>
      </c>
      <c r="D132" s="16">
        <f>+VLOOKUP(B132,BTC!$B$5:$C$1832,2)</f>
        <v>16836.740000000002</v>
      </c>
      <c r="E132" s="16"/>
      <c r="G132" s="13">
        <f t="shared" ref="G132:H195" si="4">+C132/C133-1</f>
        <v>-1.0698104580596945E-2</v>
      </c>
      <c r="H132" s="13">
        <f t="shared" si="4"/>
        <v>1.1681049660083875E-2</v>
      </c>
    </row>
    <row r="133" spans="2:8" x14ac:dyDescent="0.3">
      <c r="B133" s="2">
        <f t="shared" si="3"/>
        <v>44924</v>
      </c>
      <c r="C133">
        <f>+VLOOKUP(B133,'S&amp;P500'!$B$5:$C$1261,2)</f>
        <v>3849.28</v>
      </c>
      <c r="D133" s="16">
        <f>+VLOOKUP(B133,BTC!$B$5:$C$1832,2)</f>
        <v>16642.34</v>
      </c>
      <c r="E133" s="16"/>
      <c r="G133" s="13">
        <f t="shared" si="4"/>
        <v>7.0348656207241955E-3</v>
      </c>
      <c r="H133" s="13">
        <f t="shared" si="4"/>
        <v>-1.1170303154897643E-2</v>
      </c>
    </row>
    <row r="134" spans="2:8" x14ac:dyDescent="0.3">
      <c r="B134" s="2">
        <f t="shared" si="3"/>
        <v>44917</v>
      </c>
      <c r="C134">
        <f>+VLOOKUP(B134,'S&amp;P500'!$B$5:$C$1261,2)</f>
        <v>3822.39</v>
      </c>
      <c r="D134" s="16">
        <f>+VLOOKUP(B134,BTC!$B$5:$C$1832,2)</f>
        <v>16830.34</v>
      </c>
      <c r="E134" s="16"/>
      <c r="G134" s="13">
        <f t="shared" si="4"/>
        <v>-1.883077712892256E-2</v>
      </c>
      <c r="H134" s="13">
        <f t="shared" si="4"/>
        <v>-3.0782263270614729E-2</v>
      </c>
    </row>
    <row r="135" spans="2:8" x14ac:dyDescent="0.3">
      <c r="B135" s="2">
        <f t="shared" si="3"/>
        <v>44910</v>
      </c>
      <c r="C135">
        <f>+VLOOKUP(B135,'S&amp;P500'!$B$5:$C$1261,2)</f>
        <v>3895.75</v>
      </c>
      <c r="D135" s="16">
        <f>+VLOOKUP(B135,BTC!$B$5:$C$1832,2)</f>
        <v>17364.87</v>
      </c>
      <c r="E135" s="16"/>
      <c r="G135" s="13">
        <f t="shared" si="4"/>
        <v>-1.7095957875721268E-2</v>
      </c>
      <c r="H135" s="13">
        <f t="shared" si="4"/>
        <v>7.6246977538474425E-3</v>
      </c>
    </row>
    <row r="136" spans="2:8" x14ac:dyDescent="0.3">
      <c r="B136" s="2">
        <f t="shared" si="3"/>
        <v>44903</v>
      </c>
      <c r="C136">
        <f>+VLOOKUP(B136,'S&amp;P500'!$B$5:$C$1261,2)</f>
        <v>3963.51</v>
      </c>
      <c r="D136" s="16">
        <f>+VLOOKUP(B136,BTC!$B$5:$C$1832,2)</f>
        <v>17233.47</v>
      </c>
      <c r="E136" s="16"/>
      <c r="G136" s="13">
        <f t="shared" si="4"/>
        <v>-2.7734099990923688E-2</v>
      </c>
      <c r="H136" s="13">
        <f t="shared" si="4"/>
        <v>1.5697410227893505E-2</v>
      </c>
    </row>
    <row r="137" spans="2:8" x14ac:dyDescent="0.3">
      <c r="B137" s="2">
        <f t="shared" si="3"/>
        <v>44896</v>
      </c>
      <c r="C137">
        <f>+VLOOKUP(B137,'S&amp;P500'!$B$5:$C$1261,2)</f>
        <v>4076.57</v>
      </c>
      <c r="D137" s="16">
        <f>+VLOOKUP(B137,BTC!$B$5:$C$1832,2)</f>
        <v>16967.13</v>
      </c>
      <c r="E137" s="16"/>
      <c r="G137" s="13">
        <f t="shared" si="4"/>
        <v>1.2244056753226706E-2</v>
      </c>
      <c r="H137" s="13">
        <f t="shared" si="4"/>
        <v>2.1841722043354661E-2</v>
      </c>
    </row>
    <row r="138" spans="2:8" x14ac:dyDescent="0.3">
      <c r="B138" s="2">
        <f t="shared" ref="B138:B201" si="5">+B137-$C$2</f>
        <v>44889</v>
      </c>
      <c r="C138">
        <f>+VLOOKUP(B138,'S&amp;P500'!$B$5:$C$1261,2)</f>
        <v>4027.26</v>
      </c>
      <c r="D138" s="16">
        <f>+VLOOKUP(B138,BTC!$B$5:$C$1832,2)</f>
        <v>16604.46</v>
      </c>
      <c r="E138" s="16"/>
      <c r="G138" s="13">
        <f t="shared" si="4"/>
        <v>2.0448187788859151E-2</v>
      </c>
      <c r="H138" s="13">
        <f t="shared" si="4"/>
        <v>-4.9773723117636504E-3</v>
      </c>
    </row>
    <row r="139" spans="2:8" x14ac:dyDescent="0.3">
      <c r="B139" s="2">
        <f t="shared" si="5"/>
        <v>44882</v>
      </c>
      <c r="C139">
        <f>+VLOOKUP(B139,'S&amp;P500'!$B$5:$C$1261,2)</f>
        <v>3946.56</v>
      </c>
      <c r="D139" s="16">
        <f>+VLOOKUP(B139,BTC!$B$5:$C$1832,2)</f>
        <v>16687.52</v>
      </c>
      <c r="E139" s="16"/>
      <c r="G139" s="13">
        <f t="shared" si="4"/>
        <v>-2.4795456441131236E-3</v>
      </c>
      <c r="H139" s="13">
        <f t="shared" si="4"/>
        <v>-5.113218629685834E-2</v>
      </c>
    </row>
    <row r="140" spans="2:8" x14ac:dyDescent="0.3">
      <c r="B140" s="2">
        <f t="shared" si="5"/>
        <v>44875</v>
      </c>
      <c r="C140">
        <f>+VLOOKUP(B140,'S&amp;P500'!$B$5:$C$1261,2)</f>
        <v>3956.37</v>
      </c>
      <c r="D140" s="16">
        <f>+VLOOKUP(B140,BTC!$B$5:$C$1832,2)</f>
        <v>17586.77</v>
      </c>
      <c r="E140" s="16"/>
      <c r="G140" s="13">
        <f t="shared" si="4"/>
        <v>6.3571772283589123E-2</v>
      </c>
      <c r="H140" s="13">
        <f t="shared" si="4"/>
        <v>-0.12979818396743392</v>
      </c>
    </row>
    <row r="141" spans="2:8" x14ac:dyDescent="0.3">
      <c r="B141" s="2">
        <f t="shared" si="5"/>
        <v>44868</v>
      </c>
      <c r="C141">
        <f>+VLOOKUP(B141,'S&amp;P500'!$B$5:$C$1261,2)</f>
        <v>3719.89</v>
      </c>
      <c r="D141" s="16">
        <f>+VLOOKUP(B141,BTC!$B$5:$C$1832,2)</f>
        <v>20209.990000000002</v>
      </c>
      <c r="E141" s="16"/>
      <c r="G141" s="13">
        <f t="shared" si="4"/>
        <v>-2.2958527040159771E-2</v>
      </c>
      <c r="H141" s="13">
        <f t="shared" si="4"/>
        <v>-3.7390613353944779E-3</v>
      </c>
    </row>
    <row r="142" spans="2:8" x14ac:dyDescent="0.3">
      <c r="B142" s="2">
        <f t="shared" si="5"/>
        <v>44861</v>
      </c>
      <c r="C142">
        <f>+VLOOKUP(B142,'S&amp;P500'!$B$5:$C$1261,2)</f>
        <v>3807.3</v>
      </c>
      <c r="D142" s="16">
        <f>+VLOOKUP(B142,BTC!$B$5:$C$1832,2)</f>
        <v>20285.84</v>
      </c>
      <c r="E142" s="16"/>
      <c r="G142" s="13">
        <f t="shared" si="4"/>
        <v>3.860569919635104E-2</v>
      </c>
      <c r="H142" s="13">
        <f t="shared" si="4"/>
        <v>6.4664470072542057E-2</v>
      </c>
    </row>
    <row r="143" spans="2:8" x14ac:dyDescent="0.3">
      <c r="B143" s="2">
        <f t="shared" si="5"/>
        <v>44854</v>
      </c>
      <c r="C143">
        <f>+VLOOKUP(B143,'S&amp;P500'!$B$5:$C$1261,2)</f>
        <v>3665.78</v>
      </c>
      <c r="D143" s="16">
        <f>+VLOOKUP(B143,BTC!$B$5:$C$1832,2)</f>
        <v>19053.740000000002</v>
      </c>
      <c r="E143" s="16"/>
      <c r="G143" s="13">
        <f t="shared" si="4"/>
        <v>-1.1253681970401219E-3</v>
      </c>
      <c r="H143" s="13">
        <f t="shared" si="4"/>
        <v>-1.6981978960836641E-2</v>
      </c>
    </row>
    <row r="144" spans="2:8" x14ac:dyDescent="0.3">
      <c r="B144" s="2">
        <f t="shared" si="5"/>
        <v>44847</v>
      </c>
      <c r="C144">
        <f>+VLOOKUP(B144,'S&amp;P500'!$B$5:$C$1261,2)</f>
        <v>3669.91</v>
      </c>
      <c r="D144" s="16">
        <f>+VLOOKUP(B144,BTC!$B$5:$C$1832,2)</f>
        <v>19382.900000000001</v>
      </c>
      <c r="E144" s="16"/>
      <c r="G144" s="13">
        <f t="shared" si="4"/>
        <v>-1.9925117237990508E-2</v>
      </c>
      <c r="H144" s="13">
        <f t="shared" si="4"/>
        <v>-2.8690923377284405E-2</v>
      </c>
    </row>
    <row r="145" spans="2:8" x14ac:dyDescent="0.3">
      <c r="B145" s="2">
        <f t="shared" si="5"/>
        <v>44840</v>
      </c>
      <c r="C145">
        <f>+VLOOKUP(B145,'S&amp;P500'!$B$5:$C$1261,2)</f>
        <v>3744.52</v>
      </c>
      <c r="D145" s="16">
        <f>+VLOOKUP(B145,BTC!$B$5:$C$1832,2)</f>
        <v>19955.439999999999</v>
      </c>
      <c r="E145" s="16"/>
      <c r="G145" s="13">
        <f t="shared" si="4"/>
        <v>2.8581474370067639E-2</v>
      </c>
      <c r="H145" s="13">
        <f t="shared" si="4"/>
        <v>1.9536556642935077E-2</v>
      </c>
    </row>
    <row r="146" spans="2:8" x14ac:dyDescent="0.3">
      <c r="B146" s="2">
        <f t="shared" si="5"/>
        <v>44833</v>
      </c>
      <c r="C146">
        <f>+VLOOKUP(B146,'S&amp;P500'!$B$5:$C$1261,2)</f>
        <v>3640.47</v>
      </c>
      <c r="D146" s="16">
        <f>+VLOOKUP(B146,BTC!$B$5:$C$1832,2)</f>
        <v>19573.05</v>
      </c>
      <c r="E146" s="16"/>
      <c r="G146" s="13">
        <f t="shared" si="4"/>
        <v>-3.1272036381150614E-2</v>
      </c>
      <c r="H146" s="13">
        <f t="shared" si="4"/>
        <v>8.2159110518169598E-3</v>
      </c>
    </row>
    <row r="147" spans="2:8" x14ac:dyDescent="0.3">
      <c r="B147" s="2">
        <f t="shared" si="5"/>
        <v>44826</v>
      </c>
      <c r="C147">
        <f>+VLOOKUP(B147,'S&amp;P500'!$B$5:$C$1261,2)</f>
        <v>3757.99</v>
      </c>
      <c r="D147" s="16">
        <f>+VLOOKUP(B147,BTC!$B$5:$C$1832,2)</f>
        <v>19413.55</v>
      </c>
      <c r="E147" s="16"/>
      <c r="G147" s="13">
        <f t="shared" si="4"/>
        <v>-3.6746254501646924E-2</v>
      </c>
      <c r="H147" s="13">
        <f t="shared" si="4"/>
        <v>-1.4601133635954389E-2</v>
      </c>
    </row>
    <row r="148" spans="2:8" x14ac:dyDescent="0.3">
      <c r="B148" s="2">
        <f t="shared" si="5"/>
        <v>44819</v>
      </c>
      <c r="C148">
        <f>+VLOOKUP(B148,'S&amp;P500'!$B$5:$C$1261,2)</f>
        <v>3901.35</v>
      </c>
      <c r="D148" s="16">
        <f>+VLOOKUP(B148,BTC!$B$5:$C$1832,2)</f>
        <v>19701.21</v>
      </c>
      <c r="E148" s="16"/>
      <c r="G148" s="13">
        <f t="shared" si="4"/>
        <v>-2.6167071873954728E-2</v>
      </c>
      <c r="H148" s="13">
        <f t="shared" si="4"/>
        <v>1.9212791835210075E-2</v>
      </c>
    </row>
    <row r="149" spans="2:8" x14ac:dyDescent="0.3">
      <c r="B149" s="2">
        <f t="shared" si="5"/>
        <v>44812</v>
      </c>
      <c r="C149">
        <f>+VLOOKUP(B149,'S&amp;P500'!$B$5:$C$1261,2)</f>
        <v>4006.18</v>
      </c>
      <c r="D149" s="16">
        <f>+VLOOKUP(B149,BTC!$B$5:$C$1832,2)</f>
        <v>19329.830000000002</v>
      </c>
      <c r="E149" s="16"/>
      <c r="G149" s="13">
        <f t="shared" si="4"/>
        <v>9.9146678094710339E-3</v>
      </c>
      <c r="H149" s="13">
        <f t="shared" si="4"/>
        <v>-3.961367586254172E-2</v>
      </c>
    </row>
    <row r="150" spans="2:8" x14ac:dyDescent="0.3">
      <c r="B150" s="2">
        <f t="shared" si="5"/>
        <v>44805</v>
      </c>
      <c r="C150">
        <f>+VLOOKUP(B150,'S&amp;P500'!$B$5:$C$1261,2)</f>
        <v>3966.85</v>
      </c>
      <c r="D150" s="16">
        <f>+VLOOKUP(B150,BTC!$B$5:$C$1832,2)</f>
        <v>20127.14</v>
      </c>
      <c r="E150" s="16"/>
      <c r="G150" s="13">
        <f t="shared" si="4"/>
        <v>-5.5313970546209679E-2</v>
      </c>
      <c r="H150" s="13">
        <f t="shared" si="4"/>
        <v>-6.8226786846844467E-2</v>
      </c>
    </row>
    <row r="151" spans="2:8" x14ac:dyDescent="0.3">
      <c r="B151" s="2">
        <f t="shared" si="5"/>
        <v>44798</v>
      </c>
      <c r="C151">
        <f>+VLOOKUP(B151,'S&amp;P500'!$B$5:$C$1261,2)</f>
        <v>4199.12</v>
      </c>
      <c r="D151" s="16">
        <f>+VLOOKUP(B151,BTC!$B$5:$C$1832,2)</f>
        <v>21600.9</v>
      </c>
      <c r="E151" s="16"/>
      <c r="G151" s="13">
        <f t="shared" si="4"/>
        <v>-1.9753766568465836E-2</v>
      </c>
      <c r="H151" s="13">
        <f t="shared" si="4"/>
        <v>-6.9437731176931305E-2</v>
      </c>
    </row>
    <row r="152" spans="2:8" x14ac:dyDescent="0.3">
      <c r="B152" s="2">
        <f t="shared" si="5"/>
        <v>44791</v>
      </c>
      <c r="C152">
        <f>+VLOOKUP(B152,'S&amp;P500'!$B$5:$C$1261,2)</f>
        <v>4283.74</v>
      </c>
      <c r="D152" s="16">
        <f>+VLOOKUP(B152,BTC!$B$5:$C$1832,2)</f>
        <v>23212.74</v>
      </c>
      <c r="E152" s="16"/>
      <c r="G152" s="13">
        <f t="shared" si="4"/>
        <v>1.8175681617770945E-2</v>
      </c>
      <c r="H152" s="13">
        <f t="shared" si="4"/>
        <v>-3.1087929348309173E-2</v>
      </c>
    </row>
    <row r="153" spans="2:8" x14ac:dyDescent="0.3">
      <c r="B153" s="2">
        <f t="shared" si="5"/>
        <v>44784</v>
      </c>
      <c r="C153">
        <f>+VLOOKUP(B153,'S&amp;P500'!$B$5:$C$1261,2)</f>
        <v>4207.2700000000004</v>
      </c>
      <c r="D153" s="16">
        <f>+VLOOKUP(B153,BTC!$B$5:$C$1832,2)</f>
        <v>23957.53</v>
      </c>
      <c r="E153" s="16"/>
      <c r="G153" s="13">
        <f t="shared" si="4"/>
        <v>1.3326300476403929E-2</v>
      </c>
      <c r="H153" s="13">
        <f t="shared" si="4"/>
        <v>5.8617486841035404E-2</v>
      </c>
    </row>
    <row r="154" spans="2:8" x14ac:dyDescent="0.3">
      <c r="B154" s="2">
        <f t="shared" si="5"/>
        <v>44777</v>
      </c>
      <c r="C154">
        <f>+VLOOKUP(B154,'S&amp;P500'!$B$5:$C$1261,2)</f>
        <v>4151.9399999999996</v>
      </c>
      <c r="D154" s="16">
        <f>+VLOOKUP(B154,BTC!$B$5:$C$1832,2)</f>
        <v>22630.959999999999</v>
      </c>
      <c r="E154" s="16"/>
      <c r="G154" s="13">
        <f t="shared" si="4"/>
        <v>1.9523969718325374E-2</v>
      </c>
      <c r="H154" s="13">
        <f t="shared" si="4"/>
        <v>-5.0869635785100509E-2</v>
      </c>
    </row>
    <row r="155" spans="2:8" x14ac:dyDescent="0.3">
      <c r="B155" s="2">
        <f t="shared" si="5"/>
        <v>44770</v>
      </c>
      <c r="C155">
        <f>+VLOOKUP(B155,'S&amp;P500'!$B$5:$C$1261,2)</f>
        <v>4072.43</v>
      </c>
      <c r="D155" s="16">
        <f>+VLOOKUP(B155,BTC!$B$5:$C$1832,2)</f>
        <v>23843.89</v>
      </c>
      <c r="E155" s="16"/>
      <c r="G155" s="13">
        <f t="shared" si="4"/>
        <v>1.8374823391140271E-2</v>
      </c>
      <c r="H155" s="13">
        <f t="shared" si="4"/>
        <v>2.9323153445576233E-2</v>
      </c>
    </row>
    <row r="156" spans="2:8" x14ac:dyDescent="0.3">
      <c r="B156" s="2">
        <f t="shared" si="5"/>
        <v>44763</v>
      </c>
      <c r="C156">
        <f>+VLOOKUP(B156,'S&amp;P500'!$B$5:$C$1261,2)</f>
        <v>3998.95</v>
      </c>
      <c r="D156" s="16">
        <f>+VLOOKUP(B156,BTC!$B$5:$C$1832,2)</f>
        <v>23164.63</v>
      </c>
      <c r="E156" s="16"/>
      <c r="G156" s="13">
        <f t="shared" si="4"/>
        <v>5.5026145135843807E-2</v>
      </c>
      <c r="H156" s="13">
        <f t="shared" si="4"/>
        <v>0.12614098645011751</v>
      </c>
    </row>
    <row r="157" spans="2:8" x14ac:dyDescent="0.3">
      <c r="B157" s="2">
        <f t="shared" si="5"/>
        <v>44756</v>
      </c>
      <c r="C157">
        <f>+VLOOKUP(B157,'S&amp;P500'!$B$5:$C$1261,2)</f>
        <v>3790.38</v>
      </c>
      <c r="D157" s="16">
        <f>+VLOOKUP(B157,BTC!$B$5:$C$1832,2)</f>
        <v>20569.919999999998</v>
      </c>
      <c r="E157" s="16"/>
      <c r="G157" s="13">
        <f t="shared" si="4"/>
        <v>-2.8760166247290275E-2</v>
      </c>
      <c r="H157" s="13">
        <f t="shared" si="4"/>
        <v>-4.934329562580686E-2</v>
      </c>
    </row>
    <row r="158" spans="2:8" x14ac:dyDescent="0.3">
      <c r="B158" s="2">
        <f t="shared" si="5"/>
        <v>44749</v>
      </c>
      <c r="C158">
        <f>+VLOOKUP(B158,'S&amp;P500'!$B$5:$C$1261,2)</f>
        <v>3902.62</v>
      </c>
      <c r="D158" s="16">
        <f>+VLOOKUP(B158,BTC!$B$5:$C$1832,2)</f>
        <v>21637.59</v>
      </c>
      <c r="E158" s="16"/>
      <c r="G158" s="13">
        <f t="shared" si="4"/>
        <v>3.0971791471397836E-2</v>
      </c>
      <c r="H158" s="13">
        <f t="shared" si="4"/>
        <v>9.3651012674926593E-2</v>
      </c>
    </row>
    <row r="159" spans="2:8" x14ac:dyDescent="0.3">
      <c r="B159" s="2">
        <f t="shared" si="5"/>
        <v>44742</v>
      </c>
      <c r="C159">
        <f>+VLOOKUP(B159,'S&amp;P500'!$B$5:$C$1261,2)</f>
        <v>3785.38</v>
      </c>
      <c r="D159" s="16">
        <f>+VLOOKUP(B159,BTC!$B$5:$C$1832,2)</f>
        <v>19784.73</v>
      </c>
      <c r="E159" s="16"/>
      <c r="G159" s="13">
        <f t="shared" si="4"/>
        <v>-2.726748214440966E-3</v>
      </c>
      <c r="H159" s="13">
        <f t="shared" si="4"/>
        <v>-6.1707170865052841E-2</v>
      </c>
    </row>
    <row r="160" spans="2:8" x14ac:dyDescent="0.3">
      <c r="B160" s="2">
        <f t="shared" si="5"/>
        <v>44735</v>
      </c>
      <c r="C160">
        <f>+VLOOKUP(B160,'S&amp;P500'!$B$5:$C$1261,2)</f>
        <v>3795.73</v>
      </c>
      <c r="D160" s="16">
        <f>+VLOOKUP(B160,BTC!$B$5:$C$1832,2)</f>
        <v>21085.88</v>
      </c>
      <c r="E160" s="16"/>
      <c r="G160" s="13">
        <f t="shared" si="4"/>
        <v>3.5169917938676187E-2</v>
      </c>
      <c r="H160" s="13">
        <f t="shared" si="4"/>
        <v>3.455215843663284E-2</v>
      </c>
    </row>
    <row r="161" spans="2:8" x14ac:dyDescent="0.3">
      <c r="B161" s="2">
        <f t="shared" si="5"/>
        <v>44728</v>
      </c>
      <c r="C161">
        <f>+VLOOKUP(B161,'S&amp;P500'!$B$5:$C$1261,2)</f>
        <v>3666.77</v>
      </c>
      <c r="D161" s="16">
        <f>+VLOOKUP(B161,BTC!$B$5:$C$1832,2)</f>
        <v>20381.650000000001</v>
      </c>
      <c r="E161" s="16"/>
      <c r="G161" s="13">
        <f t="shared" si="4"/>
        <v>-8.7373252161620063E-2</v>
      </c>
      <c r="H161" s="13">
        <f t="shared" si="4"/>
        <v>-0.32313861583421888</v>
      </c>
    </row>
    <row r="162" spans="2:8" x14ac:dyDescent="0.3">
      <c r="B162" s="2">
        <f t="shared" si="5"/>
        <v>44721</v>
      </c>
      <c r="C162">
        <f>+VLOOKUP(B162,'S&amp;P500'!$B$5:$C$1261,2)</f>
        <v>4017.82</v>
      </c>
      <c r="D162" s="16">
        <f>+VLOOKUP(B162,BTC!$B$5:$C$1832,2)</f>
        <v>30112</v>
      </c>
      <c r="E162" s="16"/>
      <c r="G162" s="13">
        <f t="shared" si="4"/>
        <v>-3.8067237755038397E-2</v>
      </c>
      <c r="H162" s="13">
        <f t="shared" si="4"/>
        <v>-1.1667846612897881E-2</v>
      </c>
    </row>
    <row r="163" spans="2:8" x14ac:dyDescent="0.3">
      <c r="B163" s="2">
        <f t="shared" si="5"/>
        <v>44714</v>
      </c>
      <c r="C163">
        <f>+VLOOKUP(B163,'S&amp;P500'!$B$5:$C$1261,2)</f>
        <v>4176.82</v>
      </c>
      <c r="D163" s="16">
        <f>+VLOOKUP(B163,BTC!$B$5:$C$1832,2)</f>
        <v>30467.49</v>
      </c>
      <c r="E163" s="16"/>
      <c r="G163" s="13">
        <f t="shared" si="4"/>
        <v>2.9321018078583672E-2</v>
      </c>
      <c r="H163" s="13">
        <f t="shared" si="4"/>
        <v>4.1010728043182842E-2</v>
      </c>
    </row>
    <row r="164" spans="2:8" x14ac:dyDescent="0.3">
      <c r="B164" s="2">
        <f t="shared" si="5"/>
        <v>44707</v>
      </c>
      <c r="C164">
        <f>+VLOOKUP(B164,'S&amp;P500'!$B$5:$C$1261,2)</f>
        <v>4057.84</v>
      </c>
      <c r="D164" s="16">
        <f>+VLOOKUP(B164,BTC!$B$5:$C$1832,2)</f>
        <v>29267.22</v>
      </c>
      <c r="E164" s="16"/>
      <c r="G164" s="13">
        <f t="shared" si="4"/>
        <v>4.0261075320640272E-2</v>
      </c>
      <c r="H164" s="13">
        <f t="shared" si="4"/>
        <v>-3.4541749726944349E-2</v>
      </c>
    </row>
    <row r="165" spans="2:8" x14ac:dyDescent="0.3">
      <c r="B165" s="2">
        <f t="shared" si="5"/>
        <v>44700</v>
      </c>
      <c r="C165">
        <f>+VLOOKUP(B165,'S&amp;P500'!$B$5:$C$1261,2)</f>
        <v>3900.79</v>
      </c>
      <c r="D165" s="16">
        <f>+VLOOKUP(B165,BTC!$B$5:$C$1832,2)</f>
        <v>30314.33</v>
      </c>
      <c r="E165" s="16"/>
      <c r="G165" s="13">
        <f t="shared" si="4"/>
        <v>-7.4527744982290089E-3</v>
      </c>
      <c r="H165" s="13">
        <f t="shared" si="4"/>
        <v>4.3603377197889648E-2</v>
      </c>
    </row>
    <row r="166" spans="2:8" x14ac:dyDescent="0.3">
      <c r="B166" s="2">
        <f t="shared" si="5"/>
        <v>44693</v>
      </c>
      <c r="C166">
        <f>+VLOOKUP(B166,'S&amp;P500'!$B$5:$C$1261,2)</f>
        <v>3930.08</v>
      </c>
      <c r="D166" s="16">
        <f>+VLOOKUP(B166,BTC!$B$5:$C$1832,2)</f>
        <v>29047.75</v>
      </c>
      <c r="E166" s="16"/>
      <c r="G166" s="13">
        <f t="shared" si="4"/>
        <v>-5.2277983153559138E-2</v>
      </c>
      <c r="H166" s="13">
        <f t="shared" si="4"/>
        <v>-0.20580618420052521</v>
      </c>
    </row>
    <row r="167" spans="2:8" x14ac:dyDescent="0.3">
      <c r="B167" s="2">
        <f t="shared" si="5"/>
        <v>44686</v>
      </c>
      <c r="C167">
        <f>+VLOOKUP(B167,'S&amp;P500'!$B$5:$C$1261,2)</f>
        <v>4146.87</v>
      </c>
      <c r="D167" s="16">
        <f>+VLOOKUP(B167,BTC!$B$5:$C$1832,2)</f>
        <v>36575.14</v>
      </c>
      <c r="E167" s="16"/>
      <c r="G167" s="13">
        <f t="shared" si="4"/>
        <v>-3.2800000000000051E-2</v>
      </c>
      <c r="H167" s="13">
        <f t="shared" si="4"/>
        <v>-8.0421975957558067E-2</v>
      </c>
    </row>
    <row r="168" spans="2:8" x14ac:dyDescent="0.3">
      <c r="B168" s="2">
        <f t="shared" si="5"/>
        <v>44679</v>
      </c>
      <c r="C168">
        <f>+VLOOKUP(B168,'S&amp;P500'!$B$5:$C$1261,2)</f>
        <v>4287.5</v>
      </c>
      <c r="D168" s="16">
        <f>+VLOOKUP(B168,BTC!$B$5:$C$1832,2)</f>
        <v>39773.83</v>
      </c>
      <c r="E168" s="16"/>
      <c r="G168" s="13">
        <f t="shared" si="4"/>
        <v>-2.4162088099670909E-2</v>
      </c>
      <c r="H168" s="13">
        <f t="shared" si="4"/>
        <v>-1.8593118327964064E-2</v>
      </c>
    </row>
    <row r="169" spans="2:8" x14ac:dyDescent="0.3">
      <c r="B169" s="2">
        <f t="shared" si="5"/>
        <v>44672</v>
      </c>
      <c r="C169">
        <f>+VLOOKUP(B169,'S&amp;P500'!$B$5:$C$1261,2)</f>
        <v>4393.66</v>
      </c>
      <c r="D169" s="16">
        <f>+VLOOKUP(B169,BTC!$B$5:$C$1832,2)</f>
        <v>40527.360000000001</v>
      </c>
      <c r="E169" s="16"/>
      <c r="G169" s="13">
        <f t="shared" si="4"/>
        <v>2.4359204933754874E-4</v>
      </c>
      <c r="H169" s="13">
        <f t="shared" si="4"/>
        <v>1.4819889662135433E-2</v>
      </c>
    </row>
    <row r="170" spans="2:8" x14ac:dyDescent="0.3">
      <c r="B170" s="2">
        <f t="shared" si="5"/>
        <v>44665</v>
      </c>
      <c r="C170">
        <f>+VLOOKUP(B170,'S&amp;P500'!$B$5:$C$1261,2)</f>
        <v>4392.59</v>
      </c>
      <c r="D170" s="16">
        <f>+VLOOKUP(B170,BTC!$B$5:$C$1832,2)</f>
        <v>39935.519999999997</v>
      </c>
      <c r="E170" s="16"/>
      <c r="G170" s="13">
        <f t="shared" si="4"/>
        <v>-2.3914439548376576E-2</v>
      </c>
      <c r="H170" s="13">
        <f t="shared" si="4"/>
        <v>-8.2023315177852107E-2</v>
      </c>
    </row>
    <row r="171" spans="2:8" x14ac:dyDescent="0.3">
      <c r="B171" s="2">
        <f t="shared" si="5"/>
        <v>44658</v>
      </c>
      <c r="C171">
        <f>+VLOOKUP(B171,'S&amp;P500'!$B$5:$C$1261,2)</f>
        <v>4500.21</v>
      </c>
      <c r="D171" s="16">
        <f>+VLOOKUP(B171,BTC!$B$5:$C$1832,2)</f>
        <v>43503.85</v>
      </c>
      <c r="E171" s="16"/>
      <c r="G171" s="13">
        <f t="shared" si="4"/>
        <v>-6.6660633364308275E-3</v>
      </c>
      <c r="H171" s="13">
        <f t="shared" si="4"/>
        <v>-4.4683552531606163E-2</v>
      </c>
    </row>
    <row r="172" spans="2:8" x14ac:dyDescent="0.3">
      <c r="B172" s="2">
        <f t="shared" si="5"/>
        <v>44651</v>
      </c>
      <c r="C172">
        <f>+VLOOKUP(B172,'S&amp;P500'!$B$5:$C$1261,2)</f>
        <v>4530.41</v>
      </c>
      <c r="D172" s="16">
        <f>+VLOOKUP(B172,BTC!$B$5:$C$1832,2)</f>
        <v>45538.68</v>
      </c>
      <c r="E172" s="16"/>
      <c r="G172" s="13">
        <f t="shared" si="4"/>
        <v>2.2676188453505386E-3</v>
      </c>
      <c r="H172" s="13">
        <f t="shared" si="4"/>
        <v>3.588982307699129E-2</v>
      </c>
    </row>
    <row r="173" spans="2:8" x14ac:dyDescent="0.3">
      <c r="B173" s="2">
        <f t="shared" si="5"/>
        <v>44644</v>
      </c>
      <c r="C173">
        <f>+VLOOKUP(B173,'S&amp;P500'!$B$5:$C$1261,2)</f>
        <v>4520.16</v>
      </c>
      <c r="D173" s="16">
        <f>+VLOOKUP(B173,BTC!$B$5:$C$1832,2)</f>
        <v>43960.93</v>
      </c>
      <c r="E173" s="16"/>
      <c r="G173" s="13">
        <f t="shared" si="4"/>
        <v>2.4591594566230057E-2</v>
      </c>
      <c r="H173" s="13">
        <f t="shared" si="4"/>
        <v>7.3490807879978748E-2</v>
      </c>
    </row>
    <row r="174" spans="2:8" x14ac:dyDescent="0.3">
      <c r="B174" s="2">
        <f t="shared" si="5"/>
        <v>44637</v>
      </c>
      <c r="C174">
        <f>+VLOOKUP(B174,'S&amp;P500'!$B$5:$C$1261,2)</f>
        <v>4411.67</v>
      </c>
      <c r="D174" s="16">
        <f>+VLOOKUP(B174,BTC!$B$5:$C$1832,2)</f>
        <v>40951.379999999997</v>
      </c>
      <c r="E174" s="16"/>
      <c r="G174" s="13">
        <f t="shared" si="4"/>
        <v>3.5719987228607808E-2</v>
      </c>
      <c r="H174" s="13">
        <f t="shared" si="4"/>
        <v>3.8387867778503004E-2</v>
      </c>
    </row>
    <row r="175" spans="2:8" x14ac:dyDescent="0.3">
      <c r="B175" s="2">
        <f t="shared" si="5"/>
        <v>44630</v>
      </c>
      <c r="C175">
        <f>+VLOOKUP(B175,'S&amp;P500'!$B$5:$C$1261,2)</f>
        <v>4259.5200000000004</v>
      </c>
      <c r="D175" s="16">
        <f>+VLOOKUP(B175,BTC!$B$5:$C$1832,2)</f>
        <v>39437.46</v>
      </c>
      <c r="E175" s="16"/>
      <c r="G175" s="13">
        <f t="shared" si="4"/>
        <v>-2.382725753926318E-2</v>
      </c>
      <c r="H175" s="13">
        <f t="shared" si="4"/>
        <v>-7.1005957581529611E-2</v>
      </c>
    </row>
    <row r="176" spans="2:8" x14ac:dyDescent="0.3">
      <c r="B176" s="2">
        <f t="shared" si="5"/>
        <v>44623</v>
      </c>
      <c r="C176">
        <f>+VLOOKUP(B176,'S&amp;P500'!$B$5:$C$1261,2)</f>
        <v>4363.49</v>
      </c>
      <c r="D176" s="16">
        <f>+VLOOKUP(B176,BTC!$B$5:$C$1832,2)</f>
        <v>42451.79</v>
      </c>
      <c r="E176" s="16"/>
      <c r="G176" s="13">
        <f t="shared" si="4"/>
        <v>1.7438850933849448E-2</v>
      </c>
      <c r="H176" s="13">
        <f t="shared" si="4"/>
        <v>0.1074588972678876</v>
      </c>
    </row>
    <row r="177" spans="2:8" x14ac:dyDescent="0.3">
      <c r="B177" s="2">
        <f t="shared" si="5"/>
        <v>44616</v>
      </c>
      <c r="C177">
        <f>+VLOOKUP(B177,'S&amp;P500'!$B$5:$C$1261,2)</f>
        <v>4288.7</v>
      </c>
      <c r="D177" s="16">
        <f>+VLOOKUP(B177,BTC!$B$5:$C$1832,2)</f>
        <v>38332.61</v>
      </c>
      <c r="E177" s="16"/>
      <c r="G177" s="13">
        <f t="shared" si="4"/>
        <v>-2.0902868779478889E-2</v>
      </c>
      <c r="H177" s="13">
        <f t="shared" si="4"/>
        <v>-5.4403262518313067E-2</v>
      </c>
    </row>
    <row r="178" spans="2:8" x14ac:dyDescent="0.3">
      <c r="B178" s="2">
        <f t="shared" si="5"/>
        <v>44609</v>
      </c>
      <c r="C178">
        <f>+VLOOKUP(B178,'S&amp;P500'!$B$5:$C$1261,2)</f>
        <v>4380.26</v>
      </c>
      <c r="D178" s="16">
        <f>+VLOOKUP(B178,BTC!$B$5:$C$1832,2)</f>
        <v>40538.01</v>
      </c>
      <c r="E178" s="16"/>
      <c r="G178" s="13">
        <f t="shared" si="4"/>
        <v>-2.7490630717038722E-2</v>
      </c>
      <c r="H178" s="13">
        <f t="shared" si="4"/>
        <v>-6.9484502621478539E-2</v>
      </c>
    </row>
    <row r="179" spans="2:8" x14ac:dyDescent="0.3">
      <c r="B179" s="2">
        <f t="shared" si="5"/>
        <v>44602</v>
      </c>
      <c r="C179">
        <f>+VLOOKUP(B179,'S&amp;P500'!$B$5:$C$1261,2)</f>
        <v>4504.08</v>
      </c>
      <c r="D179" s="16">
        <f>+VLOOKUP(B179,BTC!$B$5:$C$1832,2)</f>
        <v>43565.11</v>
      </c>
      <c r="E179" s="16"/>
      <c r="G179" s="13">
        <f t="shared" si="4"/>
        <v>5.9498284734134099E-3</v>
      </c>
      <c r="H179" s="13">
        <f t="shared" si="4"/>
        <v>0.17253610589267554</v>
      </c>
    </row>
    <row r="180" spans="2:8" x14ac:dyDescent="0.3">
      <c r="B180" s="2">
        <f t="shared" si="5"/>
        <v>44595</v>
      </c>
      <c r="C180">
        <f>+VLOOKUP(B180,'S&amp;P500'!$B$5:$C$1261,2)</f>
        <v>4477.4399999999996</v>
      </c>
      <c r="D180" s="16">
        <f>+VLOOKUP(B180,BTC!$B$5:$C$1832,2)</f>
        <v>37154.6</v>
      </c>
      <c r="E180" s="16"/>
      <c r="G180" s="13">
        <f t="shared" si="4"/>
        <v>3.4884930348016985E-2</v>
      </c>
      <c r="H180" s="13">
        <f t="shared" si="4"/>
        <v>4.4078568095451409E-4</v>
      </c>
    </row>
    <row r="181" spans="2:8" x14ac:dyDescent="0.3">
      <c r="B181" s="2">
        <f t="shared" si="5"/>
        <v>44588</v>
      </c>
      <c r="C181">
        <f>+VLOOKUP(B181,'S&amp;P500'!$B$5:$C$1261,2)</f>
        <v>4326.51</v>
      </c>
      <c r="D181" s="16">
        <f>+VLOOKUP(B181,BTC!$B$5:$C$1832,2)</f>
        <v>37138.230000000003</v>
      </c>
      <c r="E181" s="16"/>
      <c r="G181" s="13">
        <f t="shared" si="4"/>
        <v>-3.4849299422449964E-2</v>
      </c>
      <c r="H181" s="13">
        <f t="shared" si="4"/>
        <v>-8.7073584785997693E-2</v>
      </c>
    </row>
    <row r="182" spans="2:8" x14ac:dyDescent="0.3">
      <c r="B182" s="2">
        <f t="shared" si="5"/>
        <v>44581</v>
      </c>
      <c r="C182">
        <f>+VLOOKUP(B182,'S&amp;P500'!$B$5:$C$1261,2)</f>
        <v>4482.7299999999996</v>
      </c>
      <c r="D182" s="16">
        <f>+VLOOKUP(B182,BTC!$B$5:$C$1832,2)</f>
        <v>40680.42</v>
      </c>
      <c r="E182" s="16"/>
      <c r="G182" s="13">
        <f t="shared" si="4"/>
        <v>-3.7840494695247751E-2</v>
      </c>
      <c r="H182" s="13">
        <f t="shared" si="4"/>
        <v>-4.4871555568390731E-2</v>
      </c>
    </row>
    <row r="183" spans="2:8" x14ac:dyDescent="0.3">
      <c r="B183" s="2">
        <f t="shared" si="5"/>
        <v>44574</v>
      </c>
      <c r="C183">
        <f>+VLOOKUP(B183,'S&amp;P500'!$B$5:$C$1261,2)</f>
        <v>4659.03</v>
      </c>
      <c r="D183" s="16">
        <f>+VLOOKUP(B183,BTC!$B$5:$C$1832,2)</f>
        <v>42591.57</v>
      </c>
      <c r="E183" s="16"/>
      <c r="G183" s="13">
        <f t="shared" si="4"/>
        <v>-7.8832210048871421E-3</v>
      </c>
      <c r="H183" s="13">
        <f t="shared" si="4"/>
        <v>-1.3191560052111972E-2</v>
      </c>
    </row>
    <row r="184" spans="2:8" x14ac:dyDescent="0.3">
      <c r="B184" s="2">
        <f t="shared" si="5"/>
        <v>44567</v>
      </c>
      <c r="C184">
        <f>+VLOOKUP(B184,'S&amp;P500'!$B$5:$C$1261,2)</f>
        <v>4696.05</v>
      </c>
      <c r="D184" s="16">
        <f>+VLOOKUP(B184,BTC!$B$5:$C$1832,2)</f>
        <v>43160.93</v>
      </c>
      <c r="E184" s="16"/>
      <c r="G184" s="13">
        <f t="shared" si="4"/>
        <v>-1.7301668016397542E-2</v>
      </c>
      <c r="H184" s="13">
        <f t="shared" si="4"/>
        <v>-8.5149623353023896E-2</v>
      </c>
    </row>
    <row r="185" spans="2:8" x14ac:dyDescent="0.3">
      <c r="B185" s="2">
        <f t="shared" si="5"/>
        <v>44560</v>
      </c>
      <c r="C185">
        <f>+VLOOKUP(B185,'S&amp;P500'!$B$5:$C$1261,2)</f>
        <v>4778.7299999999996</v>
      </c>
      <c r="D185" s="16">
        <f>+VLOOKUP(B185,BTC!$B$5:$C$1832,2)</f>
        <v>47178.13</v>
      </c>
      <c r="E185" s="16"/>
      <c r="G185" s="13">
        <f t="shared" si="4"/>
        <v>1.1202359817088725E-2</v>
      </c>
      <c r="H185" s="13">
        <f t="shared" si="4"/>
        <v>-7.1013934555673952E-2</v>
      </c>
    </row>
    <row r="186" spans="2:8" x14ac:dyDescent="0.3">
      <c r="B186" s="2">
        <f t="shared" si="5"/>
        <v>44553</v>
      </c>
      <c r="C186">
        <f>+VLOOKUP(B186,'S&amp;P500'!$B$5:$C$1261,2)</f>
        <v>4725.79</v>
      </c>
      <c r="D186" s="16">
        <f>+VLOOKUP(B186,BTC!$B$5:$C$1832,2)</f>
        <v>50784.54</v>
      </c>
      <c r="E186" s="16"/>
      <c r="G186" s="13">
        <f t="shared" si="4"/>
        <v>1.2234747797552625E-2</v>
      </c>
      <c r="H186" s="13">
        <f t="shared" si="4"/>
        <v>6.5437571841898912E-2</v>
      </c>
    </row>
    <row r="187" spans="2:8" x14ac:dyDescent="0.3">
      <c r="B187" s="2">
        <f t="shared" si="5"/>
        <v>44546</v>
      </c>
      <c r="C187">
        <f>+VLOOKUP(B187,'S&amp;P500'!$B$5:$C$1261,2)</f>
        <v>4668.67</v>
      </c>
      <c r="D187" s="16">
        <f>+VLOOKUP(B187,BTC!$B$5:$C$1832,2)</f>
        <v>47665.43</v>
      </c>
      <c r="E187" s="16"/>
      <c r="G187" s="13">
        <f t="shared" si="4"/>
        <v>2.6138469614034321E-4</v>
      </c>
      <c r="H187" s="13">
        <f t="shared" si="4"/>
        <v>-1.4033359540133183E-4</v>
      </c>
    </row>
    <row r="188" spans="2:8" x14ac:dyDescent="0.3">
      <c r="B188" s="2">
        <f t="shared" si="5"/>
        <v>44539</v>
      </c>
      <c r="C188">
        <f>+VLOOKUP(B188,'S&amp;P500'!$B$5:$C$1261,2)</f>
        <v>4667.45</v>
      </c>
      <c r="D188" s="16">
        <f>+VLOOKUP(B188,BTC!$B$5:$C$1832,2)</f>
        <v>47672.12</v>
      </c>
      <c r="E188" s="16"/>
      <c r="G188" s="13">
        <f t="shared" si="4"/>
        <v>1.9739573092132368E-2</v>
      </c>
      <c r="H188" s="13">
        <f t="shared" si="4"/>
        <v>-0.15591430405776985</v>
      </c>
    </row>
    <row r="189" spans="2:8" x14ac:dyDescent="0.3">
      <c r="B189" s="2">
        <f t="shared" si="5"/>
        <v>44532</v>
      </c>
      <c r="C189">
        <f>+VLOOKUP(B189,'S&amp;P500'!$B$5:$C$1261,2)</f>
        <v>4577.1000000000004</v>
      </c>
      <c r="D189" s="16">
        <f>+VLOOKUP(B189,BTC!$B$5:$C$1832,2)</f>
        <v>56477.82</v>
      </c>
      <c r="E189" s="16"/>
      <c r="G189" s="13">
        <f t="shared" si="4"/>
        <v>-2.6451357663364039E-2</v>
      </c>
      <c r="H189" s="13">
        <f t="shared" si="4"/>
        <v>-1.3912954205942296E-2</v>
      </c>
    </row>
    <row r="190" spans="2:8" x14ac:dyDescent="0.3">
      <c r="B190" s="2">
        <f t="shared" si="5"/>
        <v>44525</v>
      </c>
      <c r="C190">
        <f>+VLOOKUP(B190,'S&amp;P500'!$B$5:$C$1261,2)</f>
        <v>4701.46</v>
      </c>
      <c r="D190" s="16">
        <f>+VLOOKUP(B190,BTC!$B$5:$C$1832,2)</f>
        <v>57274.68</v>
      </c>
      <c r="E190" s="16"/>
      <c r="G190" s="13">
        <f t="shared" si="4"/>
        <v>-6.5468674939528348E-4</v>
      </c>
      <c r="H190" s="13">
        <f t="shared" si="4"/>
        <v>5.8399631626069315E-3</v>
      </c>
    </row>
    <row r="191" spans="2:8" x14ac:dyDescent="0.3">
      <c r="B191" s="2">
        <f t="shared" si="5"/>
        <v>44518</v>
      </c>
      <c r="C191">
        <f>+VLOOKUP(B191,'S&amp;P500'!$B$5:$C$1261,2)</f>
        <v>4704.54</v>
      </c>
      <c r="D191" s="16">
        <f>+VLOOKUP(B191,BTC!$B$5:$C$1832,2)</f>
        <v>56942.14</v>
      </c>
      <c r="E191" s="16"/>
      <c r="G191" s="13">
        <f t="shared" si="4"/>
        <v>1.1887887775930306E-2</v>
      </c>
      <c r="H191" s="13">
        <f t="shared" si="4"/>
        <v>-0.12329214675420896</v>
      </c>
    </row>
    <row r="192" spans="2:8" x14ac:dyDescent="0.3">
      <c r="B192" s="2">
        <f t="shared" si="5"/>
        <v>44511</v>
      </c>
      <c r="C192">
        <f>+VLOOKUP(B192,'S&amp;P500'!$B$5:$C$1261,2)</f>
        <v>4649.2700000000004</v>
      </c>
      <c r="D192" s="16">
        <f>+VLOOKUP(B192,BTC!$B$5:$C$1832,2)</f>
        <v>64949.96</v>
      </c>
      <c r="E192" s="16"/>
      <c r="G192" s="13">
        <f t="shared" si="4"/>
        <v>-6.578975483220284E-3</v>
      </c>
      <c r="H192" s="13">
        <f t="shared" si="4"/>
        <v>5.6917869375936236E-2</v>
      </c>
    </row>
    <row r="193" spans="2:8" x14ac:dyDescent="0.3">
      <c r="B193" s="2">
        <f t="shared" si="5"/>
        <v>44504</v>
      </c>
      <c r="C193">
        <f>+VLOOKUP(B193,'S&amp;P500'!$B$5:$C$1261,2)</f>
        <v>4680.0600000000004</v>
      </c>
      <c r="D193" s="16">
        <f>+VLOOKUP(B193,BTC!$B$5:$C$1832,2)</f>
        <v>61452.23</v>
      </c>
      <c r="E193" s="16"/>
      <c r="G193" s="13">
        <f t="shared" si="4"/>
        <v>1.8196770530108264E-2</v>
      </c>
      <c r="H193" s="13">
        <f t="shared" si="4"/>
        <v>1.3692852149396195E-2</v>
      </c>
    </row>
    <row r="194" spans="2:8" x14ac:dyDescent="0.3">
      <c r="B194" s="2">
        <f t="shared" si="5"/>
        <v>44497</v>
      </c>
      <c r="C194">
        <f>+VLOOKUP(B194,'S&amp;P500'!$B$5:$C$1261,2)</f>
        <v>4596.42</v>
      </c>
      <c r="D194" s="16">
        <f>+VLOOKUP(B194,BTC!$B$5:$C$1832,2)</f>
        <v>60622.14</v>
      </c>
      <c r="E194" s="16"/>
      <c r="G194" s="13">
        <f t="shared" si="4"/>
        <v>1.0251045105477807E-2</v>
      </c>
      <c r="H194" s="13">
        <f t="shared" si="4"/>
        <v>-2.5526855174965779E-2</v>
      </c>
    </row>
    <row r="195" spans="2:8" x14ac:dyDescent="0.3">
      <c r="B195" s="2">
        <f t="shared" si="5"/>
        <v>44490</v>
      </c>
      <c r="C195">
        <f>+VLOOKUP(B195,'S&amp;P500'!$B$5:$C$1261,2)</f>
        <v>4549.78</v>
      </c>
      <c r="D195" s="16">
        <f>+VLOOKUP(B195,BTC!$B$5:$C$1832,2)</f>
        <v>62210.17</v>
      </c>
      <c r="E195" s="16"/>
      <c r="G195" s="13">
        <f t="shared" si="4"/>
        <v>2.5126964170643307E-2</v>
      </c>
      <c r="H195" s="13">
        <f t="shared" si="4"/>
        <v>8.5284723782621308E-2</v>
      </c>
    </row>
    <row r="196" spans="2:8" x14ac:dyDescent="0.3">
      <c r="B196" s="2">
        <f t="shared" si="5"/>
        <v>44483</v>
      </c>
      <c r="C196">
        <f>+VLOOKUP(B196,'S&amp;P500'!$B$5:$C$1261,2)</f>
        <v>4438.26</v>
      </c>
      <c r="D196" s="16">
        <f>+VLOOKUP(B196,BTC!$B$5:$C$1832,2)</f>
        <v>57321.52</v>
      </c>
      <c r="E196" s="16"/>
      <c r="G196" s="13">
        <f t="shared" ref="G196:H259" si="6">+C196/C197-1</f>
        <v>8.7504772987616608E-3</v>
      </c>
      <c r="H196" s="13">
        <f t="shared" si="6"/>
        <v>6.5337347261400947E-2</v>
      </c>
    </row>
    <row r="197" spans="2:8" x14ac:dyDescent="0.3">
      <c r="B197" s="2">
        <f t="shared" si="5"/>
        <v>44476</v>
      </c>
      <c r="C197">
        <f>+VLOOKUP(B197,'S&amp;P500'!$B$5:$C$1261,2)</f>
        <v>4399.76</v>
      </c>
      <c r="D197" s="16">
        <f>+VLOOKUP(B197,BTC!$B$5:$C$1832,2)</f>
        <v>53805.98</v>
      </c>
      <c r="E197" s="16"/>
      <c r="G197" s="13">
        <f t="shared" si="6"/>
        <v>2.1408971245769015E-2</v>
      </c>
      <c r="H197" s="13">
        <f t="shared" si="6"/>
        <v>0.22870259088134559</v>
      </c>
    </row>
    <row r="198" spans="2:8" x14ac:dyDescent="0.3">
      <c r="B198" s="2">
        <f t="shared" si="5"/>
        <v>44469</v>
      </c>
      <c r="C198">
        <f>+VLOOKUP(B198,'S&amp;P500'!$B$5:$C$1261,2)</f>
        <v>4307.54</v>
      </c>
      <c r="D198" s="16">
        <f>+VLOOKUP(B198,BTC!$B$5:$C$1832,2)</f>
        <v>43790.89</v>
      </c>
      <c r="E198" s="16"/>
      <c r="G198" s="13">
        <f t="shared" si="6"/>
        <v>-3.1791556716370906E-2</v>
      </c>
      <c r="H198" s="13">
        <f t="shared" si="6"/>
        <v>-2.4595334457435225E-2</v>
      </c>
    </row>
    <row r="199" spans="2:8" x14ac:dyDescent="0.3">
      <c r="B199" s="2">
        <f t="shared" si="5"/>
        <v>44462</v>
      </c>
      <c r="C199">
        <f>+VLOOKUP(B199,'S&amp;P500'!$B$5:$C$1261,2)</f>
        <v>4448.9799999999996</v>
      </c>
      <c r="D199" s="16">
        <f>+VLOOKUP(B199,BTC!$B$5:$C$1832,2)</f>
        <v>44895.1</v>
      </c>
      <c r="E199" s="16"/>
      <c r="G199" s="13">
        <f t="shared" si="6"/>
        <v>-5.5367421067338274E-3</v>
      </c>
      <c r="H199" s="13">
        <f t="shared" si="6"/>
        <v>-6.0444891275958867E-2</v>
      </c>
    </row>
    <row r="200" spans="2:8" x14ac:dyDescent="0.3">
      <c r="B200" s="2">
        <f t="shared" si="5"/>
        <v>44455</v>
      </c>
      <c r="C200">
        <f>+VLOOKUP(B200,'S&amp;P500'!$B$5:$C$1261,2)</f>
        <v>4473.75</v>
      </c>
      <c r="D200" s="16">
        <f>+VLOOKUP(B200,BTC!$B$5:$C$1832,2)</f>
        <v>47783.360000000001</v>
      </c>
      <c r="E200" s="16"/>
      <c r="G200" s="13">
        <f t="shared" si="6"/>
        <v>-4.3464907595341939E-3</v>
      </c>
      <c r="H200" s="13">
        <f t="shared" si="6"/>
        <v>3.0004255097171084E-2</v>
      </c>
    </row>
    <row r="201" spans="2:8" x14ac:dyDescent="0.3">
      <c r="B201" s="2">
        <f t="shared" si="5"/>
        <v>44448</v>
      </c>
      <c r="C201">
        <f>+VLOOKUP(B201,'S&amp;P500'!$B$5:$C$1261,2)</f>
        <v>4493.28</v>
      </c>
      <c r="D201" s="16">
        <f>+VLOOKUP(B201,BTC!$B$5:$C$1832,2)</f>
        <v>46391.42</v>
      </c>
      <c r="E201" s="16"/>
      <c r="G201" s="13">
        <f t="shared" si="6"/>
        <v>-9.6254091405019171E-3</v>
      </c>
      <c r="H201" s="13">
        <f t="shared" si="6"/>
        <v>-5.9526367729949903E-2</v>
      </c>
    </row>
    <row r="202" spans="2:8" x14ac:dyDescent="0.3">
      <c r="B202" s="2">
        <f t="shared" ref="B202:B265" si="7">+B201-$C$2</f>
        <v>44441</v>
      </c>
      <c r="C202">
        <f>+VLOOKUP(B202,'S&amp;P500'!$B$5:$C$1261,2)</f>
        <v>4536.95</v>
      </c>
      <c r="D202" s="16">
        <f>+VLOOKUP(B202,BTC!$B$5:$C$1832,2)</f>
        <v>49327.72</v>
      </c>
      <c r="E202" s="16"/>
      <c r="G202" s="13">
        <f t="shared" si="6"/>
        <v>1.4977628635346685E-2</v>
      </c>
      <c r="H202" s="13">
        <f t="shared" si="6"/>
        <v>5.0817792596941525E-2</v>
      </c>
    </row>
    <row r="203" spans="2:8" x14ac:dyDescent="0.3">
      <c r="B203" s="2">
        <f t="shared" si="7"/>
        <v>44434</v>
      </c>
      <c r="C203">
        <f>+VLOOKUP(B203,'S&amp;P500'!$B$5:$C$1261,2)</f>
        <v>4470</v>
      </c>
      <c r="D203" s="16">
        <f>+VLOOKUP(B203,BTC!$B$5:$C$1832,2)</f>
        <v>46942.22</v>
      </c>
      <c r="E203" s="16"/>
      <c r="G203" s="13">
        <f t="shared" si="6"/>
        <v>1.4571700939670418E-2</v>
      </c>
      <c r="H203" s="13">
        <f t="shared" si="6"/>
        <v>4.8084682468569895E-3</v>
      </c>
    </row>
    <row r="204" spans="2:8" x14ac:dyDescent="0.3">
      <c r="B204" s="2">
        <f t="shared" si="7"/>
        <v>44427</v>
      </c>
      <c r="C204">
        <f>+VLOOKUP(B204,'S&amp;P500'!$B$5:$C$1261,2)</f>
        <v>4405.8</v>
      </c>
      <c r="D204" s="16">
        <f>+VLOOKUP(B204,BTC!$B$5:$C$1832,2)</f>
        <v>46717.58</v>
      </c>
      <c r="E204" s="16"/>
      <c r="G204" s="13">
        <f t="shared" si="6"/>
        <v>-1.2336269259308197E-2</v>
      </c>
      <c r="H204" s="13">
        <f t="shared" si="6"/>
        <v>5.1527754050403551E-2</v>
      </c>
    </row>
    <row r="205" spans="2:8" x14ac:dyDescent="0.3">
      <c r="B205" s="2">
        <f t="shared" si="7"/>
        <v>44420</v>
      </c>
      <c r="C205">
        <f>+VLOOKUP(B205,'S&amp;P500'!$B$5:$C$1261,2)</f>
        <v>4460.83</v>
      </c>
      <c r="D205" s="16">
        <f>+VLOOKUP(B205,BTC!$B$5:$C$1832,2)</f>
        <v>44428.29</v>
      </c>
      <c r="E205" s="16"/>
      <c r="G205" s="13">
        <f t="shared" si="6"/>
        <v>7.1639836535637436E-3</v>
      </c>
      <c r="H205" s="13">
        <f t="shared" si="6"/>
        <v>8.7075585613249906E-2</v>
      </c>
    </row>
    <row r="206" spans="2:8" x14ac:dyDescent="0.3">
      <c r="B206" s="2">
        <f t="shared" si="7"/>
        <v>44413</v>
      </c>
      <c r="C206">
        <f>+VLOOKUP(B206,'S&amp;P500'!$B$5:$C$1261,2)</f>
        <v>4429.1000000000004</v>
      </c>
      <c r="D206" s="16">
        <f>+VLOOKUP(B206,BTC!$B$5:$C$1832,2)</f>
        <v>40869.550000000003</v>
      </c>
      <c r="E206" s="16"/>
      <c r="G206" s="13">
        <f t="shared" si="6"/>
        <v>2.2515642148379644E-3</v>
      </c>
      <c r="H206" s="13">
        <f t="shared" si="6"/>
        <v>2.1523719257096507E-2</v>
      </c>
    </row>
    <row r="207" spans="2:8" x14ac:dyDescent="0.3">
      <c r="B207" s="2">
        <f t="shared" si="7"/>
        <v>44406</v>
      </c>
      <c r="C207">
        <f>+VLOOKUP(B207,'S&amp;P500'!$B$5:$C$1261,2)</f>
        <v>4419.1499999999996</v>
      </c>
      <c r="D207" s="16">
        <f>+VLOOKUP(B207,BTC!$B$5:$C$1832,2)</f>
        <v>40008.42</v>
      </c>
      <c r="E207" s="16"/>
      <c r="G207" s="13">
        <f t="shared" si="6"/>
        <v>1.1830620861457808E-2</v>
      </c>
      <c r="H207" s="13">
        <f t="shared" si="6"/>
        <v>0.23814823147632636</v>
      </c>
    </row>
    <row r="208" spans="2:8" x14ac:dyDescent="0.3">
      <c r="B208" s="2">
        <f t="shared" si="7"/>
        <v>44399</v>
      </c>
      <c r="C208">
        <f>+VLOOKUP(B208,'S&amp;P500'!$B$5:$C$1261,2)</f>
        <v>4367.4799999999996</v>
      </c>
      <c r="D208" s="16">
        <f>+VLOOKUP(B208,BTC!$B$5:$C$1832,2)</f>
        <v>32313.11</v>
      </c>
      <c r="E208" s="16"/>
      <c r="G208" s="13">
        <f t="shared" si="6"/>
        <v>1.7087038391936371E-3</v>
      </c>
      <c r="H208" s="13">
        <f t="shared" si="6"/>
        <v>1.6751660518811384E-2</v>
      </c>
    </row>
    <row r="209" spans="2:8" x14ac:dyDescent="0.3">
      <c r="B209" s="2">
        <f t="shared" si="7"/>
        <v>44392</v>
      </c>
      <c r="C209">
        <f>+VLOOKUP(B209,'S&amp;P500'!$B$5:$C$1261,2)</f>
        <v>4360.03</v>
      </c>
      <c r="D209" s="16">
        <f>+VLOOKUP(B209,BTC!$B$5:$C$1832,2)</f>
        <v>31780.73</v>
      </c>
      <c r="E209" s="16"/>
      <c r="G209" s="13">
        <f t="shared" si="6"/>
        <v>9.0746663827698804E-3</v>
      </c>
      <c r="H209" s="13">
        <f t="shared" si="6"/>
        <v>-3.3355466085030594E-2</v>
      </c>
    </row>
    <row r="210" spans="2:8" x14ac:dyDescent="0.3">
      <c r="B210" s="2">
        <f t="shared" si="7"/>
        <v>44385</v>
      </c>
      <c r="C210">
        <f>+VLOOKUP(B210,'S&amp;P500'!$B$5:$C$1261,2)</f>
        <v>4320.82</v>
      </c>
      <c r="D210" s="16">
        <f>+VLOOKUP(B210,BTC!$B$5:$C$1832,2)</f>
        <v>32877.370000000003</v>
      </c>
      <c r="E210" s="16"/>
      <c r="G210" s="13">
        <f t="shared" si="6"/>
        <v>2.0370653296120089E-4</v>
      </c>
      <c r="H210" s="13">
        <f t="shared" si="6"/>
        <v>-2.0694254637478982E-2</v>
      </c>
    </row>
    <row r="211" spans="2:8" x14ac:dyDescent="0.3">
      <c r="B211" s="2">
        <f t="shared" si="7"/>
        <v>44378</v>
      </c>
      <c r="C211">
        <f>+VLOOKUP(B211,'S&amp;P500'!$B$5:$C$1261,2)</f>
        <v>4319.9399999999996</v>
      </c>
      <c r="D211" s="16">
        <f>+VLOOKUP(B211,BTC!$B$5:$C$1832,2)</f>
        <v>33572.120000000003</v>
      </c>
      <c r="E211" s="16"/>
      <c r="G211" s="13">
        <f t="shared" si="6"/>
        <v>1.2527862481805929E-2</v>
      </c>
      <c r="H211" s="13">
        <f t="shared" si="6"/>
        <v>-3.1455373597473191E-2</v>
      </c>
    </row>
    <row r="212" spans="2:8" x14ac:dyDescent="0.3">
      <c r="B212" s="2">
        <f t="shared" si="7"/>
        <v>44371</v>
      </c>
      <c r="C212">
        <f>+VLOOKUP(B212,'S&amp;P500'!$B$5:$C$1261,2)</f>
        <v>4266.49</v>
      </c>
      <c r="D212" s="16">
        <f>+VLOOKUP(B212,BTC!$B$5:$C$1832,2)</f>
        <v>34662.44</v>
      </c>
      <c r="E212" s="16"/>
      <c r="G212" s="13">
        <f t="shared" si="6"/>
        <v>1.0571170053009782E-2</v>
      </c>
      <c r="H212" s="13">
        <f t="shared" si="6"/>
        <v>-8.9112959386127399E-2</v>
      </c>
    </row>
    <row r="213" spans="2:8" x14ac:dyDescent="0.3">
      <c r="B213" s="2">
        <f t="shared" si="7"/>
        <v>44364</v>
      </c>
      <c r="C213">
        <f>+VLOOKUP(B213,'S&amp;P500'!$B$5:$C$1261,2)</f>
        <v>4221.8599999999997</v>
      </c>
      <c r="D213" s="16">
        <f>+VLOOKUP(B213,BTC!$B$5:$C$1832,2)</f>
        <v>38053.5</v>
      </c>
      <c r="E213" s="16"/>
      <c r="G213" s="13">
        <f t="shared" si="6"/>
        <v>-4.0856958185311321E-3</v>
      </c>
      <c r="H213" s="13">
        <f t="shared" si="6"/>
        <v>3.6806656749113209E-2</v>
      </c>
    </row>
    <row r="214" spans="2:8" x14ac:dyDescent="0.3">
      <c r="B214" s="2">
        <f t="shared" si="7"/>
        <v>44357</v>
      </c>
      <c r="C214">
        <f>+VLOOKUP(B214,'S&amp;P500'!$B$5:$C$1261,2)</f>
        <v>4239.18</v>
      </c>
      <c r="D214" s="16">
        <f>+VLOOKUP(B214,BTC!$B$5:$C$1832,2)</f>
        <v>36702.6</v>
      </c>
      <c r="E214" s="16"/>
      <c r="G214" s="13">
        <f t="shared" si="6"/>
        <v>1.1049763287501291E-2</v>
      </c>
      <c r="H214" s="13">
        <f t="shared" si="6"/>
        <v>-6.3918608005300803E-2</v>
      </c>
    </row>
    <row r="215" spans="2:8" x14ac:dyDescent="0.3">
      <c r="B215" s="2">
        <f t="shared" si="7"/>
        <v>44350</v>
      </c>
      <c r="C215">
        <f>+VLOOKUP(B215,'S&amp;P500'!$B$5:$C$1261,2)</f>
        <v>4192.8500000000004</v>
      </c>
      <c r="D215" s="16">
        <f>+VLOOKUP(B215,BTC!$B$5:$C$1832,2)</f>
        <v>39208.769999999997</v>
      </c>
      <c r="E215" s="16"/>
      <c r="G215" s="13">
        <f t="shared" si="6"/>
        <v>-1.9115042562509732E-3</v>
      </c>
      <c r="H215" s="13">
        <f t="shared" si="6"/>
        <v>2.0079626463792355E-2</v>
      </c>
    </row>
    <row r="216" spans="2:8" x14ac:dyDescent="0.3">
      <c r="B216" s="2">
        <f t="shared" si="7"/>
        <v>44343</v>
      </c>
      <c r="C216">
        <f>+VLOOKUP(B216,'S&amp;P500'!$B$5:$C$1261,2)</f>
        <v>4200.88</v>
      </c>
      <c r="D216" s="16">
        <f>+VLOOKUP(B216,BTC!$B$5:$C$1832,2)</f>
        <v>38436.97</v>
      </c>
      <c r="E216" s="16"/>
      <c r="G216" s="13">
        <f t="shared" si="6"/>
        <v>1.0040585508473088E-2</v>
      </c>
      <c r="H216" s="13">
        <f t="shared" si="6"/>
        <v>-5.7518695408890985E-2</v>
      </c>
    </row>
    <row r="217" spans="2:8" x14ac:dyDescent="0.3">
      <c r="B217" s="2">
        <f t="shared" si="7"/>
        <v>44336</v>
      </c>
      <c r="C217">
        <f>+VLOOKUP(B217,'S&amp;P500'!$B$5:$C$1261,2)</f>
        <v>4159.12</v>
      </c>
      <c r="D217" s="16">
        <f>+VLOOKUP(B217,BTC!$B$5:$C$1832,2)</f>
        <v>40782.74</v>
      </c>
      <c r="E217" s="16"/>
      <c r="G217" s="13">
        <f t="shared" si="6"/>
        <v>1.1336170212765895E-2</v>
      </c>
      <c r="H217" s="13">
        <f t="shared" si="6"/>
        <v>-0.17968895042037625</v>
      </c>
    </row>
    <row r="218" spans="2:8" x14ac:dyDescent="0.3">
      <c r="B218" s="2">
        <f t="shared" si="7"/>
        <v>44329</v>
      </c>
      <c r="C218">
        <f>+VLOOKUP(B218,'S&amp;P500'!$B$5:$C$1261,2)</f>
        <v>4112.5</v>
      </c>
      <c r="D218" s="16">
        <f>+VLOOKUP(B218,BTC!$B$5:$C$1832,2)</f>
        <v>49716.19</v>
      </c>
      <c r="E218" s="16"/>
      <c r="G218" s="13">
        <f t="shared" si="6"/>
        <v>-2.1210866284909091E-2</v>
      </c>
      <c r="H218" s="13">
        <f t="shared" si="6"/>
        <v>-0.11845287617037359</v>
      </c>
    </row>
    <row r="219" spans="2:8" x14ac:dyDescent="0.3">
      <c r="B219" s="2">
        <f t="shared" si="7"/>
        <v>44322</v>
      </c>
      <c r="C219">
        <f>+VLOOKUP(B219,'S&amp;P500'!$B$5:$C$1261,2)</f>
        <v>4201.62</v>
      </c>
      <c r="D219" s="16">
        <f>+VLOOKUP(B219,BTC!$B$5:$C$1832,2)</f>
        <v>56396.52</v>
      </c>
      <c r="E219" s="16"/>
      <c r="G219" s="13">
        <f t="shared" si="6"/>
        <v>-2.3388508050633527E-3</v>
      </c>
      <c r="H219" s="13">
        <f t="shared" si="6"/>
        <v>5.3055814841944882E-2</v>
      </c>
    </row>
    <row r="220" spans="2:8" x14ac:dyDescent="0.3">
      <c r="B220" s="2">
        <f t="shared" si="7"/>
        <v>44315</v>
      </c>
      <c r="C220">
        <f>+VLOOKUP(B220,'S&amp;P500'!$B$5:$C$1261,2)</f>
        <v>4211.47</v>
      </c>
      <c r="D220" s="16">
        <f>+VLOOKUP(B220,BTC!$B$5:$C$1832,2)</f>
        <v>53555.11</v>
      </c>
      <c r="E220" s="16"/>
      <c r="G220" s="13">
        <f t="shared" si="6"/>
        <v>1.8498275686944288E-2</v>
      </c>
      <c r="H220" s="13">
        <f t="shared" si="6"/>
        <v>3.4636038952696735E-2</v>
      </c>
    </row>
    <row r="221" spans="2:8" x14ac:dyDescent="0.3">
      <c r="B221" s="2">
        <f t="shared" si="7"/>
        <v>44308</v>
      </c>
      <c r="C221">
        <f>+VLOOKUP(B221,'S&amp;P500'!$B$5:$C$1261,2)</f>
        <v>4134.9799999999996</v>
      </c>
      <c r="D221" s="16">
        <f>+VLOOKUP(B221,BTC!$B$5:$C$1832,2)</f>
        <v>51762.27</v>
      </c>
      <c r="E221" s="16"/>
      <c r="G221" s="13">
        <f t="shared" si="6"/>
        <v>-8.4979450510981325E-3</v>
      </c>
      <c r="H221" s="13">
        <f t="shared" si="6"/>
        <v>-0.18245156166857868</v>
      </c>
    </row>
    <row r="222" spans="2:8" x14ac:dyDescent="0.3">
      <c r="B222" s="2">
        <f t="shared" si="7"/>
        <v>44301</v>
      </c>
      <c r="C222">
        <f>+VLOOKUP(B222,'S&amp;P500'!$B$5:$C$1261,2)</f>
        <v>4170.42</v>
      </c>
      <c r="D222" s="16">
        <f>+VLOOKUP(B222,BTC!$B$5:$C$1832,2)</f>
        <v>63314.01</v>
      </c>
      <c r="E222" s="16"/>
      <c r="G222" s="13">
        <f t="shared" si="6"/>
        <v>1.7878193972912904E-2</v>
      </c>
      <c r="H222" s="13">
        <f t="shared" si="6"/>
        <v>8.5557648273136611E-2</v>
      </c>
    </row>
    <row r="223" spans="2:8" x14ac:dyDescent="0.3">
      <c r="B223" s="2">
        <f t="shared" si="7"/>
        <v>44294</v>
      </c>
      <c r="C223">
        <f>+VLOOKUP(B223,'S&amp;P500'!$B$5:$C$1261,2)</f>
        <v>4097.17</v>
      </c>
      <c r="D223" s="16">
        <f>+VLOOKUP(B223,BTC!$B$5:$C$1832,2)</f>
        <v>58323.95</v>
      </c>
      <c r="E223" s="16"/>
      <c r="G223" s="13">
        <f t="shared" si="6"/>
        <v>1.9229477570170239E-2</v>
      </c>
      <c r="H223" s="13">
        <f t="shared" si="6"/>
        <v>-1.3061162881090937E-2</v>
      </c>
    </row>
    <row r="224" spans="2:8" x14ac:dyDescent="0.3">
      <c r="B224" s="2">
        <f t="shared" si="7"/>
        <v>44287</v>
      </c>
      <c r="C224">
        <f>+VLOOKUP(B224,'S&amp;P500'!$B$5:$C$1261,2)</f>
        <v>4019.87</v>
      </c>
      <c r="D224" s="16">
        <f>+VLOOKUP(B224,BTC!$B$5:$C$1832,2)</f>
        <v>59095.81</v>
      </c>
      <c r="E224" s="16"/>
      <c r="G224" s="13">
        <f t="shared" si="6"/>
        <v>2.8225971474759026E-2</v>
      </c>
      <c r="H224" s="13">
        <f t="shared" si="6"/>
        <v>0.14296045037768712</v>
      </c>
    </row>
    <row r="225" spans="2:8" x14ac:dyDescent="0.3">
      <c r="B225" s="2">
        <f t="shared" si="7"/>
        <v>44280</v>
      </c>
      <c r="C225">
        <f>+VLOOKUP(B225,'S&amp;P500'!$B$5:$C$1261,2)</f>
        <v>3909.52</v>
      </c>
      <c r="D225" s="16">
        <f>+VLOOKUP(B225,BTC!$B$5:$C$1832,2)</f>
        <v>51704.160000000003</v>
      </c>
      <c r="E225" s="16"/>
      <c r="G225" s="13">
        <f t="shared" si="6"/>
        <v>-1.5170631292363845E-3</v>
      </c>
      <c r="H225" s="13">
        <f t="shared" si="6"/>
        <v>-0.10637530047225208</v>
      </c>
    </row>
    <row r="226" spans="2:8" x14ac:dyDescent="0.3">
      <c r="B226" s="2">
        <f t="shared" si="7"/>
        <v>44273</v>
      </c>
      <c r="C226">
        <f>+VLOOKUP(B226,'S&amp;P500'!$B$5:$C$1261,2)</f>
        <v>3915.46</v>
      </c>
      <c r="D226" s="16">
        <f>+VLOOKUP(B226,BTC!$B$5:$C$1832,2)</f>
        <v>57858.92</v>
      </c>
      <c r="E226" s="16"/>
      <c r="G226" s="13">
        <f t="shared" si="6"/>
        <v>-6.0619291556454069E-3</v>
      </c>
      <c r="H226" s="13">
        <f t="shared" si="6"/>
        <v>9.3071340393380275E-4</v>
      </c>
    </row>
    <row r="227" spans="2:8" x14ac:dyDescent="0.3">
      <c r="B227" s="2">
        <f t="shared" si="7"/>
        <v>44266</v>
      </c>
      <c r="C227">
        <f>+VLOOKUP(B227,'S&amp;P500'!$B$5:$C$1261,2)</f>
        <v>3939.34</v>
      </c>
      <c r="D227" s="16">
        <f>+VLOOKUP(B227,BTC!$B$5:$C$1832,2)</f>
        <v>57805.120000000003</v>
      </c>
      <c r="E227" s="16"/>
      <c r="G227" s="13">
        <f t="shared" si="6"/>
        <v>4.5342008825863145E-2</v>
      </c>
      <c r="H227" s="13">
        <f t="shared" si="6"/>
        <v>0.19035682212763838</v>
      </c>
    </row>
    <row r="228" spans="2:8" x14ac:dyDescent="0.3">
      <c r="B228" s="2">
        <f t="shared" si="7"/>
        <v>44259</v>
      </c>
      <c r="C228">
        <f>+VLOOKUP(B228,'S&amp;P500'!$B$5:$C$1261,2)</f>
        <v>3768.47</v>
      </c>
      <c r="D228" s="16">
        <f>+VLOOKUP(B228,BTC!$B$5:$C$1832,2)</f>
        <v>48561.17</v>
      </c>
      <c r="E228" s="16"/>
      <c r="G228" s="13">
        <f t="shared" si="6"/>
        <v>-1.5895689596640783E-2</v>
      </c>
      <c r="H228" s="13">
        <f t="shared" si="6"/>
        <v>3.1157359188089373E-2</v>
      </c>
    </row>
    <row r="229" spans="2:8" x14ac:dyDescent="0.3">
      <c r="B229" s="2">
        <f t="shared" si="7"/>
        <v>44252</v>
      </c>
      <c r="C229">
        <f>+VLOOKUP(B229,'S&amp;P500'!$B$5:$C$1261,2)</f>
        <v>3829.34</v>
      </c>
      <c r="D229" s="16">
        <f>+VLOOKUP(B229,BTC!$B$5:$C$1832,2)</f>
        <v>47093.85</v>
      </c>
      <c r="E229" s="16"/>
      <c r="G229" s="13">
        <f t="shared" si="6"/>
        <v>-2.1622546928055097E-2</v>
      </c>
      <c r="H229" s="13">
        <f t="shared" si="6"/>
        <v>-8.8737766013026409E-2</v>
      </c>
    </row>
    <row r="230" spans="2:8" x14ac:dyDescent="0.3">
      <c r="B230" s="2">
        <f t="shared" si="7"/>
        <v>44245</v>
      </c>
      <c r="C230">
        <f>+VLOOKUP(B230,'S&amp;P500'!$B$5:$C$1261,2)</f>
        <v>3913.97</v>
      </c>
      <c r="D230" s="16">
        <f>+VLOOKUP(B230,BTC!$B$5:$C$1832,2)</f>
        <v>51679.8</v>
      </c>
      <c r="E230" s="16"/>
      <c r="G230" s="13">
        <f t="shared" si="6"/>
        <v>-6.1536418835772544E-4</v>
      </c>
      <c r="H230" s="13">
        <f t="shared" si="6"/>
        <v>7.8700119580048522E-2</v>
      </c>
    </row>
    <row r="231" spans="2:8" x14ac:dyDescent="0.3">
      <c r="B231" s="2">
        <f t="shared" si="7"/>
        <v>44238</v>
      </c>
      <c r="C231">
        <f>+VLOOKUP(B231,'S&amp;P500'!$B$5:$C$1261,2)</f>
        <v>3916.38</v>
      </c>
      <c r="D231" s="16">
        <f>+VLOOKUP(B231,BTC!$B$5:$C$1832,2)</f>
        <v>47909.33</v>
      </c>
      <c r="E231" s="16"/>
      <c r="G231" s="13">
        <f t="shared" si="6"/>
        <v>1.1529699824885054E-2</v>
      </c>
      <c r="H231" s="13">
        <f t="shared" si="6"/>
        <v>0.29743918050309714</v>
      </c>
    </row>
    <row r="232" spans="2:8" x14ac:dyDescent="0.3">
      <c r="B232" s="2">
        <f t="shared" si="7"/>
        <v>44231</v>
      </c>
      <c r="C232">
        <f>+VLOOKUP(B232,'S&amp;P500'!$B$5:$C$1261,2)</f>
        <v>3871.74</v>
      </c>
      <c r="D232" s="16">
        <f>+VLOOKUP(B232,BTC!$B$5:$C$1832,2)</f>
        <v>36926.07</v>
      </c>
      <c r="E232" s="16"/>
      <c r="G232" s="13">
        <f t="shared" si="6"/>
        <v>2.2273973036769368E-2</v>
      </c>
      <c r="H232" s="13">
        <f t="shared" si="6"/>
        <v>0.10338730835083876</v>
      </c>
    </row>
    <row r="233" spans="2:8" x14ac:dyDescent="0.3">
      <c r="B233" s="2">
        <f t="shared" si="7"/>
        <v>44224</v>
      </c>
      <c r="C233">
        <f>+VLOOKUP(B233,'S&amp;P500'!$B$5:$C$1261,2)</f>
        <v>3787.38</v>
      </c>
      <c r="D233" s="16">
        <f>+VLOOKUP(B233,BTC!$B$5:$C$1832,2)</f>
        <v>33466.1</v>
      </c>
      <c r="E233" s="16"/>
      <c r="G233" s="13">
        <f t="shared" si="6"/>
        <v>-1.7048742950426576E-2</v>
      </c>
      <c r="H233" s="13">
        <f t="shared" si="6"/>
        <v>8.5655800192696363E-2</v>
      </c>
    </row>
    <row r="234" spans="2:8" x14ac:dyDescent="0.3">
      <c r="B234" s="2">
        <f t="shared" si="7"/>
        <v>44217</v>
      </c>
      <c r="C234">
        <f>+VLOOKUP(B234,'S&amp;P500'!$B$5:$C$1261,2)</f>
        <v>3853.07</v>
      </c>
      <c r="D234" s="16">
        <f>+VLOOKUP(B234,BTC!$B$5:$C$1832,2)</f>
        <v>30825.7</v>
      </c>
      <c r="E234" s="16"/>
      <c r="G234" s="13">
        <f t="shared" si="6"/>
        <v>1.515726352508473E-2</v>
      </c>
      <c r="H234" s="13">
        <f t="shared" si="6"/>
        <v>-0.21337585387930236</v>
      </c>
    </row>
    <row r="235" spans="2:8" x14ac:dyDescent="0.3">
      <c r="B235" s="2">
        <f t="shared" si="7"/>
        <v>44210</v>
      </c>
      <c r="C235">
        <f>+VLOOKUP(B235,'S&amp;P500'!$B$5:$C$1261,2)</f>
        <v>3795.54</v>
      </c>
      <c r="D235" s="16">
        <f>+VLOOKUP(B235,BTC!$B$5:$C$1832,2)</f>
        <v>39187.33</v>
      </c>
      <c r="E235" s="16"/>
      <c r="G235" s="13">
        <f t="shared" si="6"/>
        <v>-2.1688894497330358E-3</v>
      </c>
      <c r="H235" s="13">
        <f t="shared" si="6"/>
        <v>-4.6661200720122809E-3</v>
      </c>
    </row>
    <row r="236" spans="2:8" x14ac:dyDescent="0.3">
      <c r="B236" s="2">
        <f t="shared" si="7"/>
        <v>44203</v>
      </c>
      <c r="C236">
        <f>+VLOOKUP(B236,'S&amp;P500'!$B$5:$C$1261,2)</f>
        <v>3803.79</v>
      </c>
      <c r="D236" s="16">
        <f>+VLOOKUP(B236,BTC!$B$5:$C$1832,2)</f>
        <v>39371.040000000001</v>
      </c>
      <c r="E236" s="16"/>
      <c r="G236" s="13">
        <f t="shared" si="6"/>
        <v>1.2704768547976864E-2</v>
      </c>
      <c r="H236" s="13">
        <f t="shared" si="6"/>
        <v>0.35754155270790844</v>
      </c>
    </row>
    <row r="237" spans="2:8" x14ac:dyDescent="0.3">
      <c r="B237" s="2">
        <f t="shared" si="7"/>
        <v>44196</v>
      </c>
      <c r="C237">
        <f>+VLOOKUP(B237,'S&amp;P500'!$B$5:$C$1261,2)</f>
        <v>3756.07</v>
      </c>
      <c r="D237" s="16">
        <f>+VLOOKUP(B237,BTC!$B$5:$C$1832,2)</f>
        <v>29001.72</v>
      </c>
      <c r="E237" s="16"/>
      <c r="G237" s="13">
        <f t="shared" si="6"/>
        <v>1.4315187979671018E-2</v>
      </c>
      <c r="H237" s="13">
        <f t="shared" si="6"/>
        <v>0.22184787210960599</v>
      </c>
    </row>
    <row r="238" spans="2:8" x14ac:dyDescent="0.3">
      <c r="B238" s="2">
        <f t="shared" si="7"/>
        <v>44189</v>
      </c>
      <c r="C238">
        <f>+VLOOKUP(B238,'S&amp;P500'!$B$5:$C$1261,2)</f>
        <v>3703.06</v>
      </c>
      <c r="D238" s="16">
        <f>+VLOOKUP(B238,BTC!$B$5:$C$1832,2)</f>
        <v>23735.95</v>
      </c>
      <c r="E238" s="16"/>
      <c r="G238" s="13">
        <f t="shared" si="6"/>
        <v>-5.2169521394339613E-3</v>
      </c>
      <c r="H238" s="13">
        <f t="shared" si="6"/>
        <v>4.0814885753925889E-2</v>
      </c>
    </row>
    <row r="239" spans="2:8" x14ac:dyDescent="0.3">
      <c r="B239" s="2">
        <f t="shared" si="7"/>
        <v>44182</v>
      </c>
      <c r="C239">
        <f>+VLOOKUP(B239,'S&amp;P500'!$B$5:$C$1261,2)</f>
        <v>3722.48</v>
      </c>
      <c r="D239" s="16">
        <f>+VLOOKUP(B239,BTC!$B$5:$C$1832,2)</f>
        <v>22805.16</v>
      </c>
      <c r="E239" s="16"/>
      <c r="G239" s="13">
        <f t="shared" si="6"/>
        <v>1.4825113819143532E-2</v>
      </c>
      <c r="H239" s="13">
        <f t="shared" si="6"/>
        <v>0.24857226858596682</v>
      </c>
    </row>
    <row r="240" spans="2:8" x14ac:dyDescent="0.3">
      <c r="B240" s="2">
        <f t="shared" si="7"/>
        <v>44175</v>
      </c>
      <c r="C240">
        <f>+VLOOKUP(B240,'S&amp;P500'!$B$5:$C$1261,2)</f>
        <v>3668.1</v>
      </c>
      <c r="D240" s="16">
        <f>+VLOOKUP(B240,BTC!$B$5:$C$1832,2)</f>
        <v>18264.990000000002</v>
      </c>
      <c r="E240" s="16"/>
      <c r="G240" s="13">
        <f t="shared" si="6"/>
        <v>3.7635816206305073E-4</v>
      </c>
      <c r="H240" s="13">
        <f t="shared" si="6"/>
        <v>-6.0703816841000902E-2</v>
      </c>
    </row>
    <row r="241" spans="2:8" x14ac:dyDescent="0.3">
      <c r="B241" s="2">
        <f t="shared" si="7"/>
        <v>44168</v>
      </c>
      <c r="C241">
        <f>+VLOOKUP(B241,'S&amp;P500'!$B$5:$C$1261,2)</f>
        <v>3666.72</v>
      </c>
      <c r="D241" s="16">
        <f>+VLOOKUP(B241,BTC!$B$5:$C$1832,2)</f>
        <v>19445.400000000001</v>
      </c>
      <c r="E241" s="16"/>
      <c r="G241" s="13">
        <f t="shared" si="6"/>
        <v>1.0213105946854206E-2</v>
      </c>
      <c r="H241" s="13">
        <f t="shared" si="6"/>
        <v>0.13380157685261529</v>
      </c>
    </row>
    <row r="242" spans="2:8" x14ac:dyDescent="0.3">
      <c r="B242" s="2">
        <f t="shared" si="7"/>
        <v>44161</v>
      </c>
      <c r="C242">
        <f>+VLOOKUP(B242,'S&amp;P500'!$B$5:$C$1261,2)</f>
        <v>3629.65</v>
      </c>
      <c r="D242" s="16">
        <f>+VLOOKUP(B242,BTC!$B$5:$C$1832,2)</f>
        <v>17150.62</v>
      </c>
      <c r="E242" s="16"/>
      <c r="G242" s="13">
        <f t="shared" si="6"/>
        <v>1.3339400927448564E-2</v>
      </c>
      <c r="H242" s="13">
        <f t="shared" si="6"/>
        <v>-3.7406220656684197E-2</v>
      </c>
    </row>
    <row r="243" spans="2:8" x14ac:dyDescent="0.3">
      <c r="B243" s="2">
        <f t="shared" si="7"/>
        <v>44154</v>
      </c>
      <c r="C243">
        <f>+VLOOKUP(B243,'S&amp;P500'!$B$5:$C$1261,2)</f>
        <v>3581.87</v>
      </c>
      <c r="D243" s="16">
        <f>+VLOOKUP(B243,BTC!$B$5:$C$1832,2)</f>
        <v>17817.09</v>
      </c>
      <c r="E243" s="16"/>
      <c r="G243" s="13">
        <f t="shared" si="6"/>
        <v>1.268302888597983E-2</v>
      </c>
      <c r="H243" s="13">
        <f t="shared" si="6"/>
        <v>9.4661944884415039E-2</v>
      </c>
    </row>
    <row r="244" spans="2:8" x14ac:dyDescent="0.3">
      <c r="B244" s="2">
        <f t="shared" si="7"/>
        <v>44147</v>
      </c>
      <c r="C244">
        <f>+VLOOKUP(B244,'S&amp;P500'!$B$5:$C$1261,2)</f>
        <v>3537.01</v>
      </c>
      <c r="D244" s="16">
        <f>+VLOOKUP(B244,BTC!$B$5:$C$1832,2)</f>
        <v>16276.34</v>
      </c>
      <c r="E244" s="16"/>
      <c r="G244" s="13">
        <f t="shared" si="6"/>
        <v>7.5659815693145394E-3</v>
      </c>
      <c r="H244" s="13">
        <f t="shared" si="6"/>
        <v>4.4704538233679925E-2</v>
      </c>
    </row>
    <row r="245" spans="2:8" x14ac:dyDescent="0.3">
      <c r="B245" s="2">
        <f t="shared" si="7"/>
        <v>44140</v>
      </c>
      <c r="C245">
        <f>+VLOOKUP(B245,'S&amp;P500'!$B$5:$C$1261,2)</f>
        <v>3510.45</v>
      </c>
      <c r="D245" s="16">
        <f>+VLOOKUP(B245,BTC!$B$5:$C$1832,2)</f>
        <v>15579.85</v>
      </c>
      <c r="E245" s="16"/>
      <c r="G245" s="13">
        <f t="shared" si="6"/>
        <v>6.0523668397726826E-2</v>
      </c>
      <c r="H245" s="13">
        <f t="shared" si="6"/>
        <v>0.15939791098000589</v>
      </c>
    </row>
    <row r="246" spans="2:8" x14ac:dyDescent="0.3">
      <c r="B246" s="2">
        <f t="shared" si="7"/>
        <v>44133</v>
      </c>
      <c r="C246">
        <f>+VLOOKUP(B246,'S&amp;P500'!$B$5:$C$1261,2)</f>
        <v>3310.11</v>
      </c>
      <c r="D246" s="16">
        <f>+VLOOKUP(B246,BTC!$B$5:$C$1832,2)</f>
        <v>13437.88</v>
      </c>
      <c r="E246" s="16"/>
      <c r="G246" s="13">
        <f t="shared" si="6"/>
        <v>-4.1517421506939267E-2</v>
      </c>
      <c r="H246" s="13">
        <f t="shared" si="6"/>
        <v>3.6402437472475846E-2</v>
      </c>
    </row>
    <row r="247" spans="2:8" x14ac:dyDescent="0.3">
      <c r="B247" s="2">
        <f t="shared" si="7"/>
        <v>44126</v>
      </c>
      <c r="C247">
        <f>+VLOOKUP(B247,'S&amp;P500'!$B$5:$C$1261,2)</f>
        <v>3453.49</v>
      </c>
      <c r="D247" s="16">
        <f>+VLOOKUP(B247,BTC!$B$5:$C$1832,2)</f>
        <v>12965.89</v>
      </c>
      <c r="E247" s="16"/>
      <c r="G247" s="13">
        <f t="shared" si="6"/>
        <v>-8.5693615897386444E-3</v>
      </c>
      <c r="H247" s="13">
        <f t="shared" si="6"/>
        <v>0.1279247695807435</v>
      </c>
    </row>
    <row r="248" spans="2:8" x14ac:dyDescent="0.3">
      <c r="B248" s="2">
        <f t="shared" si="7"/>
        <v>44119</v>
      </c>
      <c r="C248">
        <f>+VLOOKUP(B248,'S&amp;P500'!$B$5:$C$1261,2)</f>
        <v>3483.34</v>
      </c>
      <c r="D248" s="16">
        <f>+VLOOKUP(B248,BTC!$B$5:$C$1832,2)</f>
        <v>11495.35</v>
      </c>
      <c r="E248" s="16"/>
      <c r="G248" s="13">
        <f t="shared" si="6"/>
        <v>1.059234136873588E-2</v>
      </c>
      <c r="H248" s="13">
        <f t="shared" si="6"/>
        <v>5.3103376882267517E-2</v>
      </c>
    </row>
    <row r="249" spans="2:8" x14ac:dyDescent="0.3">
      <c r="B249" s="2">
        <f t="shared" si="7"/>
        <v>44112</v>
      </c>
      <c r="C249">
        <f>+VLOOKUP(B249,'S&amp;P500'!$B$5:$C$1261,2)</f>
        <v>3446.83</v>
      </c>
      <c r="D249" s="16">
        <f>+VLOOKUP(B249,BTC!$B$5:$C$1832,2)</f>
        <v>10915.69</v>
      </c>
      <c r="E249" s="16"/>
      <c r="G249" s="13">
        <f t="shared" si="6"/>
        <v>1.9530880265026029E-2</v>
      </c>
      <c r="H249" s="13">
        <f t="shared" si="6"/>
        <v>2.7895983313636741E-2</v>
      </c>
    </row>
    <row r="250" spans="2:8" x14ac:dyDescent="0.3">
      <c r="B250" s="2">
        <f t="shared" si="7"/>
        <v>44105</v>
      </c>
      <c r="C250">
        <f>+VLOOKUP(B250,'S&amp;P500'!$B$5:$C$1261,2)</f>
        <v>3380.8</v>
      </c>
      <c r="D250" s="16">
        <f>+VLOOKUP(B250,BTC!$B$5:$C$1832,2)</f>
        <v>10619.45</v>
      </c>
      <c r="E250" s="16"/>
      <c r="G250" s="13">
        <f t="shared" si="6"/>
        <v>4.1338758512778018E-2</v>
      </c>
      <c r="H250" s="13">
        <f t="shared" si="6"/>
        <v>-1.3068688214853519E-2</v>
      </c>
    </row>
    <row r="251" spans="2:8" x14ac:dyDescent="0.3">
      <c r="B251" s="2">
        <f t="shared" si="7"/>
        <v>44098</v>
      </c>
      <c r="C251">
        <f>+VLOOKUP(B251,'S&amp;P500'!$B$5:$C$1261,2)</f>
        <v>3246.59</v>
      </c>
      <c r="D251" s="16">
        <f>+VLOOKUP(B251,BTC!$B$5:$C$1832,2)</f>
        <v>10760.07</v>
      </c>
      <c r="E251" s="16"/>
      <c r="G251" s="13">
        <f t="shared" si="6"/>
        <v>-3.2892365527657064E-2</v>
      </c>
      <c r="H251" s="13">
        <f t="shared" si="6"/>
        <v>-1.7254559552981608E-2</v>
      </c>
    </row>
    <row r="252" spans="2:8" x14ac:dyDescent="0.3">
      <c r="B252" s="2">
        <f t="shared" si="7"/>
        <v>44091</v>
      </c>
      <c r="C252">
        <f>+VLOOKUP(B252,'S&amp;P500'!$B$5:$C$1261,2)</f>
        <v>3357.01</v>
      </c>
      <c r="D252" s="16">
        <f>+VLOOKUP(B252,BTC!$B$5:$C$1832,2)</f>
        <v>10948.99</v>
      </c>
      <c r="E252" s="16"/>
      <c r="G252" s="13">
        <f t="shared" si="6"/>
        <v>5.3366235524183736E-3</v>
      </c>
      <c r="H252" s="13">
        <f t="shared" si="6"/>
        <v>5.6532093554656271E-2</v>
      </c>
    </row>
    <row r="253" spans="2:8" x14ac:dyDescent="0.3">
      <c r="B253" s="2">
        <f t="shared" si="7"/>
        <v>44084</v>
      </c>
      <c r="C253">
        <f>+VLOOKUP(B253,'S&amp;P500'!$B$5:$C$1261,2)</f>
        <v>3339.19</v>
      </c>
      <c r="D253" s="16">
        <f>+VLOOKUP(B253,BTC!$B$5:$C$1832,2)</f>
        <v>10363.14</v>
      </c>
      <c r="E253" s="16"/>
      <c r="G253" s="13">
        <f t="shared" si="6"/>
        <v>-3.3536320642767348E-2</v>
      </c>
      <c r="H253" s="13">
        <f t="shared" si="6"/>
        <v>1.1501859389183355E-2</v>
      </c>
    </row>
    <row r="254" spans="2:8" x14ac:dyDescent="0.3">
      <c r="B254" s="2">
        <f t="shared" si="7"/>
        <v>44077</v>
      </c>
      <c r="C254">
        <f>+VLOOKUP(B254,'S&amp;P500'!$B$5:$C$1261,2)</f>
        <v>3455.06</v>
      </c>
      <c r="D254" s="16">
        <f>+VLOOKUP(B254,BTC!$B$5:$C$1832,2)</f>
        <v>10245.299999999999</v>
      </c>
      <c r="E254" s="16"/>
      <c r="G254" s="13">
        <f t="shared" si="6"/>
        <v>-8.4630727066623557E-3</v>
      </c>
      <c r="H254" s="13">
        <f t="shared" si="6"/>
        <v>-9.5209919282194466E-2</v>
      </c>
    </row>
    <row r="255" spans="2:8" x14ac:dyDescent="0.3">
      <c r="B255" s="2">
        <f t="shared" si="7"/>
        <v>44070</v>
      </c>
      <c r="C255">
        <f>+VLOOKUP(B255,'S&amp;P500'!$B$5:$C$1261,2)</f>
        <v>3484.55</v>
      </c>
      <c r="D255" s="16">
        <f>+VLOOKUP(B255,BTC!$B$5:$C$1832,2)</f>
        <v>11323.4</v>
      </c>
      <c r="E255" s="16"/>
      <c r="G255" s="13">
        <f t="shared" si="6"/>
        <v>2.9254085795050067E-2</v>
      </c>
      <c r="H255" s="13">
        <f t="shared" si="6"/>
        <v>-4.6721056845341669E-2</v>
      </c>
    </row>
    <row r="256" spans="2:8" x14ac:dyDescent="0.3">
      <c r="B256" s="2">
        <f t="shared" si="7"/>
        <v>44063</v>
      </c>
      <c r="C256">
        <f>+VLOOKUP(B256,'S&amp;P500'!$B$5:$C$1261,2)</f>
        <v>3385.51</v>
      </c>
      <c r="D256" s="16">
        <f>+VLOOKUP(B256,BTC!$B$5:$C$1832,2)</f>
        <v>11878.37</v>
      </c>
      <c r="E256" s="16"/>
      <c r="G256" s="13">
        <f t="shared" si="6"/>
        <v>3.5809250525431491E-3</v>
      </c>
      <c r="H256" s="13">
        <f t="shared" si="6"/>
        <v>7.9963408445589135E-3</v>
      </c>
    </row>
    <row r="257" spans="2:8" x14ac:dyDescent="0.3">
      <c r="B257" s="2">
        <f t="shared" si="7"/>
        <v>44056</v>
      </c>
      <c r="C257">
        <f>+VLOOKUP(B257,'S&amp;P500'!$B$5:$C$1261,2)</f>
        <v>3373.43</v>
      </c>
      <c r="D257" s="16">
        <f>+VLOOKUP(B257,BTC!$B$5:$C$1832,2)</f>
        <v>11784.14</v>
      </c>
      <c r="E257" s="16"/>
      <c r="G257" s="13">
        <f t="shared" si="6"/>
        <v>7.2465931756022783E-3</v>
      </c>
      <c r="H257" s="13">
        <f t="shared" si="6"/>
        <v>3.7097498508020799E-4</v>
      </c>
    </row>
    <row r="258" spans="2:8" x14ac:dyDescent="0.3">
      <c r="B258" s="2">
        <f t="shared" si="7"/>
        <v>44049</v>
      </c>
      <c r="C258">
        <f>+VLOOKUP(B258,'S&amp;P500'!$B$5:$C$1261,2)</f>
        <v>3349.16</v>
      </c>
      <c r="D258" s="16">
        <f>+VLOOKUP(B258,BTC!$B$5:$C$1832,2)</f>
        <v>11779.77</v>
      </c>
      <c r="E258" s="16"/>
      <c r="G258" s="13">
        <f t="shared" si="6"/>
        <v>3.1710728169994651E-2</v>
      </c>
      <c r="H258" s="13">
        <f t="shared" si="6"/>
        <v>6.0169864488206271E-2</v>
      </c>
    </row>
    <row r="259" spans="2:8" x14ac:dyDescent="0.3">
      <c r="B259" s="2">
        <f t="shared" si="7"/>
        <v>44042</v>
      </c>
      <c r="C259">
        <f>+VLOOKUP(B259,'S&amp;P500'!$B$5:$C$1261,2)</f>
        <v>3246.22</v>
      </c>
      <c r="D259" s="16">
        <f>+VLOOKUP(B259,BTC!$B$5:$C$1832,2)</f>
        <v>11111.21</v>
      </c>
      <c r="E259" s="16"/>
      <c r="G259" s="13">
        <f t="shared" si="6"/>
        <v>3.2636309130131824E-3</v>
      </c>
      <c r="H259" s="13">
        <f t="shared" si="6"/>
        <v>0.15970450064554376</v>
      </c>
    </row>
    <row r="260" spans="2:8" x14ac:dyDescent="0.3">
      <c r="B260" s="2">
        <f t="shared" si="7"/>
        <v>44035</v>
      </c>
      <c r="C260">
        <f>+VLOOKUP(B260,'S&amp;P500'!$B$5:$C$1261,2)</f>
        <v>3235.66</v>
      </c>
      <c r="D260" s="16">
        <f>+VLOOKUP(B260,BTC!$B$5:$C$1832,2)</f>
        <v>9581.07</v>
      </c>
      <c r="E260" s="16"/>
      <c r="G260" s="13">
        <f t="shared" ref="G260:H267" si="8">+C260/C261-1</f>
        <v>6.2477259086257675E-3</v>
      </c>
      <c r="H260" s="13">
        <f t="shared" si="8"/>
        <v>4.9149003036498273E-2</v>
      </c>
    </row>
    <row r="261" spans="2:8" x14ac:dyDescent="0.3">
      <c r="B261" s="2">
        <f t="shared" si="7"/>
        <v>44028</v>
      </c>
      <c r="C261">
        <f>+VLOOKUP(B261,'S&amp;P500'!$B$5:$C$1261,2)</f>
        <v>3215.57</v>
      </c>
      <c r="D261" s="16">
        <f>+VLOOKUP(B261,BTC!$B$5:$C$1832,2)</f>
        <v>9132.23</v>
      </c>
      <c r="E261" s="16"/>
      <c r="G261" s="13">
        <f t="shared" si="8"/>
        <v>2.0151964594470329E-2</v>
      </c>
      <c r="H261" s="13">
        <f t="shared" si="8"/>
        <v>-1.5708177543147905E-2</v>
      </c>
    </row>
    <row r="262" spans="2:8" x14ac:dyDescent="0.3">
      <c r="B262" s="2">
        <f t="shared" si="7"/>
        <v>44021</v>
      </c>
      <c r="C262">
        <f>+VLOOKUP(B262,'S&amp;P500'!$B$5:$C$1261,2)</f>
        <v>3152.05</v>
      </c>
      <c r="D262" s="16">
        <f>+VLOOKUP(B262,BTC!$B$5:$C$1832,2)</f>
        <v>9277.9699999999993</v>
      </c>
      <c r="E262" s="16"/>
      <c r="G262" s="13">
        <f t="shared" si="8"/>
        <v>7.0415110494854716E-3</v>
      </c>
      <c r="H262" s="13">
        <f t="shared" si="8"/>
        <v>1.6941034108957087E-2</v>
      </c>
    </row>
    <row r="263" spans="2:8" x14ac:dyDescent="0.3">
      <c r="B263" s="2">
        <f t="shared" si="7"/>
        <v>44014</v>
      </c>
      <c r="C263">
        <f>+VLOOKUP(B263,'S&amp;P500'!$B$5:$C$1261,2)</f>
        <v>3130.01</v>
      </c>
      <c r="D263" s="16">
        <f>+VLOOKUP(B263,BTC!$B$5:$C$1832,2)</f>
        <v>9123.41</v>
      </c>
      <c r="E263" s="16"/>
      <c r="G263" s="13">
        <f t="shared" si="8"/>
        <v>1.499792461151328E-2</v>
      </c>
      <c r="H263" s="13">
        <f t="shared" si="8"/>
        <v>-1.5262050705842856E-2</v>
      </c>
    </row>
    <row r="264" spans="2:8" x14ac:dyDescent="0.3">
      <c r="B264" s="2">
        <f t="shared" si="7"/>
        <v>44007</v>
      </c>
      <c r="C264">
        <f>+VLOOKUP(B264,'S&amp;P500'!$B$5:$C$1261,2)</f>
        <v>3083.76</v>
      </c>
      <c r="D264" s="16">
        <f>+VLOOKUP(B264,BTC!$B$5:$C$1832,2)</f>
        <v>9264.81</v>
      </c>
      <c r="E264" s="16"/>
      <c r="G264" s="13">
        <f t="shared" si="8"/>
        <v>-1.0136935294381977E-2</v>
      </c>
      <c r="H264" s="13">
        <f t="shared" si="8"/>
        <v>-1.5621812525499879E-2</v>
      </c>
    </row>
    <row r="265" spans="2:8" x14ac:dyDescent="0.3">
      <c r="B265" s="2">
        <f t="shared" si="7"/>
        <v>44000</v>
      </c>
      <c r="C265">
        <f>+VLOOKUP(B265,'S&amp;P500'!$B$5:$C$1261,2)</f>
        <v>3115.34</v>
      </c>
      <c r="D265" s="16">
        <f>+VLOOKUP(B265,BTC!$B$5:$C$1832,2)</f>
        <v>9411.84</v>
      </c>
      <c r="E265" s="16"/>
      <c r="G265" s="13">
        <f t="shared" si="8"/>
        <v>3.7720262482928701E-2</v>
      </c>
      <c r="H265" s="13">
        <f t="shared" si="8"/>
        <v>9.6612449553625801E-3</v>
      </c>
    </row>
    <row r="266" spans="2:8" x14ac:dyDescent="0.3">
      <c r="B266" s="2">
        <f t="shared" ref="B266:B268" si="9">+B265-$C$2</f>
        <v>43993</v>
      </c>
      <c r="C266">
        <f>+VLOOKUP(B266,'S&amp;P500'!$B$5:$C$1261,2)</f>
        <v>3002.1</v>
      </c>
      <c r="D266" s="16">
        <f>+VLOOKUP(B266,BTC!$B$5:$C$1832,2)</f>
        <v>9321.7800000000007</v>
      </c>
      <c r="E266" s="16"/>
      <c r="G266" s="13">
        <f t="shared" si="8"/>
        <v>-3.5423393898501132E-2</v>
      </c>
      <c r="H266" s="13">
        <f t="shared" si="8"/>
        <v>-4.8860074444117774E-2</v>
      </c>
    </row>
    <row r="267" spans="2:8" x14ac:dyDescent="0.3">
      <c r="B267" s="2">
        <f t="shared" si="9"/>
        <v>43986</v>
      </c>
      <c r="C267">
        <f>+VLOOKUP(B267,'S&amp;P500'!$B$5:$C$1261,2)</f>
        <v>3112.35</v>
      </c>
      <c r="D267" s="16">
        <f>+VLOOKUP(B267,BTC!$B$5:$C$1832,2)</f>
        <v>9800.64</v>
      </c>
      <c r="E267" s="16"/>
      <c r="G267" s="13">
        <f t="shared" si="8"/>
        <v>2.7269756710994075E-2</v>
      </c>
      <c r="H267" s="13">
        <f t="shared" si="8"/>
        <v>2.8857570270057309E-2</v>
      </c>
    </row>
    <row r="268" spans="2:8" x14ac:dyDescent="0.3">
      <c r="B268" s="2">
        <f t="shared" si="9"/>
        <v>43979</v>
      </c>
      <c r="C268">
        <f>+VLOOKUP(B268,'S&amp;P500'!$B$5:$C$1261,2)</f>
        <v>3029.73</v>
      </c>
      <c r="D268" s="16">
        <f>+VLOOKUP(B268,BTC!$B$5:$C$1832,2)</f>
        <v>9525.75</v>
      </c>
      <c r="E268" s="16"/>
      <c r="G268" s="13"/>
      <c r="H268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E2E3-2AF4-4BFB-8FA3-D159CB4D2A6D}">
  <dimension ref="B1:J268"/>
  <sheetViews>
    <sheetView topLeftCell="A7" workbookViewId="0">
      <selection activeCell="H8" sqref="H8"/>
    </sheetView>
  </sheetViews>
  <sheetFormatPr baseColWidth="10" defaultRowHeight="14.4" x14ac:dyDescent="0.3"/>
  <sheetData>
    <row r="1" spans="2:10" x14ac:dyDescent="0.3">
      <c r="B1" t="s">
        <v>5</v>
      </c>
      <c r="F1" t="s">
        <v>8</v>
      </c>
      <c r="G1" s="12">
        <f>+AVERAGE(G8:G267)</f>
        <v>2.7697263097135228E-3</v>
      </c>
      <c r="H1" s="12">
        <f>+AVERAGE(H8:H267)</f>
        <v>1.2948796762812766E-2</v>
      </c>
      <c r="I1" s="14">
        <f>+(1+G1)^52-1</f>
        <v>0.15468396095748638</v>
      </c>
      <c r="J1" s="14">
        <f>+(1+H1)^52-1</f>
        <v>0.952313829320236</v>
      </c>
    </row>
    <row r="2" spans="2:10" x14ac:dyDescent="0.3">
      <c r="B2" t="s">
        <v>6</v>
      </c>
      <c r="C2">
        <v>7</v>
      </c>
      <c r="F2" t="s">
        <v>9</v>
      </c>
      <c r="G2">
        <f>+_xlfn.STDEV.S(G8:G267)</f>
        <v>2.1973507948273397E-2</v>
      </c>
      <c r="H2">
        <f>+_xlfn.STDEV.S(H8:H267)</f>
        <v>6.6793967342818186E-2</v>
      </c>
      <c r="I2" s="11">
        <f>+G2*52^0.5</f>
        <v>0.15845321921863051</v>
      </c>
      <c r="J2" s="11">
        <f>+H2*52^0.5</f>
        <v>0.48165814829239628</v>
      </c>
    </row>
    <row r="3" spans="2:10" x14ac:dyDescent="0.3">
      <c r="B3" t="s">
        <v>52</v>
      </c>
      <c r="C3">
        <f>+COUNT(D8:D268)</f>
        <v>261</v>
      </c>
      <c r="F3" t="s">
        <v>38</v>
      </c>
      <c r="H3">
        <f>+_xlfn.COVARIANCE.S(G8:G267,H8:H267)</f>
        <v>9.8729826830096863E-4</v>
      </c>
    </row>
    <row r="4" spans="2:10" x14ac:dyDescent="0.3">
      <c r="F4" t="s">
        <v>39</v>
      </c>
      <c r="H4" s="19">
        <f>+H3/G2^2</f>
        <v>2.0447941074819291</v>
      </c>
    </row>
    <row r="5" spans="2:10" x14ac:dyDescent="0.3">
      <c r="F5" t="s">
        <v>41</v>
      </c>
      <c r="H5" s="9">
        <f>+H3/G2/H2</f>
        <v>0.67268499477996446</v>
      </c>
    </row>
    <row r="6" spans="2:10" x14ac:dyDescent="0.3">
      <c r="H6" s="9"/>
    </row>
    <row r="7" spans="2:10" x14ac:dyDescent="0.3">
      <c r="B7" s="8"/>
      <c r="C7" s="8" t="s">
        <v>7</v>
      </c>
      <c r="D7" s="8" t="s">
        <v>51</v>
      </c>
      <c r="E7" s="17"/>
      <c r="G7" s="8" t="s">
        <v>45</v>
      </c>
      <c r="H7" s="8" t="s">
        <v>53</v>
      </c>
    </row>
    <row r="8" spans="2:10" x14ac:dyDescent="0.3">
      <c r="B8" s="2">
        <f>+'S&amp;P500'!B1261</f>
        <v>45799</v>
      </c>
      <c r="C8">
        <f>+VLOOKUP(B8,'S&amp;P500'!$B$4:$C$1261,2)</f>
        <v>5842.01</v>
      </c>
      <c r="D8">
        <f>+VLOOKUP(B8,NVDIA!$B$5:$C$1261,2)</f>
        <v>132.83000000000001</v>
      </c>
      <c r="F8" s="4"/>
      <c r="G8" s="13">
        <f>+C8/C9-1</f>
        <v>-1.2661971664359783E-2</v>
      </c>
      <c r="H8" s="13"/>
    </row>
    <row r="9" spans="2:10" x14ac:dyDescent="0.3">
      <c r="B9" s="2">
        <f>+B8-$C$2</f>
        <v>45792</v>
      </c>
      <c r="C9">
        <f>+VLOOKUP(B9,'S&amp;P500'!$B$5:$C$1261,2)</f>
        <v>5916.93</v>
      </c>
      <c r="D9">
        <f>+VLOOKUP(B9,NVDIA!$B$5:$C$1261,2)</f>
        <v>134.83000000000001</v>
      </c>
      <c r="G9" s="13">
        <f t="shared" ref="G9:H67" si="0">+C9/C10-1</f>
        <v>4.4666786724435692E-2</v>
      </c>
      <c r="H9" s="13">
        <f t="shared" si="0"/>
        <v>0.14876033057851257</v>
      </c>
    </row>
    <row r="10" spans="2:10" x14ac:dyDescent="0.3">
      <c r="B10" s="2">
        <f t="shared" ref="B10:B73" si="1">+B9-$C$2</f>
        <v>45785</v>
      </c>
      <c r="C10">
        <f>+VLOOKUP(B10,'S&amp;P500'!$B$5:$C$1261,2)</f>
        <v>5663.94</v>
      </c>
      <c r="D10">
        <f>+VLOOKUP(B10,NVDIA!$B$5:$C$1261,2)</f>
        <v>117.37</v>
      </c>
      <c r="G10" s="13">
        <f t="shared" si="0"/>
        <v>1.0670682745256066E-2</v>
      </c>
      <c r="H10" s="13">
        <f t="shared" si="0"/>
        <v>5.1608278828062071E-2</v>
      </c>
    </row>
    <row r="11" spans="2:10" x14ac:dyDescent="0.3">
      <c r="B11" s="2">
        <f t="shared" si="1"/>
        <v>45778</v>
      </c>
      <c r="C11">
        <f>+VLOOKUP(B11,'S&amp;P500'!$B$5:$C$1261,2)</f>
        <v>5604.14</v>
      </c>
      <c r="D11">
        <f>+VLOOKUP(B11,NVDIA!$B$5:$C$1261,2)</f>
        <v>111.61</v>
      </c>
      <c r="G11" s="13">
        <f t="shared" si="0"/>
        <v>2.1763902588440409E-2</v>
      </c>
      <c r="H11" s="13">
        <f t="shared" si="0"/>
        <v>4.8670487644461025E-2</v>
      </c>
    </row>
    <row r="12" spans="2:10" x14ac:dyDescent="0.3">
      <c r="B12" s="2">
        <f t="shared" si="1"/>
        <v>45771</v>
      </c>
      <c r="C12">
        <f>+VLOOKUP(B12,'S&amp;P500'!$B$5:$C$1261,2)</f>
        <v>5484.77</v>
      </c>
      <c r="D12">
        <f>+VLOOKUP(B12,NVDIA!$B$5:$C$1261,2)</f>
        <v>106.43</v>
      </c>
      <c r="G12" s="13">
        <f t="shared" si="0"/>
        <v>3.8251273023264698E-2</v>
      </c>
      <c r="H12" s="13">
        <f t="shared" si="0"/>
        <v>4.8674746280421788E-2</v>
      </c>
    </row>
    <row r="13" spans="2:10" x14ac:dyDescent="0.3">
      <c r="B13" s="2">
        <f t="shared" si="1"/>
        <v>45764</v>
      </c>
      <c r="C13">
        <f>+VLOOKUP(B13,'S&amp;P500'!$B$5:$C$1261,2)</f>
        <v>5282.7</v>
      </c>
      <c r="D13">
        <f>+VLOOKUP(B13,NVDIA!$B$5:$C$1261,2)</f>
        <v>101.49</v>
      </c>
      <c r="G13" s="13">
        <f t="shared" si="0"/>
        <v>2.7809151393778375E-3</v>
      </c>
      <c r="H13" s="13">
        <f t="shared" si="0"/>
        <v>-5.652133494468714E-2</v>
      </c>
    </row>
    <row r="14" spans="2:10" x14ac:dyDescent="0.3">
      <c r="B14" s="2">
        <f t="shared" si="1"/>
        <v>45757</v>
      </c>
      <c r="C14">
        <f>+VLOOKUP(B14,'S&amp;P500'!$B$5:$C$1261,2)</f>
        <v>5268.05</v>
      </c>
      <c r="D14">
        <f>+VLOOKUP(B14,NVDIA!$B$5:$C$1261,2)</f>
        <v>107.57</v>
      </c>
      <c r="G14" s="13">
        <f t="shared" si="0"/>
        <v>-2.3806082438312171E-2</v>
      </c>
      <c r="H14" s="13">
        <f t="shared" si="0"/>
        <v>5.6679764243614983E-2</v>
      </c>
    </row>
    <row r="15" spans="2:10" x14ac:dyDescent="0.3">
      <c r="B15" s="2">
        <f t="shared" si="1"/>
        <v>45750</v>
      </c>
      <c r="C15">
        <f>+VLOOKUP(B15,'S&amp;P500'!$B$5:$C$1261,2)</f>
        <v>5396.52</v>
      </c>
      <c r="D15">
        <f>+VLOOKUP(B15,NVDIA!$B$5:$C$1261,2)</f>
        <v>101.8</v>
      </c>
      <c r="G15" s="13">
        <f t="shared" si="0"/>
        <v>-5.2129604746623648E-2</v>
      </c>
      <c r="H15" s="13">
        <f t="shared" si="0"/>
        <v>-8.6421968949116135E-2</v>
      </c>
    </row>
    <row r="16" spans="2:10" x14ac:dyDescent="0.3">
      <c r="B16" s="2">
        <f t="shared" si="1"/>
        <v>45743</v>
      </c>
      <c r="C16">
        <f>+VLOOKUP(B16,'S&amp;P500'!$B$5:$C$1261,2)</f>
        <v>5693.31</v>
      </c>
      <c r="D16">
        <f>+VLOOKUP(B16,NVDIA!$B$5:$C$1261,2)</f>
        <v>111.43</v>
      </c>
      <c r="G16" s="13">
        <f t="shared" si="0"/>
        <v>5.371815451121309E-3</v>
      </c>
      <c r="H16" s="13">
        <f t="shared" si="0"/>
        <v>-5.9900447144182856E-2</v>
      </c>
    </row>
    <row r="17" spans="2:8" x14ac:dyDescent="0.3">
      <c r="B17" s="2">
        <f t="shared" si="1"/>
        <v>45736</v>
      </c>
      <c r="C17">
        <f>+VLOOKUP(B17,'S&amp;P500'!$B$5:$C$1261,2)</f>
        <v>5662.89</v>
      </c>
      <c r="D17">
        <f>+VLOOKUP(B17,NVDIA!$B$5:$C$1261,2)</f>
        <v>118.53</v>
      </c>
      <c r="G17" s="13">
        <f t="shared" si="0"/>
        <v>2.5603457019081732E-2</v>
      </c>
      <c r="H17" s="13">
        <f t="shared" si="0"/>
        <v>2.552344696314246E-2</v>
      </c>
    </row>
    <row r="18" spans="2:8" x14ac:dyDescent="0.3">
      <c r="B18" s="2">
        <f t="shared" si="1"/>
        <v>45729</v>
      </c>
      <c r="C18">
        <f>+VLOOKUP(B18,'S&amp;P500'!$B$5:$C$1261,2)</f>
        <v>5521.52</v>
      </c>
      <c r="D18">
        <f>+VLOOKUP(B18,NVDIA!$B$5:$C$1261,2)</f>
        <v>115.58</v>
      </c>
      <c r="G18" s="13">
        <f t="shared" si="0"/>
        <v>-3.7814628161965125E-2</v>
      </c>
      <c r="H18" s="13">
        <f t="shared" si="0"/>
        <v>4.5405209840810423E-2</v>
      </c>
    </row>
    <row r="19" spans="2:8" x14ac:dyDescent="0.3">
      <c r="B19" s="2">
        <f t="shared" si="1"/>
        <v>45722</v>
      </c>
      <c r="C19">
        <f>+VLOOKUP(B19,'S&amp;P500'!$B$5:$C$1261,2)</f>
        <v>5738.52</v>
      </c>
      <c r="D19">
        <f>+VLOOKUP(B19,NVDIA!$B$5:$C$1261,2)</f>
        <v>110.56</v>
      </c>
      <c r="G19" s="13">
        <f t="shared" si="0"/>
        <v>-2.0992669199548786E-2</v>
      </c>
      <c r="H19" s="13">
        <f t="shared" si="0"/>
        <v>-7.9740302979856792E-2</v>
      </c>
    </row>
    <row r="20" spans="2:8" x14ac:dyDescent="0.3">
      <c r="B20" s="2">
        <f t="shared" si="1"/>
        <v>45715</v>
      </c>
      <c r="C20">
        <f>+VLOOKUP(B20,'S&amp;P500'!$B$5:$C$1261,2)</f>
        <v>5861.57</v>
      </c>
      <c r="D20">
        <f>+VLOOKUP(B20,NVDIA!$B$5:$C$1261,2)</f>
        <v>120.14</v>
      </c>
      <c r="G20" s="13">
        <f t="shared" si="0"/>
        <v>-4.1838849729955996E-2</v>
      </c>
      <c r="H20" s="13">
        <f t="shared" si="0"/>
        <v>-0.14246966452533905</v>
      </c>
    </row>
    <row r="21" spans="2:8" x14ac:dyDescent="0.3">
      <c r="B21" s="2">
        <f t="shared" si="1"/>
        <v>45708</v>
      </c>
      <c r="C21">
        <f>+VLOOKUP(B21,'S&amp;P500'!$B$5:$C$1261,2)</f>
        <v>6117.52</v>
      </c>
      <c r="D21">
        <f>+VLOOKUP(B21,NVDIA!$B$5:$C$1261,2)</f>
        <v>140.1</v>
      </c>
      <c r="G21" s="13">
        <f t="shared" si="0"/>
        <v>4.0064954285079502E-4</v>
      </c>
      <c r="H21" s="13">
        <f t="shared" si="0"/>
        <v>3.5629804849201641E-2</v>
      </c>
    </row>
    <row r="22" spans="2:8" x14ac:dyDescent="0.3">
      <c r="B22" s="2">
        <f t="shared" si="1"/>
        <v>45701</v>
      </c>
      <c r="C22">
        <f>+VLOOKUP(B22,'S&amp;P500'!$B$5:$C$1261,2)</f>
        <v>6115.07</v>
      </c>
      <c r="D22">
        <f>+VLOOKUP(B22,NVDIA!$B$5:$C$1261,2)</f>
        <v>135.28</v>
      </c>
      <c r="G22" s="13">
        <f t="shared" si="0"/>
        <v>5.1778807509406111E-3</v>
      </c>
      <c r="H22" s="13">
        <f t="shared" si="0"/>
        <v>5.1371726121085093E-2</v>
      </c>
    </row>
    <row r="23" spans="2:8" x14ac:dyDescent="0.3">
      <c r="B23" s="2">
        <f t="shared" si="1"/>
        <v>45694</v>
      </c>
      <c r="C23">
        <f>+VLOOKUP(B23,'S&amp;P500'!$B$5:$C$1261,2)</f>
        <v>6083.57</v>
      </c>
      <c r="D23">
        <f>+VLOOKUP(B23,NVDIA!$B$5:$C$1261,2)</f>
        <v>128.66999999999999</v>
      </c>
      <c r="G23" s="13">
        <f t="shared" si="0"/>
        <v>2.0424399250884573E-3</v>
      </c>
      <c r="H23" s="13">
        <f t="shared" si="0"/>
        <v>3.2333119383825215E-2</v>
      </c>
    </row>
    <row r="24" spans="2:8" x14ac:dyDescent="0.3">
      <c r="B24" s="2">
        <f t="shared" si="1"/>
        <v>45687</v>
      </c>
      <c r="C24">
        <f>+VLOOKUP(B24,'S&amp;P500'!$B$5:$C$1261,2)</f>
        <v>6071.17</v>
      </c>
      <c r="D24">
        <f>+VLOOKUP(B24,NVDIA!$B$5:$C$1261,2)</f>
        <v>124.64</v>
      </c>
      <c r="G24" s="13">
        <f t="shared" si="0"/>
        <v>-7.7696115684514622E-3</v>
      </c>
      <c r="H24" s="13">
        <f t="shared" si="0"/>
        <v>-0.15331838869642012</v>
      </c>
    </row>
    <row r="25" spans="2:8" x14ac:dyDescent="0.3">
      <c r="B25" s="2">
        <f t="shared" si="1"/>
        <v>45680</v>
      </c>
      <c r="C25">
        <f>+VLOOKUP(B25,'S&amp;P500'!$B$5:$C$1261,2)</f>
        <v>6118.71</v>
      </c>
      <c r="D25">
        <f>+VLOOKUP(B25,NVDIA!$B$5:$C$1261,2)</f>
        <v>147.21</v>
      </c>
      <c r="G25" s="13">
        <f t="shared" si="0"/>
        <v>3.054734948647031E-2</v>
      </c>
      <c r="H25" s="13">
        <f t="shared" si="0"/>
        <v>0.10220125786163536</v>
      </c>
    </row>
    <row r="26" spans="2:8" x14ac:dyDescent="0.3">
      <c r="B26" s="2">
        <f t="shared" si="1"/>
        <v>45673</v>
      </c>
      <c r="C26">
        <f>+VLOOKUP(B26,'S&amp;P500'!$B$5:$C$1261,2)</f>
        <v>5937.34</v>
      </c>
      <c r="D26">
        <f>+VLOOKUP(B26,NVDIA!$B$5:$C$1261,2)</f>
        <v>133.56</v>
      </c>
      <c r="G26" s="13">
        <f t="shared" si="0"/>
        <v>3.2256156803109892E-3</v>
      </c>
      <c r="H26" s="13">
        <f t="shared" si="0"/>
        <v>-4.6680942184154084E-2</v>
      </c>
    </row>
    <row r="27" spans="2:8" x14ac:dyDescent="0.3">
      <c r="B27" s="2">
        <f t="shared" si="1"/>
        <v>45666</v>
      </c>
      <c r="C27">
        <f>+VLOOKUP(B27,'S&amp;P500'!$B$5:$C$1261,2)</f>
        <v>5918.25</v>
      </c>
      <c r="D27">
        <f>+VLOOKUP(B27,NVDIA!$B$5:$C$1261,2)</f>
        <v>140.1</v>
      </c>
      <c r="G27" s="13">
        <f t="shared" si="0"/>
        <v>8.4688722086374568E-3</v>
      </c>
      <c r="H27" s="13">
        <f t="shared" si="0"/>
        <v>1.3015184381778511E-2</v>
      </c>
    </row>
    <row r="28" spans="2:8" x14ac:dyDescent="0.3">
      <c r="B28" s="2">
        <f t="shared" si="1"/>
        <v>45659</v>
      </c>
      <c r="C28">
        <f>+VLOOKUP(B28,'S&amp;P500'!$B$5:$C$1261,2)</f>
        <v>5868.55</v>
      </c>
      <c r="D28">
        <f>+VLOOKUP(B28,NVDIA!$B$5:$C$1261,2)</f>
        <v>138.30000000000001</v>
      </c>
      <c r="G28" s="13">
        <f t="shared" si="0"/>
        <v>-2.7997926324907829E-2</v>
      </c>
      <c r="H28" s="13">
        <f t="shared" si="0"/>
        <v>-1.1578044596912362E-2</v>
      </c>
    </row>
    <row r="29" spans="2:8" x14ac:dyDescent="0.3">
      <c r="B29" s="2">
        <f t="shared" si="1"/>
        <v>45652</v>
      </c>
      <c r="C29">
        <f>+VLOOKUP(B29,'S&amp;P500'!$B$5:$C$1261,2)</f>
        <v>6037.59</v>
      </c>
      <c r="D29">
        <f>+VLOOKUP(B29,NVDIA!$B$5:$C$1261,2)</f>
        <v>139.91999999999999</v>
      </c>
      <c r="G29" s="13">
        <f t="shared" si="0"/>
        <v>2.9062156984394294E-2</v>
      </c>
      <c r="H29" s="13">
        <f t="shared" si="0"/>
        <v>7.0789010484426429E-2</v>
      </c>
    </row>
    <row r="30" spans="2:8" x14ac:dyDescent="0.3">
      <c r="B30" s="2">
        <f t="shared" si="1"/>
        <v>45645</v>
      </c>
      <c r="C30">
        <f>+VLOOKUP(B30,'S&amp;P500'!$B$5:$C$1261,2)</f>
        <v>5867.08</v>
      </c>
      <c r="D30">
        <f>+VLOOKUP(B30,NVDIA!$B$5:$C$1261,2)</f>
        <v>130.66999999999999</v>
      </c>
      <c r="G30" s="13">
        <f t="shared" si="0"/>
        <v>-3.0435034083866941E-2</v>
      </c>
      <c r="H30" s="13">
        <f t="shared" si="0"/>
        <v>-4.8496322726279906E-2</v>
      </c>
    </row>
    <row r="31" spans="2:8" x14ac:dyDescent="0.3">
      <c r="B31" s="2">
        <f t="shared" si="1"/>
        <v>45638</v>
      </c>
      <c r="C31">
        <f>+VLOOKUP(B31,'S&amp;P500'!$B$5:$C$1261,2)</f>
        <v>6051.25</v>
      </c>
      <c r="D31">
        <f>+VLOOKUP(B31,NVDIA!$B$5:$C$1261,2)</f>
        <v>137.33000000000001</v>
      </c>
      <c r="G31" s="13">
        <f t="shared" si="0"/>
        <v>-3.9275009012181838E-3</v>
      </c>
      <c r="H31" s="13">
        <f t="shared" si="0"/>
        <v>-5.3223026542571494E-2</v>
      </c>
    </row>
    <row r="32" spans="2:8" x14ac:dyDescent="0.3">
      <c r="B32" s="2">
        <f t="shared" si="1"/>
        <v>45631</v>
      </c>
      <c r="C32">
        <f>+VLOOKUP(B32,'S&amp;P500'!$B$5:$C$1261,2)</f>
        <v>6075.11</v>
      </c>
      <c r="D32">
        <f>+VLOOKUP(B32,NVDIA!$B$5:$C$1261,2)</f>
        <v>145.05000000000001</v>
      </c>
      <c r="G32" s="13">
        <f t="shared" si="0"/>
        <v>1.2731006844770798E-2</v>
      </c>
      <c r="H32" s="13">
        <f t="shared" si="0"/>
        <v>7.1903635826189971E-2</v>
      </c>
    </row>
    <row r="33" spans="2:8" x14ac:dyDescent="0.3">
      <c r="B33" s="2">
        <f t="shared" si="1"/>
        <v>45624</v>
      </c>
      <c r="C33">
        <f>+VLOOKUP(B33,'S&amp;P500'!$B$5:$C$1261,2)</f>
        <v>5998.74</v>
      </c>
      <c r="D33">
        <f>+VLOOKUP(B33,NVDIA!$B$5:$C$1261,2)</f>
        <v>135.32</v>
      </c>
      <c r="G33" s="13">
        <f t="shared" si="0"/>
        <v>8.4102267550443255E-3</v>
      </c>
      <c r="H33" s="13">
        <f t="shared" si="0"/>
        <v>-7.7258779406750855E-2</v>
      </c>
    </row>
    <row r="34" spans="2:8" x14ac:dyDescent="0.3">
      <c r="B34" s="2">
        <f t="shared" si="1"/>
        <v>45617</v>
      </c>
      <c r="C34">
        <f>+VLOOKUP(B34,'S&amp;P500'!$B$5:$C$1261,2)</f>
        <v>5948.71</v>
      </c>
      <c r="D34">
        <f>+VLOOKUP(B34,NVDIA!$B$5:$C$1261,2)</f>
        <v>146.65</v>
      </c>
      <c r="G34" s="13">
        <f t="shared" si="0"/>
        <v>-7.7321710423516876E-5</v>
      </c>
      <c r="H34" s="13">
        <f t="shared" si="0"/>
        <v>-6.1332969878702404E-4</v>
      </c>
    </row>
    <row r="35" spans="2:8" x14ac:dyDescent="0.3">
      <c r="B35" s="2">
        <f t="shared" si="1"/>
        <v>45610</v>
      </c>
      <c r="C35">
        <f>+VLOOKUP(B35,'S&amp;P500'!$B$5:$C$1261,2)</f>
        <v>5949.17</v>
      </c>
      <c r="D35">
        <f>+VLOOKUP(B35,NVDIA!$B$5:$C$1261,2)</f>
        <v>146.74</v>
      </c>
      <c r="G35" s="13">
        <f t="shared" si="0"/>
        <v>-4.0062948887512606E-3</v>
      </c>
      <c r="H35" s="13">
        <f t="shared" si="0"/>
        <v>-1.4241569259707099E-2</v>
      </c>
    </row>
    <row r="36" spans="2:8" x14ac:dyDescent="0.3">
      <c r="B36" s="2">
        <f t="shared" si="1"/>
        <v>45603</v>
      </c>
      <c r="C36">
        <f>+VLOOKUP(B36,'S&amp;P500'!$B$5:$C$1261,2)</f>
        <v>5973.1</v>
      </c>
      <c r="D36">
        <f>+VLOOKUP(B36,NVDIA!$B$5:$C$1261,2)</f>
        <v>148.86000000000001</v>
      </c>
      <c r="G36" s="13">
        <f t="shared" si="0"/>
        <v>4.6911286576869493E-2</v>
      </c>
      <c r="H36" s="13">
        <f t="shared" si="0"/>
        <v>0.12144040982371562</v>
      </c>
    </row>
    <row r="37" spans="2:8" x14ac:dyDescent="0.3">
      <c r="B37" s="2">
        <f t="shared" si="1"/>
        <v>45596</v>
      </c>
      <c r="C37">
        <f>+VLOOKUP(B37,'S&amp;P500'!$B$5:$C$1261,2)</f>
        <v>5705.45</v>
      </c>
      <c r="D37">
        <f>+VLOOKUP(B37,NVDIA!$B$5:$C$1261,2)</f>
        <v>132.74</v>
      </c>
      <c r="G37" s="13">
        <f t="shared" si="0"/>
        <v>-1.7971173143586872E-2</v>
      </c>
      <c r="H37" s="13">
        <f t="shared" si="0"/>
        <v>-5.4491060616852938E-2</v>
      </c>
    </row>
    <row r="38" spans="2:8" x14ac:dyDescent="0.3">
      <c r="B38" s="2">
        <f t="shared" si="1"/>
        <v>45589</v>
      </c>
      <c r="C38">
        <f>+VLOOKUP(B38,'S&amp;P500'!$B$5:$C$1261,2)</f>
        <v>5809.86</v>
      </c>
      <c r="D38">
        <f>+VLOOKUP(B38,NVDIA!$B$5:$C$1261,2)</f>
        <v>140.38999999999999</v>
      </c>
      <c r="G38" s="13">
        <f t="shared" si="0"/>
        <v>-5.4113091396515989E-3</v>
      </c>
      <c r="H38" s="13">
        <f t="shared" si="0"/>
        <v>2.5418157913958073E-2</v>
      </c>
    </row>
    <row r="39" spans="2:8" x14ac:dyDescent="0.3">
      <c r="B39" s="2">
        <f t="shared" si="1"/>
        <v>45582</v>
      </c>
      <c r="C39">
        <f>+VLOOKUP(B39,'S&amp;P500'!$B$5:$C$1261,2)</f>
        <v>5841.47</v>
      </c>
      <c r="D39">
        <f>+VLOOKUP(B39,NVDIA!$B$5:$C$1261,2)</f>
        <v>136.91</v>
      </c>
      <c r="G39" s="13">
        <f t="shared" si="0"/>
        <v>1.0626205655660526E-2</v>
      </c>
      <c r="H39" s="13">
        <f t="shared" si="0"/>
        <v>1.5728169745530041E-2</v>
      </c>
    </row>
    <row r="40" spans="2:8" x14ac:dyDescent="0.3">
      <c r="B40" s="2">
        <f t="shared" si="1"/>
        <v>45575</v>
      </c>
      <c r="C40">
        <f>+VLOOKUP(B40,'S&amp;P500'!$B$5:$C$1261,2)</f>
        <v>5780.05</v>
      </c>
      <c r="D40">
        <f>+VLOOKUP(B40,NVDIA!$B$5:$C$1261,2)</f>
        <v>134.79</v>
      </c>
      <c r="G40" s="13">
        <f t="shared" si="0"/>
        <v>1.4054533907374545E-2</v>
      </c>
      <c r="H40" s="13">
        <f t="shared" si="0"/>
        <v>9.7370349263209199E-2</v>
      </c>
    </row>
    <row r="41" spans="2:8" x14ac:dyDescent="0.3">
      <c r="B41" s="2">
        <f t="shared" si="1"/>
        <v>45568</v>
      </c>
      <c r="C41">
        <f>+VLOOKUP(B41,'S&amp;P500'!$B$5:$C$1261,2)</f>
        <v>5699.94</v>
      </c>
      <c r="D41">
        <f>+VLOOKUP(B41,NVDIA!$B$5:$C$1261,2)</f>
        <v>122.83</v>
      </c>
      <c r="G41" s="13">
        <f t="shared" si="0"/>
        <v>-7.9072366096526459E-3</v>
      </c>
      <c r="H41" s="13">
        <f t="shared" si="0"/>
        <v>-9.5952265763585842E-3</v>
      </c>
    </row>
    <row r="42" spans="2:8" x14ac:dyDescent="0.3">
      <c r="B42" s="2">
        <f t="shared" si="1"/>
        <v>45561</v>
      </c>
      <c r="C42">
        <f>+VLOOKUP(B42,'S&amp;P500'!$B$5:$C$1261,2)</f>
        <v>5745.37</v>
      </c>
      <c r="D42">
        <f>+VLOOKUP(B42,NVDIA!$B$5:$C$1261,2)</f>
        <v>124.02</v>
      </c>
      <c r="G42" s="13">
        <f t="shared" si="0"/>
        <v>5.5533775316609635E-3</v>
      </c>
      <c r="H42" s="13">
        <f t="shared" si="0"/>
        <v>5.2354688162918883E-2</v>
      </c>
    </row>
    <row r="43" spans="2:8" x14ac:dyDescent="0.3">
      <c r="B43" s="2">
        <f t="shared" si="1"/>
        <v>45554</v>
      </c>
      <c r="C43">
        <f>+VLOOKUP(B43,'S&amp;P500'!$B$5:$C$1261,2)</f>
        <v>5713.64</v>
      </c>
      <c r="D43">
        <f>+VLOOKUP(B43,NVDIA!$B$5:$C$1261,2)</f>
        <v>117.85</v>
      </c>
      <c r="G43" s="13">
        <f t="shared" si="0"/>
        <v>2.1065949933521066E-2</v>
      </c>
      <c r="H43" s="13">
        <f t="shared" si="0"/>
        <v>-1.0661517797179387E-2</v>
      </c>
    </row>
    <row r="44" spans="2:8" x14ac:dyDescent="0.3">
      <c r="B44" s="2">
        <f t="shared" si="1"/>
        <v>45547</v>
      </c>
      <c r="C44">
        <f>+VLOOKUP(B44,'S&amp;P500'!$B$5:$C$1261,2)</f>
        <v>5595.76</v>
      </c>
      <c r="D44">
        <f>+VLOOKUP(B44,NVDIA!$B$5:$C$1261,2)</f>
        <v>119.12</v>
      </c>
      <c r="G44" s="13">
        <f t="shared" si="0"/>
        <v>1.6780505177699023E-2</v>
      </c>
      <c r="H44" s="13">
        <f t="shared" si="0"/>
        <v>0.11140138085463702</v>
      </c>
    </row>
    <row r="45" spans="2:8" x14ac:dyDescent="0.3">
      <c r="B45" s="2">
        <f t="shared" si="1"/>
        <v>45540</v>
      </c>
      <c r="C45">
        <f>+VLOOKUP(B45,'S&amp;P500'!$B$5:$C$1261,2)</f>
        <v>5503.41</v>
      </c>
      <c r="D45">
        <f>+VLOOKUP(B45,NVDIA!$B$5:$C$1261,2)</f>
        <v>107.18</v>
      </c>
      <c r="G45" s="13">
        <f t="shared" si="0"/>
        <v>-1.5835234872924708E-2</v>
      </c>
      <c r="H45" s="13">
        <f t="shared" si="0"/>
        <v>-8.8295338550527402E-2</v>
      </c>
    </row>
    <row r="46" spans="2:8" x14ac:dyDescent="0.3">
      <c r="B46" s="2">
        <f t="shared" si="1"/>
        <v>45533</v>
      </c>
      <c r="C46">
        <f>+VLOOKUP(B46,'S&amp;P500'!$B$5:$C$1261,2)</f>
        <v>5591.96</v>
      </c>
      <c r="D46">
        <f>+VLOOKUP(B46,NVDIA!$B$5:$C$1261,2)</f>
        <v>117.56</v>
      </c>
      <c r="G46" s="13">
        <f t="shared" si="0"/>
        <v>3.8272083638504206E-3</v>
      </c>
      <c r="H46" s="13">
        <f t="shared" si="0"/>
        <v>-4.9713038557917644E-2</v>
      </c>
    </row>
    <row r="47" spans="2:8" x14ac:dyDescent="0.3">
      <c r="B47" s="2">
        <f t="shared" si="1"/>
        <v>45526</v>
      </c>
      <c r="C47">
        <f>+VLOOKUP(B47,'S&amp;P500'!$B$5:$C$1261,2)</f>
        <v>5570.64</v>
      </c>
      <c r="D47">
        <f>+VLOOKUP(B47,NVDIA!$B$5:$C$1261,2)</f>
        <v>123.71</v>
      </c>
      <c r="G47" s="13">
        <f t="shared" si="0"/>
        <v>4.946583393767634E-3</v>
      </c>
      <c r="H47" s="13">
        <f t="shared" si="0"/>
        <v>7.1643735243831497E-3</v>
      </c>
    </row>
    <row r="48" spans="2:8" x14ac:dyDescent="0.3">
      <c r="B48" s="2">
        <f t="shared" si="1"/>
        <v>45519</v>
      </c>
      <c r="C48">
        <f>+VLOOKUP(B48,'S&amp;P500'!$B$5:$C$1261,2)</f>
        <v>5543.22</v>
      </c>
      <c r="D48">
        <f>+VLOOKUP(B48,NVDIA!$B$5:$C$1261,2)</f>
        <v>122.83</v>
      </c>
      <c r="G48" s="13">
        <f t="shared" si="0"/>
        <v>4.2093805399572526E-2</v>
      </c>
      <c r="H48" s="13">
        <f t="shared" si="0"/>
        <v>0.17047836859157606</v>
      </c>
    </row>
    <row r="49" spans="2:8" x14ac:dyDescent="0.3">
      <c r="B49" s="2">
        <f t="shared" si="1"/>
        <v>45512</v>
      </c>
      <c r="C49">
        <f>+VLOOKUP(B49,'S&amp;P500'!$B$5:$C$1261,2)</f>
        <v>5319.31</v>
      </c>
      <c r="D49">
        <f>+VLOOKUP(B49,NVDIA!$B$5:$C$1261,2)</f>
        <v>104.94</v>
      </c>
      <c r="G49" s="13">
        <f t="shared" si="0"/>
        <v>-2.33848876746936E-2</v>
      </c>
      <c r="H49" s="13">
        <f t="shared" si="0"/>
        <v>-3.8834951456310773E-2</v>
      </c>
    </row>
    <row r="50" spans="2:8" x14ac:dyDescent="0.3">
      <c r="B50" s="2">
        <f t="shared" si="1"/>
        <v>45505</v>
      </c>
      <c r="C50">
        <f>+VLOOKUP(B50,'S&amp;P500'!$B$5:$C$1261,2)</f>
        <v>5446.68</v>
      </c>
      <c r="D50">
        <f>+VLOOKUP(B50,NVDIA!$B$5:$C$1261,2)</f>
        <v>109.18</v>
      </c>
      <c r="G50" s="13">
        <f t="shared" si="0"/>
        <v>8.7901585784613268E-3</v>
      </c>
      <c r="H50" s="13">
        <f t="shared" si="0"/>
        <v>-2.7349665924276123E-2</v>
      </c>
    </row>
    <row r="51" spans="2:8" x14ac:dyDescent="0.3">
      <c r="B51" s="2">
        <f t="shared" si="1"/>
        <v>45498</v>
      </c>
      <c r="C51">
        <f>+VLOOKUP(B51,'S&amp;P500'!$B$5:$C$1261,2)</f>
        <v>5399.22</v>
      </c>
      <c r="D51">
        <f>+VLOOKUP(B51,NVDIA!$B$5:$C$1261,2)</f>
        <v>112.25</v>
      </c>
      <c r="G51" s="13">
        <f t="shared" si="0"/>
        <v>-2.6218349778793337E-2</v>
      </c>
      <c r="H51" s="13">
        <f t="shared" si="0"/>
        <v>-7.277383115810343E-2</v>
      </c>
    </row>
    <row r="52" spans="2:8" x14ac:dyDescent="0.3">
      <c r="B52" s="2">
        <f t="shared" si="1"/>
        <v>45491</v>
      </c>
      <c r="C52">
        <f>+VLOOKUP(B52,'S&amp;P500'!$B$5:$C$1261,2)</f>
        <v>5544.59</v>
      </c>
      <c r="D52">
        <f>+VLOOKUP(B52,NVDIA!$B$5:$C$1261,2)</f>
        <v>121.06</v>
      </c>
      <c r="G52" s="13">
        <f t="shared" si="0"/>
        <v>-7.1536778320148153E-3</v>
      </c>
      <c r="H52" s="13">
        <f t="shared" si="0"/>
        <v>-4.9540708173039238E-2</v>
      </c>
    </row>
    <row r="53" spans="2:8" x14ac:dyDescent="0.3">
      <c r="B53" s="2">
        <f t="shared" si="1"/>
        <v>45484</v>
      </c>
      <c r="C53">
        <f>+VLOOKUP(B53,'S&amp;P500'!$B$5:$C$1261,2)</f>
        <v>5584.54</v>
      </c>
      <c r="D53">
        <f>+VLOOKUP(B53,NVDIA!$B$5:$C$1261,2)</f>
        <v>127.37</v>
      </c>
      <c r="G53" s="13">
        <f t="shared" si="0"/>
        <v>8.5822337647325497E-3</v>
      </c>
      <c r="H53" s="13">
        <f t="shared" si="0"/>
        <v>-6.8615984405457908E-3</v>
      </c>
    </row>
    <row r="54" spans="2:8" x14ac:dyDescent="0.3">
      <c r="B54" s="2">
        <f t="shared" si="1"/>
        <v>45477</v>
      </c>
      <c r="C54">
        <f>+VLOOKUP(B54,'S&amp;P500'!$B$5:$C$1261,2)</f>
        <v>5537.02</v>
      </c>
      <c r="D54">
        <f>+VLOOKUP(B54,NVDIA!$B$5:$C$1261,2)</f>
        <v>128.25</v>
      </c>
      <c r="G54" s="13">
        <f t="shared" si="0"/>
        <v>9.8762144643225191E-3</v>
      </c>
      <c r="H54" s="13">
        <f t="shared" si="0"/>
        <v>3.4607938044530551E-2</v>
      </c>
    </row>
    <row r="55" spans="2:8" x14ac:dyDescent="0.3">
      <c r="B55" s="2">
        <f t="shared" si="1"/>
        <v>45470</v>
      </c>
      <c r="C55">
        <f>+VLOOKUP(B55,'S&amp;P500'!$B$5:$C$1261,2)</f>
        <v>5482.87</v>
      </c>
      <c r="D55">
        <f>+VLOOKUP(B55,NVDIA!$B$5:$C$1261,2)</f>
        <v>123.96</v>
      </c>
      <c r="G55" s="13">
        <f t="shared" si="0"/>
        <v>1.7722818768648452E-3</v>
      </c>
      <c r="H55" s="13">
        <f t="shared" si="0"/>
        <v>-5.1931166347992441E-2</v>
      </c>
    </row>
    <row r="56" spans="2:8" x14ac:dyDescent="0.3">
      <c r="B56" s="2">
        <f t="shared" si="1"/>
        <v>45463</v>
      </c>
      <c r="C56">
        <f>+VLOOKUP(B56,'S&amp;P500'!$B$5:$C$1261,2)</f>
        <v>5473.17</v>
      </c>
      <c r="D56">
        <f>+VLOOKUP(B56,NVDIA!$B$5:$C$1261,2)</f>
        <v>130.75</v>
      </c>
      <c r="G56" s="13">
        <f t="shared" si="0"/>
        <v>7.2565120892793544E-3</v>
      </c>
      <c r="H56" s="13">
        <f t="shared" si="0"/>
        <v>9.0291711683900822E-3</v>
      </c>
    </row>
    <row r="57" spans="2:8" x14ac:dyDescent="0.3">
      <c r="B57" s="2">
        <f t="shared" si="1"/>
        <v>45456</v>
      </c>
      <c r="C57">
        <f>+VLOOKUP(B57,'S&amp;P500'!$B$5:$C$1261,2)</f>
        <v>5433.74</v>
      </c>
      <c r="D57">
        <f>+VLOOKUP(B57,NVDIA!$B$5:$C$1261,2)</f>
        <v>129.58000000000001</v>
      </c>
      <c r="G57" s="13">
        <f t="shared" si="0"/>
        <v>1.5090716164514628E-2</v>
      </c>
      <c r="H57" s="13">
        <f t="shared" si="0"/>
        <v>7.1263227513227667E-2</v>
      </c>
    </row>
    <row r="58" spans="2:8" x14ac:dyDescent="0.3">
      <c r="B58" s="2">
        <f t="shared" si="1"/>
        <v>45449</v>
      </c>
      <c r="C58">
        <f>+VLOOKUP(B58,'S&amp;P500'!$B$5:$C$1261,2)</f>
        <v>5352.96</v>
      </c>
      <c r="D58">
        <f>+VLOOKUP(B58,NVDIA!$B$5:$C$1261,2)</f>
        <v>120.96</v>
      </c>
      <c r="G58" s="13">
        <f t="shared" si="0"/>
        <v>2.243920328222071E-2</v>
      </c>
      <c r="H58" s="13">
        <f t="shared" si="0"/>
        <v>9.5057034220532355E-2</v>
      </c>
    </row>
    <row r="59" spans="2:8" x14ac:dyDescent="0.3">
      <c r="B59" s="2">
        <f t="shared" si="1"/>
        <v>45442</v>
      </c>
      <c r="C59">
        <f>+VLOOKUP(B59,'S&amp;P500'!$B$5:$C$1261,2)</f>
        <v>5235.4799999999996</v>
      </c>
      <c r="D59">
        <f>+VLOOKUP(B59,NVDIA!$B$5:$C$1261,2)</f>
        <v>110.46</v>
      </c>
      <c r="G59" s="13">
        <f t="shared" si="0"/>
        <v>-6.1429352448063579E-3</v>
      </c>
      <c r="H59" s="13">
        <f t="shared" si="0"/>
        <v>6.4572089437162639E-2</v>
      </c>
    </row>
    <row r="60" spans="2:8" x14ac:dyDescent="0.3">
      <c r="B60" s="2">
        <f t="shared" si="1"/>
        <v>45435</v>
      </c>
      <c r="C60">
        <f>+VLOOKUP(B60,'S&amp;P500'!$B$5:$C$1261,2)</f>
        <v>5267.84</v>
      </c>
      <c r="D60">
        <f>+VLOOKUP(B60,NVDIA!$B$5:$C$1261,2)</f>
        <v>103.76</v>
      </c>
      <c r="G60" s="13">
        <f t="shared" si="0"/>
        <v>-5.5237771610882058E-3</v>
      </c>
      <c r="H60" s="13">
        <f t="shared" si="0"/>
        <v>9.9968196756069272E-2</v>
      </c>
    </row>
    <row r="61" spans="2:8" x14ac:dyDescent="0.3">
      <c r="B61" s="2">
        <f t="shared" si="1"/>
        <v>45428</v>
      </c>
      <c r="C61">
        <f>+VLOOKUP(B61,'S&amp;P500'!$B$5:$C$1261,2)</f>
        <v>5297.1</v>
      </c>
      <c r="D61">
        <f>+VLOOKUP(B61,NVDIA!$B$5:$C$1261,2)</f>
        <v>94.33</v>
      </c>
      <c r="G61" s="13">
        <f t="shared" si="0"/>
        <v>1.5922272001964055E-2</v>
      </c>
      <c r="H61" s="13">
        <f t="shared" si="0"/>
        <v>6.3232642019837693E-2</v>
      </c>
    </row>
    <row r="62" spans="2:8" x14ac:dyDescent="0.3">
      <c r="B62" s="2">
        <f t="shared" si="1"/>
        <v>45421</v>
      </c>
      <c r="C62">
        <f>+VLOOKUP(B62,'S&amp;P500'!$B$5:$C$1261,2)</f>
        <v>5214.08</v>
      </c>
      <c r="D62">
        <f>+VLOOKUP(B62,NVDIA!$B$5:$C$1261,2)</f>
        <v>88.72</v>
      </c>
      <c r="G62" s="13">
        <f t="shared" si="0"/>
        <v>2.9595987520240064E-2</v>
      </c>
      <c r="H62" s="13">
        <f t="shared" si="0"/>
        <v>3.4153164704511019E-2</v>
      </c>
    </row>
    <row r="63" spans="2:8" x14ac:dyDescent="0.3">
      <c r="B63" s="2">
        <f t="shared" si="1"/>
        <v>45414</v>
      </c>
      <c r="C63">
        <f>+VLOOKUP(B63,'S&amp;P500'!$B$5:$C$1261,2)</f>
        <v>5064.2</v>
      </c>
      <c r="D63">
        <f>+VLOOKUP(B63,NVDIA!$B$5:$C$1261,2)</f>
        <v>85.79</v>
      </c>
      <c r="G63" s="13">
        <f t="shared" si="0"/>
        <v>3.1257304265492891E-3</v>
      </c>
      <c r="H63" s="13">
        <f t="shared" si="0"/>
        <v>3.8619854721549718E-2</v>
      </c>
    </row>
    <row r="64" spans="2:8" x14ac:dyDescent="0.3">
      <c r="B64" s="2">
        <f t="shared" si="1"/>
        <v>45407</v>
      </c>
      <c r="C64">
        <f>+VLOOKUP(B64,'S&amp;P500'!$B$5:$C$1261,2)</f>
        <v>5048.42</v>
      </c>
      <c r="D64">
        <f>+VLOOKUP(B64,NVDIA!$B$5:$C$1261,2)</f>
        <v>82.6</v>
      </c>
      <c r="G64" s="13">
        <f t="shared" si="0"/>
        <v>7.4434457765928386E-3</v>
      </c>
      <c r="H64" s="13">
        <f t="shared" si="0"/>
        <v>-2.410207939508513E-2</v>
      </c>
    </row>
    <row r="65" spans="2:8" x14ac:dyDescent="0.3">
      <c r="B65" s="2">
        <f t="shared" si="1"/>
        <v>45400</v>
      </c>
      <c r="C65">
        <f>+VLOOKUP(B65,'S&amp;P500'!$B$5:$C$1261,2)</f>
        <v>5011.12</v>
      </c>
      <c r="D65">
        <f>+VLOOKUP(B65,NVDIA!$B$5:$C$1261,2)</f>
        <v>84.64</v>
      </c>
      <c r="G65" s="13">
        <f t="shared" si="0"/>
        <v>-3.6148842290721905E-2</v>
      </c>
      <c r="H65" s="13">
        <f t="shared" si="0"/>
        <v>-6.5680538690804702E-2</v>
      </c>
    </row>
    <row r="66" spans="2:8" x14ac:dyDescent="0.3">
      <c r="B66" s="2">
        <f t="shared" si="1"/>
        <v>45393</v>
      </c>
      <c r="C66">
        <f>+VLOOKUP(B66,'S&amp;P500'!$B$5:$C$1261,2)</f>
        <v>5199.0600000000004</v>
      </c>
      <c r="D66">
        <f>+VLOOKUP(B66,NVDIA!$B$5:$C$1261,2)</f>
        <v>90.59</v>
      </c>
      <c r="G66" s="13">
        <f t="shared" si="0"/>
        <v>1.0073418415024848E-2</v>
      </c>
      <c r="H66" s="13">
        <f t="shared" si="0"/>
        <v>5.4843968327899395E-2</v>
      </c>
    </row>
    <row r="67" spans="2:8" x14ac:dyDescent="0.3">
      <c r="B67" s="2">
        <f t="shared" si="1"/>
        <v>45386</v>
      </c>
      <c r="C67">
        <f>+VLOOKUP(B67,'S&amp;P500'!$B$5:$C$1261,2)</f>
        <v>5147.21</v>
      </c>
      <c r="D67">
        <f>+VLOOKUP(B67,NVDIA!$B$5:$C$1261,2)</f>
        <v>85.88</v>
      </c>
      <c r="G67" s="13">
        <f t="shared" si="0"/>
        <v>-2.039072387640728E-2</v>
      </c>
      <c r="H67" s="13">
        <f t="shared" si="0"/>
        <v>-4.9263810472711222E-2</v>
      </c>
    </row>
    <row r="68" spans="2:8" x14ac:dyDescent="0.3">
      <c r="B68" s="2">
        <f t="shared" si="1"/>
        <v>45379</v>
      </c>
      <c r="C68">
        <f>+VLOOKUP(B68,'S&amp;P500'!$B$5:$C$1261,2)</f>
        <v>5254.35</v>
      </c>
      <c r="D68">
        <f>+VLOOKUP(B68,NVDIA!$B$5:$C$1261,2)</f>
        <v>90.33</v>
      </c>
      <c r="G68" s="13">
        <f t="shared" ref="G68:H131" si="2">+C68/C69-1</f>
        <v>2.4458507344231606E-3</v>
      </c>
      <c r="H68" s="13">
        <f t="shared" si="2"/>
        <v>-1.1706783369803131E-2</v>
      </c>
    </row>
    <row r="69" spans="2:8" x14ac:dyDescent="0.3">
      <c r="B69" s="2">
        <f t="shared" si="1"/>
        <v>45372</v>
      </c>
      <c r="C69">
        <f>+VLOOKUP(B69,'S&amp;P500'!$B$5:$C$1261,2)</f>
        <v>5241.53</v>
      </c>
      <c r="D69">
        <f>+VLOOKUP(B69,NVDIA!$B$5:$C$1261,2)</f>
        <v>91.4</v>
      </c>
      <c r="G69" s="13">
        <f t="shared" si="2"/>
        <v>1.7677963995588852E-2</v>
      </c>
      <c r="H69" s="13">
        <f t="shared" si="2"/>
        <v>3.958143767060962E-2</v>
      </c>
    </row>
    <row r="70" spans="2:8" x14ac:dyDescent="0.3">
      <c r="B70" s="2">
        <f t="shared" si="1"/>
        <v>45365</v>
      </c>
      <c r="C70">
        <f>+VLOOKUP(B70,'S&amp;P500'!$B$5:$C$1261,2)</f>
        <v>5150.4799999999996</v>
      </c>
      <c r="D70">
        <f>+VLOOKUP(B70,NVDIA!$B$5:$C$1261,2)</f>
        <v>87.92</v>
      </c>
      <c r="G70" s="13">
        <f t="shared" si="2"/>
        <v>-1.3340158530721347E-3</v>
      </c>
      <c r="H70" s="13">
        <f t="shared" si="2"/>
        <v>-5.0949913644214195E-2</v>
      </c>
    </row>
    <row r="71" spans="2:8" x14ac:dyDescent="0.3">
      <c r="B71" s="2">
        <f t="shared" si="1"/>
        <v>45358</v>
      </c>
      <c r="C71">
        <f>+VLOOKUP(B71,'S&amp;P500'!$B$5:$C$1261,2)</f>
        <v>5157.3599999999997</v>
      </c>
      <c r="D71">
        <f>+VLOOKUP(B71,NVDIA!$B$5:$C$1261,2)</f>
        <v>92.64</v>
      </c>
      <c r="G71" s="13">
        <f t="shared" si="2"/>
        <v>1.1987198480457151E-2</v>
      </c>
      <c r="H71" s="13">
        <f t="shared" si="2"/>
        <v>0.17147192716236725</v>
      </c>
    </row>
    <row r="72" spans="2:8" x14ac:dyDescent="0.3">
      <c r="B72" s="2">
        <f t="shared" si="1"/>
        <v>45351</v>
      </c>
      <c r="C72">
        <f>+VLOOKUP(B72,'S&amp;P500'!$B$5:$C$1261,2)</f>
        <v>5096.2700000000004</v>
      </c>
      <c r="D72">
        <f>+VLOOKUP(B72,NVDIA!$B$5:$C$1261,2)</f>
        <v>79.08</v>
      </c>
      <c r="G72" s="13">
        <f t="shared" si="2"/>
        <v>1.8163840197522596E-3</v>
      </c>
      <c r="H72" s="13">
        <f t="shared" si="2"/>
        <v>7.2602216278179199E-3</v>
      </c>
    </row>
    <row r="73" spans="2:8" x14ac:dyDescent="0.3">
      <c r="B73" s="2">
        <f t="shared" si="1"/>
        <v>45344</v>
      </c>
      <c r="C73">
        <f>+VLOOKUP(B73,'S&amp;P500'!$B$5:$C$1261,2)</f>
        <v>5087.03</v>
      </c>
      <c r="D73">
        <f>+VLOOKUP(B73,NVDIA!$B$5:$C$1261,2)</f>
        <v>78.510000000000005</v>
      </c>
      <c r="G73" s="13">
        <f t="shared" si="2"/>
        <v>1.1392261612452437E-2</v>
      </c>
      <c r="H73" s="13">
        <f t="shared" si="2"/>
        <v>8.0958281701776214E-2</v>
      </c>
    </row>
    <row r="74" spans="2:8" x14ac:dyDescent="0.3">
      <c r="B74" s="2">
        <f t="shared" ref="B74:B137" si="3">+B73-$C$2</f>
        <v>45337</v>
      </c>
      <c r="C74">
        <f>+VLOOKUP(B74,'S&amp;P500'!$B$5:$C$1261,2)</f>
        <v>5029.7299999999996</v>
      </c>
      <c r="D74">
        <f>+VLOOKUP(B74,NVDIA!$B$5:$C$1261,2)</f>
        <v>72.63</v>
      </c>
      <c r="G74" s="13">
        <f t="shared" si="2"/>
        <v>6.3666612644084353E-3</v>
      </c>
      <c r="H74" s="13">
        <f t="shared" si="2"/>
        <v>4.3384571182301324E-2</v>
      </c>
    </row>
    <row r="75" spans="2:8" x14ac:dyDescent="0.3">
      <c r="B75" s="2">
        <f t="shared" si="3"/>
        <v>45330</v>
      </c>
      <c r="C75">
        <f>+VLOOKUP(B75,'S&amp;P500'!$B$5:$C$1261,2)</f>
        <v>4997.91</v>
      </c>
      <c r="D75">
        <f>+VLOOKUP(B75,NVDIA!$B$5:$C$1261,2)</f>
        <v>69.61</v>
      </c>
      <c r="G75" s="13">
        <f t="shared" si="2"/>
        <v>1.8694750916699254E-2</v>
      </c>
      <c r="H75" s="13">
        <f t="shared" si="2"/>
        <v>0.10492063492063486</v>
      </c>
    </row>
    <row r="76" spans="2:8" x14ac:dyDescent="0.3">
      <c r="B76" s="2">
        <f t="shared" si="3"/>
        <v>45323</v>
      </c>
      <c r="C76">
        <f>+VLOOKUP(B76,'S&amp;P500'!$B$5:$C$1261,2)</f>
        <v>4906.1899999999996</v>
      </c>
      <c r="D76">
        <f>+VLOOKUP(B76,NVDIA!$B$5:$C$1261,2)</f>
        <v>63</v>
      </c>
      <c r="G76" s="13">
        <f t="shared" si="2"/>
        <v>2.4580316131879165E-3</v>
      </c>
      <c r="H76" s="13">
        <f t="shared" si="2"/>
        <v>2.2893326838772543E-2</v>
      </c>
    </row>
    <row r="77" spans="2:8" x14ac:dyDescent="0.3">
      <c r="B77" s="2">
        <f t="shared" si="3"/>
        <v>45316</v>
      </c>
      <c r="C77">
        <f>+VLOOKUP(B77,'S&amp;P500'!$B$5:$C$1261,2)</f>
        <v>4894.16</v>
      </c>
      <c r="D77">
        <f>+VLOOKUP(B77,NVDIA!$B$5:$C$1261,2)</f>
        <v>61.59</v>
      </c>
      <c r="G77" s="13">
        <f t="shared" si="2"/>
        <v>2.3681535430271072E-2</v>
      </c>
      <c r="H77" s="13">
        <f t="shared" si="2"/>
        <v>7.882291119285334E-2</v>
      </c>
    </row>
    <row r="78" spans="2:8" x14ac:dyDescent="0.3">
      <c r="B78" s="2">
        <f t="shared" si="3"/>
        <v>45309</v>
      </c>
      <c r="C78">
        <f>+VLOOKUP(B78,'S&amp;P500'!$B$5:$C$1261,2)</f>
        <v>4780.9399999999996</v>
      </c>
      <c r="D78">
        <f>+VLOOKUP(B78,NVDIA!$B$5:$C$1261,2)</f>
        <v>57.09</v>
      </c>
      <c r="G78" s="13">
        <f t="shared" si="2"/>
        <v>1.4643616220100242E-4</v>
      </c>
      <c r="H78" s="13">
        <f t="shared" si="2"/>
        <v>4.1788321167883336E-2</v>
      </c>
    </row>
    <row r="79" spans="2:8" x14ac:dyDescent="0.3">
      <c r="B79" s="2">
        <f t="shared" si="3"/>
        <v>45302</v>
      </c>
      <c r="C79">
        <f>+VLOOKUP(B79,'S&amp;P500'!$B$5:$C$1261,2)</f>
        <v>4780.24</v>
      </c>
      <c r="D79">
        <f>+VLOOKUP(B79,NVDIA!$B$5:$C$1261,2)</f>
        <v>54.8</v>
      </c>
      <c r="G79" s="13">
        <f t="shared" si="2"/>
        <v>1.9527884180622124E-2</v>
      </c>
      <c r="H79" s="13">
        <f t="shared" si="2"/>
        <v>0.14214255939974985</v>
      </c>
    </row>
    <row r="80" spans="2:8" x14ac:dyDescent="0.3">
      <c r="B80" s="2">
        <f t="shared" si="3"/>
        <v>45295</v>
      </c>
      <c r="C80">
        <f>+VLOOKUP(B80,'S&amp;P500'!$B$5:$C$1261,2)</f>
        <v>4688.68</v>
      </c>
      <c r="D80">
        <f>+VLOOKUP(B80,NVDIA!$B$5:$C$1261,2)</f>
        <v>47.98</v>
      </c>
      <c r="G80" s="13">
        <f t="shared" si="2"/>
        <v>-1.9791568670492476E-2</v>
      </c>
      <c r="H80" s="13">
        <f t="shared" si="2"/>
        <v>-3.0707070707070794E-2</v>
      </c>
    </row>
    <row r="81" spans="2:8" x14ac:dyDescent="0.3">
      <c r="B81" s="2">
        <f t="shared" si="3"/>
        <v>45288</v>
      </c>
      <c r="C81">
        <f>+VLOOKUP(B81,'S&amp;P500'!$B$5:$C$1261,2)</f>
        <v>4783.3500000000004</v>
      </c>
      <c r="D81">
        <f>+VLOOKUP(B81,NVDIA!$B$5:$C$1261,2)</f>
        <v>49.5</v>
      </c>
      <c r="G81" s="13">
        <f t="shared" si="2"/>
        <v>7.7105387896982958E-3</v>
      </c>
      <c r="H81" s="13">
        <f t="shared" si="2"/>
        <v>1.0822952828262178E-2</v>
      </c>
    </row>
    <row r="82" spans="2:8" x14ac:dyDescent="0.3">
      <c r="B82" s="2">
        <f t="shared" si="3"/>
        <v>45281</v>
      </c>
      <c r="C82">
        <f>+VLOOKUP(B82,'S&amp;P500'!$B$5:$C$1261,2)</f>
        <v>4746.75</v>
      </c>
      <c r="D82">
        <f>+VLOOKUP(B82,NVDIA!$B$5:$C$1261,2)</f>
        <v>48.97</v>
      </c>
      <c r="G82" s="13">
        <f t="shared" si="2"/>
        <v>5.7632613278808531E-3</v>
      </c>
      <c r="H82" s="13">
        <f t="shared" si="2"/>
        <v>1.324229257190157E-2</v>
      </c>
    </row>
    <row r="83" spans="2:8" x14ac:dyDescent="0.3">
      <c r="B83" s="2">
        <f t="shared" si="3"/>
        <v>45274</v>
      </c>
      <c r="C83">
        <f>+VLOOKUP(B83,'S&amp;P500'!$B$5:$C$1261,2)</f>
        <v>4719.55</v>
      </c>
      <c r="D83">
        <f>+VLOOKUP(B83,NVDIA!$B$5:$C$1261,2)</f>
        <v>48.33</v>
      </c>
      <c r="G83" s="13">
        <f t="shared" si="2"/>
        <v>2.9213252820247781E-2</v>
      </c>
      <c r="H83" s="13">
        <f t="shared" si="2"/>
        <v>3.7569772434521198E-2</v>
      </c>
    </row>
    <row r="84" spans="2:8" x14ac:dyDescent="0.3">
      <c r="B84" s="2">
        <f t="shared" si="3"/>
        <v>45267</v>
      </c>
      <c r="C84">
        <f>+VLOOKUP(B84,'S&amp;P500'!$B$5:$C$1261,2)</f>
        <v>4585.59</v>
      </c>
      <c r="D84">
        <f>+VLOOKUP(B84,NVDIA!$B$5:$C$1261,2)</f>
        <v>46.58</v>
      </c>
      <c r="G84" s="13">
        <f t="shared" si="2"/>
        <v>3.8946538815185505E-3</v>
      </c>
      <c r="H84" s="13">
        <f t="shared" si="2"/>
        <v>-3.6363636363636598E-3</v>
      </c>
    </row>
    <row r="85" spans="2:8" x14ac:dyDescent="0.3">
      <c r="B85" s="2">
        <f t="shared" si="3"/>
        <v>45260</v>
      </c>
      <c r="C85">
        <f>+VLOOKUP(B85,'S&amp;P500'!$B$5:$C$1261,2)</f>
        <v>4567.8</v>
      </c>
      <c r="D85">
        <f>+VLOOKUP(B85,NVDIA!$B$5:$C$1261,2)</f>
        <v>46.75</v>
      </c>
      <c r="G85" s="13">
        <f t="shared" si="2"/>
        <v>2.4535730431767266E-3</v>
      </c>
      <c r="H85" s="13">
        <f t="shared" si="2"/>
        <v>-3.9843910453891906E-2</v>
      </c>
    </row>
    <row r="86" spans="2:8" x14ac:dyDescent="0.3">
      <c r="B86" s="2">
        <f t="shared" si="3"/>
        <v>45253</v>
      </c>
      <c r="C86">
        <f>+VLOOKUP(B86,'S&amp;P500'!$B$5:$C$1261,2)</f>
        <v>4556.62</v>
      </c>
      <c r="D86">
        <f>+VLOOKUP(B86,NVDIA!$B$5:$C$1261,2)</f>
        <v>48.69</v>
      </c>
      <c r="G86" s="13">
        <f t="shared" si="2"/>
        <v>1.0731460614341826E-2</v>
      </c>
      <c r="H86" s="13">
        <f t="shared" si="2"/>
        <v>-1.5568135867367605E-2</v>
      </c>
    </row>
    <row r="87" spans="2:8" x14ac:dyDescent="0.3">
      <c r="B87" s="2">
        <f t="shared" si="3"/>
        <v>45246</v>
      </c>
      <c r="C87">
        <f>+VLOOKUP(B87,'S&amp;P500'!$B$5:$C$1261,2)</f>
        <v>4508.24</v>
      </c>
      <c r="D87">
        <f>+VLOOKUP(B87,NVDIA!$B$5:$C$1261,2)</f>
        <v>49.46</v>
      </c>
      <c r="G87" s="13">
        <f t="shared" si="2"/>
        <v>3.7008752458393968E-2</v>
      </c>
      <c r="H87" s="13">
        <f t="shared" si="2"/>
        <v>5.3910078840826881E-2</v>
      </c>
    </row>
    <row r="88" spans="2:8" x14ac:dyDescent="0.3">
      <c r="B88" s="2">
        <f t="shared" si="3"/>
        <v>45239</v>
      </c>
      <c r="C88">
        <f>+VLOOKUP(B88,'S&amp;P500'!$B$5:$C$1261,2)</f>
        <v>4347.3500000000004</v>
      </c>
      <c r="D88">
        <f>+VLOOKUP(B88,NVDIA!$B$5:$C$1261,2)</f>
        <v>46.93</v>
      </c>
      <c r="G88" s="13">
        <f t="shared" si="2"/>
        <v>6.8484267378143837E-3</v>
      </c>
      <c r="H88" s="13">
        <f t="shared" si="2"/>
        <v>7.9098643366291022E-2</v>
      </c>
    </row>
    <row r="89" spans="2:8" x14ac:dyDescent="0.3">
      <c r="B89" s="2">
        <f t="shared" si="3"/>
        <v>45232</v>
      </c>
      <c r="C89">
        <f>+VLOOKUP(B89,'S&amp;P500'!$B$5:$C$1261,2)</f>
        <v>4317.78</v>
      </c>
      <c r="D89">
        <f>+VLOOKUP(B89,NVDIA!$B$5:$C$1261,2)</f>
        <v>43.49</v>
      </c>
      <c r="G89" s="13">
        <f t="shared" si="2"/>
        <v>4.3640310062529775E-2</v>
      </c>
      <c r="H89" s="13">
        <f t="shared" si="2"/>
        <v>7.8888613247333206E-2</v>
      </c>
    </row>
    <row r="90" spans="2:8" x14ac:dyDescent="0.3">
      <c r="B90" s="2">
        <f t="shared" si="3"/>
        <v>45225</v>
      </c>
      <c r="C90">
        <f>+VLOOKUP(B90,'S&amp;P500'!$B$5:$C$1261,2)</f>
        <v>4137.2299999999996</v>
      </c>
      <c r="D90">
        <f>+VLOOKUP(B90,NVDIA!$B$5:$C$1261,2)</f>
        <v>40.31</v>
      </c>
      <c r="G90" s="13">
        <f t="shared" si="2"/>
        <v>-3.2905563347358724E-2</v>
      </c>
      <c r="H90" s="13">
        <f t="shared" si="2"/>
        <v>-4.2062737642585502E-2</v>
      </c>
    </row>
    <row r="91" spans="2:8" x14ac:dyDescent="0.3">
      <c r="B91" s="2">
        <f t="shared" si="3"/>
        <v>45218</v>
      </c>
      <c r="C91">
        <f>+VLOOKUP(B91,'S&amp;P500'!$B$5:$C$1261,2)</f>
        <v>4278</v>
      </c>
      <c r="D91">
        <f>+VLOOKUP(B91,NVDIA!$B$5:$C$1261,2)</f>
        <v>42.08</v>
      </c>
      <c r="G91" s="13">
        <f t="shared" si="2"/>
        <v>-1.6463545007483371E-2</v>
      </c>
      <c r="H91" s="13">
        <f t="shared" si="2"/>
        <v>-0.10315430520034108</v>
      </c>
    </row>
    <row r="92" spans="2:8" x14ac:dyDescent="0.3">
      <c r="B92" s="2">
        <f t="shared" si="3"/>
        <v>45211</v>
      </c>
      <c r="C92">
        <f>+VLOOKUP(B92,'S&amp;P500'!$B$5:$C$1261,2)</f>
        <v>4349.6099999999997</v>
      </c>
      <c r="D92">
        <f>+VLOOKUP(B92,NVDIA!$B$5:$C$1261,2)</f>
        <v>46.92</v>
      </c>
      <c r="G92" s="13">
        <f t="shared" si="2"/>
        <v>2.1469215793564977E-2</v>
      </c>
      <c r="H92" s="13">
        <f t="shared" si="2"/>
        <v>5.0369375419744733E-2</v>
      </c>
    </row>
    <row r="93" spans="2:8" x14ac:dyDescent="0.3">
      <c r="B93" s="2">
        <f t="shared" si="3"/>
        <v>45204</v>
      </c>
      <c r="C93">
        <f>+VLOOKUP(B93,'S&amp;P500'!$B$5:$C$1261,2)</f>
        <v>4258.1899999999996</v>
      </c>
      <c r="D93">
        <f>+VLOOKUP(B93,NVDIA!$B$5:$C$1261,2)</f>
        <v>44.67</v>
      </c>
      <c r="G93" s="13">
        <f t="shared" si="2"/>
        <v>-9.6541619182733962E-3</v>
      </c>
      <c r="H93" s="13">
        <f t="shared" si="2"/>
        <v>3.7148827490132375E-2</v>
      </c>
    </row>
    <row r="94" spans="2:8" x14ac:dyDescent="0.3">
      <c r="B94" s="2">
        <f t="shared" si="3"/>
        <v>45197</v>
      </c>
      <c r="C94">
        <f>+VLOOKUP(B94,'S&amp;P500'!$B$5:$C$1261,2)</f>
        <v>4299.7</v>
      </c>
      <c r="D94">
        <f>+VLOOKUP(B94,NVDIA!$B$5:$C$1261,2)</f>
        <v>43.07</v>
      </c>
      <c r="G94" s="13">
        <f t="shared" si="2"/>
        <v>-6.9976905311778248E-3</v>
      </c>
      <c r="H94" s="13">
        <f t="shared" si="2"/>
        <v>5.0487804878048825E-2</v>
      </c>
    </row>
    <row r="95" spans="2:8" x14ac:dyDescent="0.3">
      <c r="B95" s="2">
        <f t="shared" si="3"/>
        <v>45190</v>
      </c>
      <c r="C95">
        <f>+VLOOKUP(B95,'S&amp;P500'!$B$5:$C$1261,2)</f>
        <v>4330</v>
      </c>
      <c r="D95">
        <f>+VLOOKUP(B95,NVDIA!$B$5:$C$1261,2)</f>
        <v>41</v>
      </c>
      <c r="G95" s="13">
        <f t="shared" si="2"/>
        <v>-3.8867061774433442E-2</v>
      </c>
      <c r="H95" s="13">
        <f t="shared" si="2"/>
        <v>-0.10008779631255493</v>
      </c>
    </row>
    <row r="96" spans="2:8" x14ac:dyDescent="0.3">
      <c r="B96" s="2">
        <f t="shared" si="3"/>
        <v>45183</v>
      </c>
      <c r="C96">
        <f>+VLOOKUP(B96,'S&amp;P500'!$B$5:$C$1261,2)</f>
        <v>4505.1000000000004</v>
      </c>
      <c r="D96">
        <f>+VLOOKUP(B96,NVDIA!$B$5:$C$1261,2)</f>
        <v>45.56</v>
      </c>
      <c r="G96" s="13">
        <f t="shared" si="2"/>
        <v>1.2122737096563974E-2</v>
      </c>
      <c r="H96" s="13">
        <f t="shared" si="2"/>
        <v>-1.4279532669839834E-2</v>
      </c>
    </row>
    <row r="97" spans="2:8" x14ac:dyDescent="0.3">
      <c r="B97" s="2">
        <f t="shared" si="3"/>
        <v>45176</v>
      </c>
      <c r="C97">
        <f>+VLOOKUP(B97,'S&amp;P500'!$B$5:$C$1261,2)</f>
        <v>4451.1400000000003</v>
      </c>
      <c r="D97">
        <f>+VLOOKUP(B97,NVDIA!$B$5:$C$1261,2)</f>
        <v>46.22</v>
      </c>
      <c r="G97" s="13">
        <f t="shared" si="2"/>
        <v>-1.2538656420404304E-2</v>
      </c>
      <c r="H97" s="13">
        <f t="shared" si="2"/>
        <v>-6.3044800324346228E-2</v>
      </c>
    </row>
    <row r="98" spans="2:8" x14ac:dyDescent="0.3">
      <c r="B98" s="2">
        <f t="shared" si="3"/>
        <v>45169</v>
      </c>
      <c r="C98">
        <f>+VLOOKUP(B98,'S&amp;P500'!$B$5:$C$1261,2)</f>
        <v>4507.66</v>
      </c>
      <c r="D98">
        <f>+VLOOKUP(B98,NVDIA!$B$5:$C$1261,2)</f>
        <v>49.33</v>
      </c>
      <c r="G98" s="13">
        <f t="shared" si="2"/>
        <v>3.0013870132600262E-2</v>
      </c>
      <c r="H98" s="13">
        <f t="shared" si="2"/>
        <v>4.6457361052185009E-2</v>
      </c>
    </row>
    <row r="99" spans="2:8" x14ac:dyDescent="0.3">
      <c r="B99" s="2">
        <f t="shared" si="3"/>
        <v>45162</v>
      </c>
      <c r="C99">
        <f>+VLOOKUP(B99,'S&amp;P500'!$B$5:$C$1261,2)</f>
        <v>4376.3100000000004</v>
      </c>
      <c r="D99">
        <f>+VLOOKUP(B99,NVDIA!$B$5:$C$1261,2)</f>
        <v>47.14</v>
      </c>
      <c r="G99" s="13">
        <f t="shared" si="2"/>
        <v>1.3614439085112284E-3</v>
      </c>
      <c r="H99" s="13">
        <f t="shared" si="2"/>
        <v>8.8180978762696149E-2</v>
      </c>
    </row>
    <row r="100" spans="2:8" x14ac:dyDescent="0.3">
      <c r="B100" s="2">
        <f t="shared" si="3"/>
        <v>45155</v>
      </c>
      <c r="C100">
        <f>+VLOOKUP(B100,'S&amp;P500'!$B$5:$C$1261,2)</f>
        <v>4370.3599999999997</v>
      </c>
      <c r="D100">
        <f>+VLOOKUP(B100,NVDIA!$B$5:$C$1261,2)</f>
        <v>43.32</v>
      </c>
      <c r="G100" s="13">
        <f t="shared" si="2"/>
        <v>-2.2034850285197694E-2</v>
      </c>
      <c r="H100" s="13">
        <f t="shared" si="2"/>
        <v>2.2662889518413554E-2</v>
      </c>
    </row>
    <row r="101" spans="2:8" x14ac:dyDescent="0.3">
      <c r="B101" s="2">
        <f t="shared" si="3"/>
        <v>45148</v>
      </c>
      <c r="C101">
        <f>+VLOOKUP(B101,'S&amp;P500'!$B$5:$C$1261,2)</f>
        <v>4468.83</v>
      </c>
      <c r="D101">
        <f>+VLOOKUP(B101,NVDIA!$B$5:$C$1261,2)</f>
        <v>42.36</v>
      </c>
      <c r="G101" s="13">
        <f t="shared" si="2"/>
        <v>-7.3435823620746632E-3</v>
      </c>
      <c r="H101" s="13">
        <f t="shared" si="2"/>
        <v>-4.787592717464606E-2</v>
      </c>
    </row>
    <row r="102" spans="2:8" x14ac:dyDescent="0.3">
      <c r="B102" s="2">
        <f t="shared" si="3"/>
        <v>45141</v>
      </c>
      <c r="C102">
        <f>+VLOOKUP(B102,'S&amp;P500'!$B$5:$C$1261,2)</f>
        <v>4501.8900000000003</v>
      </c>
      <c r="D102">
        <f>+VLOOKUP(B102,NVDIA!$B$5:$C$1261,2)</f>
        <v>44.49</v>
      </c>
      <c r="G102" s="13">
        <f t="shared" si="2"/>
        <v>-7.8282544447161317E-3</v>
      </c>
      <c r="H102" s="13">
        <f t="shared" si="2"/>
        <v>-3.008502289077819E-2</v>
      </c>
    </row>
    <row r="103" spans="2:8" x14ac:dyDescent="0.3">
      <c r="B103" s="2">
        <f t="shared" si="3"/>
        <v>45134</v>
      </c>
      <c r="C103">
        <f>+VLOOKUP(B103,'S&amp;P500'!$B$5:$C$1261,2)</f>
        <v>4537.41</v>
      </c>
      <c r="D103">
        <f>+VLOOKUP(B103,NVDIA!$B$5:$C$1261,2)</f>
        <v>45.87</v>
      </c>
      <c r="G103" s="13">
        <f t="shared" si="2"/>
        <v>5.6010425877706105E-4</v>
      </c>
      <c r="H103" s="13">
        <f t="shared" si="2"/>
        <v>8.1318681318680586E-3</v>
      </c>
    </row>
    <row r="104" spans="2:8" x14ac:dyDescent="0.3">
      <c r="B104" s="2">
        <f t="shared" si="3"/>
        <v>45127</v>
      </c>
      <c r="C104">
        <f>+VLOOKUP(B104,'S&amp;P500'!$B$5:$C$1261,2)</f>
        <v>4534.87</v>
      </c>
      <c r="D104">
        <f>+VLOOKUP(B104,NVDIA!$B$5:$C$1261,2)</f>
        <v>45.5</v>
      </c>
      <c r="G104" s="13">
        <f t="shared" si="2"/>
        <v>5.5054944080319412E-3</v>
      </c>
      <c r="H104" s="13">
        <f t="shared" si="2"/>
        <v>-9.7932535364527729E-3</v>
      </c>
    </row>
    <row r="105" spans="2:8" x14ac:dyDescent="0.3">
      <c r="B105" s="2">
        <f t="shared" si="3"/>
        <v>45120</v>
      </c>
      <c r="C105">
        <f>+VLOOKUP(B105,'S&amp;P500'!$B$5:$C$1261,2)</f>
        <v>4510.04</v>
      </c>
      <c r="D105">
        <f>+VLOOKUP(B105,NVDIA!$B$5:$C$1261,2)</f>
        <v>45.95</v>
      </c>
      <c r="G105" s="13">
        <f t="shared" si="2"/>
        <v>2.2316217055528664E-2</v>
      </c>
      <c r="H105" s="13">
        <f t="shared" si="2"/>
        <v>9.1967680608365132E-2</v>
      </c>
    </row>
    <row r="106" spans="2:8" x14ac:dyDescent="0.3">
      <c r="B106" s="2">
        <f t="shared" si="3"/>
        <v>45113</v>
      </c>
      <c r="C106">
        <f>+VLOOKUP(B106,'S&amp;P500'!$B$5:$C$1261,2)</f>
        <v>4411.59</v>
      </c>
      <c r="D106">
        <f>+VLOOKUP(B106,NVDIA!$B$5:$C$1261,2)</f>
        <v>42.08</v>
      </c>
      <c r="G106" s="13">
        <f t="shared" si="2"/>
        <v>3.4459699211182304E-3</v>
      </c>
      <c r="H106" s="13">
        <f t="shared" si="2"/>
        <v>3.1372549019607954E-2</v>
      </c>
    </row>
    <row r="107" spans="2:8" x14ac:dyDescent="0.3">
      <c r="B107" s="2">
        <f t="shared" si="3"/>
        <v>45106</v>
      </c>
      <c r="C107">
        <f>+VLOOKUP(B107,'S&amp;P500'!$B$5:$C$1261,2)</f>
        <v>4396.4399999999996</v>
      </c>
      <c r="D107">
        <f>+VLOOKUP(B107,NVDIA!$B$5:$C$1261,2)</f>
        <v>40.799999999999997</v>
      </c>
      <c r="G107" s="13">
        <f t="shared" si="2"/>
        <v>3.3204849962000793E-3</v>
      </c>
      <c r="H107" s="13">
        <f t="shared" si="2"/>
        <v>-5.1162790697674487E-2</v>
      </c>
    </row>
    <row r="108" spans="2:8" x14ac:dyDescent="0.3">
      <c r="B108" s="2">
        <f t="shared" si="3"/>
        <v>45099</v>
      </c>
      <c r="C108">
        <f>+VLOOKUP(B108,'S&amp;P500'!$B$5:$C$1261,2)</f>
        <v>4381.8900000000003</v>
      </c>
      <c r="D108">
        <f>+VLOOKUP(B108,NVDIA!$B$5:$C$1261,2)</f>
        <v>43</v>
      </c>
      <c r="G108" s="13">
        <f t="shared" si="2"/>
        <v>-9.9303183124559435E-3</v>
      </c>
      <c r="H108" s="13">
        <f t="shared" si="2"/>
        <v>8.6793338024864219E-3</v>
      </c>
    </row>
    <row r="109" spans="2:8" x14ac:dyDescent="0.3">
      <c r="B109" s="2">
        <f t="shared" si="3"/>
        <v>45092</v>
      </c>
      <c r="C109">
        <f>+VLOOKUP(B109,'S&amp;P500'!$B$5:$C$1261,2)</f>
        <v>4425.84</v>
      </c>
      <c r="D109">
        <f>+VLOOKUP(B109,NVDIA!$B$5:$C$1261,2)</f>
        <v>42.63</v>
      </c>
      <c r="G109" s="13">
        <f t="shared" si="2"/>
        <v>3.0720109549992713E-2</v>
      </c>
      <c r="H109" s="13">
        <f t="shared" si="2"/>
        <v>0.10756040530007804</v>
      </c>
    </row>
    <row r="110" spans="2:8" x14ac:dyDescent="0.3">
      <c r="B110" s="2">
        <f t="shared" si="3"/>
        <v>45085</v>
      </c>
      <c r="C110">
        <f>+VLOOKUP(B110,'S&amp;P500'!$B$5:$C$1261,2)</f>
        <v>4293.93</v>
      </c>
      <c r="D110">
        <f>+VLOOKUP(B110,NVDIA!$B$5:$C$1261,2)</f>
        <v>38.49</v>
      </c>
      <c r="G110" s="13">
        <f t="shared" si="2"/>
        <v>1.727307617590057E-2</v>
      </c>
      <c r="H110" s="13">
        <f t="shared" si="2"/>
        <v>-3.1454453950679362E-2</v>
      </c>
    </row>
    <row r="111" spans="2:8" x14ac:dyDescent="0.3">
      <c r="B111" s="2">
        <f t="shared" si="3"/>
        <v>45078</v>
      </c>
      <c r="C111">
        <f>+VLOOKUP(B111,'S&amp;P500'!$B$5:$C$1261,2)</f>
        <v>4221.0200000000004</v>
      </c>
      <c r="D111">
        <f>+VLOOKUP(B111,NVDIA!$B$5:$C$1261,2)</f>
        <v>39.74</v>
      </c>
      <c r="G111" s="13">
        <f t="shared" si="2"/>
        <v>1.6799637702106462E-2</v>
      </c>
      <c r="H111" s="13">
        <f t="shared" si="2"/>
        <v>4.689146469968386E-2</v>
      </c>
    </row>
    <row r="112" spans="2:8" x14ac:dyDescent="0.3">
      <c r="B112" s="2">
        <f t="shared" si="3"/>
        <v>45071</v>
      </c>
      <c r="C112">
        <f>+VLOOKUP(B112,'S&amp;P500'!$B$5:$C$1261,2)</f>
        <v>4151.28</v>
      </c>
      <c r="D112">
        <f>+VLOOKUP(B112,NVDIA!$B$5:$C$1261,2)</f>
        <v>37.96</v>
      </c>
      <c r="G112" s="13">
        <f t="shared" si="2"/>
        <v>-1.1140886840318776E-2</v>
      </c>
      <c r="H112" s="13">
        <f t="shared" si="2"/>
        <v>0.19898926089703095</v>
      </c>
    </row>
    <row r="113" spans="2:8" x14ac:dyDescent="0.3">
      <c r="B113" s="2">
        <f t="shared" si="3"/>
        <v>45064</v>
      </c>
      <c r="C113">
        <f>+VLOOKUP(B113,'S&amp;P500'!$B$5:$C$1261,2)</f>
        <v>4198.05</v>
      </c>
      <c r="D113">
        <f>+VLOOKUP(B113,NVDIA!$B$5:$C$1261,2)</f>
        <v>31.66</v>
      </c>
      <c r="G113" s="13">
        <f t="shared" si="2"/>
        <v>1.6324425873113446E-2</v>
      </c>
      <c r="H113" s="13">
        <f t="shared" si="2"/>
        <v>0.10854341736694684</v>
      </c>
    </row>
    <row r="114" spans="2:8" x14ac:dyDescent="0.3">
      <c r="B114" s="2">
        <f t="shared" si="3"/>
        <v>45057</v>
      </c>
      <c r="C114">
        <f>+VLOOKUP(B114,'S&amp;P500'!$B$5:$C$1261,2)</f>
        <v>4130.62</v>
      </c>
      <c r="D114">
        <f>+VLOOKUP(B114,NVDIA!$B$5:$C$1261,2)</f>
        <v>28.56</v>
      </c>
      <c r="G114" s="13">
        <f t="shared" si="2"/>
        <v>1.7088461102821251E-2</v>
      </c>
      <c r="H114" s="13">
        <f t="shared" si="2"/>
        <v>3.7037037037036979E-2</v>
      </c>
    </row>
    <row r="115" spans="2:8" x14ac:dyDescent="0.3">
      <c r="B115" s="2">
        <f t="shared" si="3"/>
        <v>45050</v>
      </c>
      <c r="C115">
        <f>+VLOOKUP(B115,'S&amp;P500'!$B$5:$C$1261,2)</f>
        <v>4061.22</v>
      </c>
      <c r="D115">
        <f>+VLOOKUP(B115,NVDIA!$B$5:$C$1261,2)</f>
        <v>27.54</v>
      </c>
      <c r="G115" s="13">
        <f t="shared" si="2"/>
        <v>-1.7925931299648257E-2</v>
      </c>
      <c r="H115" s="13">
        <f t="shared" si="2"/>
        <v>1.2127894156560126E-2</v>
      </c>
    </row>
    <row r="116" spans="2:8" x14ac:dyDescent="0.3">
      <c r="B116" s="2">
        <f t="shared" si="3"/>
        <v>45043</v>
      </c>
      <c r="C116">
        <f>+VLOOKUP(B116,'S&amp;P500'!$B$5:$C$1261,2)</f>
        <v>4135.3500000000004</v>
      </c>
      <c r="D116">
        <f>+VLOOKUP(B116,NVDIA!$B$5:$C$1261,2)</f>
        <v>27.21</v>
      </c>
      <c r="G116" s="13">
        <f t="shared" si="2"/>
        <v>1.3463154300825675E-3</v>
      </c>
      <c r="H116" s="13">
        <f t="shared" si="2"/>
        <v>4.4296788482836025E-3</v>
      </c>
    </row>
    <row r="117" spans="2:8" x14ac:dyDescent="0.3">
      <c r="B117" s="2">
        <f t="shared" si="3"/>
        <v>45036</v>
      </c>
      <c r="C117">
        <f>+VLOOKUP(B117,'S&amp;P500'!$B$5:$C$1261,2)</f>
        <v>4129.79</v>
      </c>
      <c r="D117">
        <f>+VLOOKUP(B117,NVDIA!$B$5:$C$1261,2)</f>
        <v>27.09</v>
      </c>
      <c r="G117" s="13">
        <f t="shared" si="2"/>
        <v>-3.9626454939680755E-3</v>
      </c>
      <c r="H117" s="13">
        <f t="shared" si="2"/>
        <v>2.4196597353497218E-2</v>
      </c>
    </row>
    <row r="118" spans="2:8" x14ac:dyDescent="0.3">
      <c r="B118" s="2">
        <f t="shared" si="3"/>
        <v>45029</v>
      </c>
      <c r="C118">
        <f>+VLOOKUP(B118,'S&amp;P500'!$B$5:$C$1261,2)</f>
        <v>4146.22</v>
      </c>
      <c r="D118">
        <f>+VLOOKUP(B118,NVDIA!$B$5:$C$1261,2)</f>
        <v>26.45</v>
      </c>
      <c r="G118" s="13">
        <f t="shared" si="2"/>
        <v>1.0036491905033307E-2</v>
      </c>
      <c r="H118" s="13">
        <f t="shared" si="2"/>
        <v>-2.1095484826054833E-2</v>
      </c>
    </row>
    <row r="119" spans="2:8" x14ac:dyDescent="0.3">
      <c r="B119" s="2">
        <f t="shared" si="3"/>
        <v>45022</v>
      </c>
      <c r="C119">
        <f>+VLOOKUP(B119,'S&amp;P500'!$B$5:$C$1261,2)</f>
        <v>4105.0200000000004</v>
      </c>
      <c r="D119">
        <f>+VLOOKUP(B119,NVDIA!$B$5:$C$1261,2)</f>
        <v>27.02</v>
      </c>
      <c r="G119" s="13">
        <f t="shared" si="2"/>
        <v>1.3377505350755436E-2</v>
      </c>
      <c r="H119" s="13">
        <f t="shared" si="2"/>
        <v>-1.2787723785166238E-2</v>
      </c>
    </row>
    <row r="120" spans="2:8" x14ac:dyDescent="0.3">
      <c r="B120" s="2">
        <f t="shared" si="3"/>
        <v>45015</v>
      </c>
      <c r="C120">
        <f>+VLOOKUP(B120,'S&amp;P500'!$B$5:$C$1261,2)</f>
        <v>4050.83</v>
      </c>
      <c r="D120">
        <f>+VLOOKUP(B120,NVDIA!$B$5:$C$1261,2)</f>
        <v>27.37</v>
      </c>
      <c r="G120" s="13">
        <f t="shared" si="2"/>
        <v>2.5859012540772719E-2</v>
      </c>
      <c r="H120" s="13">
        <f t="shared" si="2"/>
        <v>7.3610599926388076E-3</v>
      </c>
    </row>
    <row r="121" spans="2:8" x14ac:dyDescent="0.3">
      <c r="B121" s="2">
        <f t="shared" si="3"/>
        <v>45008</v>
      </c>
      <c r="C121">
        <f>+VLOOKUP(B121,'S&amp;P500'!$B$5:$C$1261,2)</f>
        <v>3948.72</v>
      </c>
      <c r="D121">
        <f>+VLOOKUP(B121,NVDIA!$B$5:$C$1261,2)</f>
        <v>27.17</v>
      </c>
      <c r="G121" s="13">
        <f t="shared" si="2"/>
        <v>-2.9189855262760078E-3</v>
      </c>
      <c r="H121" s="13">
        <f t="shared" si="2"/>
        <v>6.4655172413793149E-2</v>
      </c>
    </row>
    <row r="122" spans="2:8" x14ac:dyDescent="0.3">
      <c r="B122" s="2">
        <f t="shared" si="3"/>
        <v>45001</v>
      </c>
      <c r="C122">
        <f>+VLOOKUP(B122,'S&amp;P500'!$B$5:$C$1261,2)</f>
        <v>3960.28</v>
      </c>
      <c r="D122">
        <f>+VLOOKUP(B122,NVDIA!$B$5:$C$1261,2)</f>
        <v>25.52</v>
      </c>
      <c r="G122" s="13">
        <f t="shared" si="2"/>
        <v>1.0708671063108799E-2</v>
      </c>
      <c r="H122" s="13">
        <f t="shared" si="2"/>
        <v>8.9666951323654986E-2</v>
      </c>
    </row>
    <row r="123" spans="2:8" x14ac:dyDescent="0.3">
      <c r="B123" s="2">
        <f t="shared" si="3"/>
        <v>44994</v>
      </c>
      <c r="C123">
        <f>+VLOOKUP(B123,'S&amp;P500'!$B$5:$C$1261,2)</f>
        <v>3918.32</v>
      </c>
      <c r="D123">
        <f>+VLOOKUP(B123,NVDIA!$B$5:$C$1261,2)</f>
        <v>23.42</v>
      </c>
      <c r="G123" s="13">
        <f t="shared" si="2"/>
        <v>-1.583131349918987E-2</v>
      </c>
      <c r="H123" s="13">
        <f t="shared" si="2"/>
        <v>5.5817947617005093E-3</v>
      </c>
    </row>
    <row r="124" spans="2:8" x14ac:dyDescent="0.3">
      <c r="B124" s="2">
        <f t="shared" si="3"/>
        <v>44987</v>
      </c>
      <c r="C124">
        <f>+VLOOKUP(B124,'S&amp;P500'!$B$5:$C$1261,2)</f>
        <v>3981.35</v>
      </c>
      <c r="D124">
        <f>+VLOOKUP(B124,NVDIA!$B$5:$C$1261,2)</f>
        <v>23.29</v>
      </c>
      <c r="G124" s="13">
        <f t="shared" si="2"/>
        <v>-7.7187263229254732E-3</v>
      </c>
      <c r="H124" s="13">
        <f t="shared" si="2"/>
        <v>-1.4805414551607554E-2</v>
      </c>
    </row>
    <row r="125" spans="2:8" x14ac:dyDescent="0.3">
      <c r="B125" s="2">
        <f t="shared" si="3"/>
        <v>44980</v>
      </c>
      <c r="C125">
        <f>+VLOOKUP(B125,'S&amp;P500'!$B$5:$C$1261,2)</f>
        <v>4012.32</v>
      </c>
      <c r="D125">
        <f>+VLOOKUP(B125,NVDIA!$B$5:$C$1261,2)</f>
        <v>23.64</v>
      </c>
      <c r="G125" s="13">
        <f t="shared" si="2"/>
        <v>-1.9090995768150321E-2</v>
      </c>
      <c r="H125" s="13">
        <f t="shared" si="2"/>
        <v>7.5523202911737863E-2</v>
      </c>
    </row>
    <row r="126" spans="2:8" x14ac:dyDescent="0.3">
      <c r="B126" s="2">
        <f t="shared" si="3"/>
        <v>44973</v>
      </c>
      <c r="C126">
        <f>+VLOOKUP(B126,'S&amp;P500'!$B$5:$C$1261,2)</f>
        <v>4090.41</v>
      </c>
      <c r="D126">
        <f>+VLOOKUP(B126,NVDIA!$B$5:$C$1261,2)</f>
        <v>21.98</v>
      </c>
      <c r="G126" s="13">
        <f t="shared" si="2"/>
        <v>2.1830209481807916E-3</v>
      </c>
      <c r="H126" s="13">
        <f t="shared" si="2"/>
        <v>-1.5232974910394215E-2</v>
      </c>
    </row>
    <row r="127" spans="2:8" x14ac:dyDescent="0.3">
      <c r="B127" s="2">
        <f t="shared" si="3"/>
        <v>44966</v>
      </c>
      <c r="C127">
        <f>+VLOOKUP(B127,'S&amp;P500'!$B$5:$C$1261,2)</f>
        <v>4081.5</v>
      </c>
      <c r="D127">
        <f>+VLOOKUP(B127,NVDIA!$B$5:$C$1261,2)</f>
        <v>22.32</v>
      </c>
      <c r="G127" s="13">
        <f t="shared" si="2"/>
        <v>-2.3508526805366858E-2</v>
      </c>
      <c r="H127" s="13">
        <f t="shared" si="2"/>
        <v>2.9045643153526868E-2</v>
      </c>
    </row>
    <row r="128" spans="2:8" x14ac:dyDescent="0.3">
      <c r="B128" s="2">
        <f t="shared" si="3"/>
        <v>44959</v>
      </c>
      <c r="C128">
        <f>+VLOOKUP(B128,'S&amp;P500'!$B$5:$C$1261,2)</f>
        <v>4179.76</v>
      </c>
      <c r="D128">
        <f>+VLOOKUP(B128,NVDIA!$B$5:$C$1261,2)</f>
        <v>21.69</v>
      </c>
      <c r="G128" s="13">
        <f t="shared" si="2"/>
        <v>2.938851303925949E-2</v>
      </c>
      <c r="H128" s="13">
        <f t="shared" si="2"/>
        <v>9.6008084891359369E-2</v>
      </c>
    </row>
    <row r="129" spans="2:8" x14ac:dyDescent="0.3">
      <c r="B129" s="2">
        <f t="shared" si="3"/>
        <v>44952</v>
      </c>
      <c r="C129">
        <f>+VLOOKUP(B129,'S&amp;P500'!$B$5:$C$1261,2)</f>
        <v>4060.43</v>
      </c>
      <c r="D129">
        <f>+VLOOKUP(B129,NVDIA!$B$5:$C$1261,2)</f>
        <v>19.79</v>
      </c>
      <c r="G129" s="13">
        <f t="shared" si="2"/>
        <v>4.1442989599497215E-2</v>
      </c>
      <c r="H129" s="13">
        <f t="shared" si="2"/>
        <v>0.18149253731343284</v>
      </c>
    </row>
    <row r="130" spans="2:8" x14ac:dyDescent="0.3">
      <c r="B130" s="2">
        <f t="shared" si="3"/>
        <v>44945</v>
      </c>
      <c r="C130">
        <f>+VLOOKUP(B130,'S&amp;P500'!$B$5:$C$1261,2)</f>
        <v>3898.85</v>
      </c>
      <c r="D130">
        <f>+VLOOKUP(B130,NVDIA!$B$5:$C$1261,2)</f>
        <v>16.75</v>
      </c>
      <c r="G130" s="13">
        <f t="shared" si="2"/>
        <v>-2.1169068857216811E-2</v>
      </c>
      <c r="H130" s="13">
        <f t="shared" si="2"/>
        <v>1.5151515151515138E-2</v>
      </c>
    </row>
    <row r="131" spans="2:8" x14ac:dyDescent="0.3">
      <c r="B131" s="2">
        <f t="shared" si="3"/>
        <v>44938</v>
      </c>
      <c r="C131">
        <f>+VLOOKUP(B131,'S&amp;P500'!$B$5:$C$1261,2)</f>
        <v>3983.17</v>
      </c>
      <c r="D131">
        <f>+VLOOKUP(B131,NVDIA!$B$5:$C$1261,2)</f>
        <v>16.5</v>
      </c>
      <c r="G131" s="13">
        <f t="shared" si="2"/>
        <v>4.5973057430214626E-2</v>
      </c>
      <c r="H131" s="13">
        <f t="shared" si="2"/>
        <v>0.15789473684210531</v>
      </c>
    </row>
    <row r="132" spans="2:8" x14ac:dyDescent="0.3">
      <c r="B132" s="2">
        <f t="shared" si="3"/>
        <v>44931</v>
      </c>
      <c r="C132">
        <f>+VLOOKUP(B132,'S&amp;P500'!$B$5:$C$1261,2)</f>
        <v>3808.1</v>
      </c>
      <c r="D132">
        <f>+VLOOKUP(B132,NVDIA!$B$5:$C$1261,2)</f>
        <v>14.25</v>
      </c>
      <c r="G132" s="13">
        <f t="shared" ref="G132:H195" si="4">+C132/C133-1</f>
        <v>-1.0698104580596945E-2</v>
      </c>
      <c r="H132" s="13">
        <f t="shared" si="4"/>
        <v>-2.3303632625085613E-2</v>
      </c>
    </row>
    <row r="133" spans="2:8" x14ac:dyDescent="0.3">
      <c r="B133" s="2">
        <f t="shared" si="3"/>
        <v>44924</v>
      </c>
      <c r="C133">
        <f>+VLOOKUP(B133,'S&amp;P500'!$B$5:$C$1261,2)</f>
        <v>3849.28</v>
      </c>
      <c r="D133">
        <f>+VLOOKUP(B133,NVDIA!$B$5:$C$1261,2)</f>
        <v>14.59</v>
      </c>
      <c r="G133" s="13">
        <f t="shared" si="4"/>
        <v>7.0348656207241955E-3</v>
      </c>
      <c r="H133" s="13">
        <f t="shared" si="4"/>
        <v>-4.8271363339856488E-2</v>
      </c>
    </row>
    <row r="134" spans="2:8" x14ac:dyDescent="0.3">
      <c r="B134" s="2">
        <f t="shared" si="3"/>
        <v>44917</v>
      </c>
      <c r="C134">
        <f>+VLOOKUP(B134,'S&amp;P500'!$B$5:$C$1261,2)</f>
        <v>3822.39</v>
      </c>
      <c r="D134">
        <f>+VLOOKUP(B134,NVDIA!$B$5:$C$1261,2)</f>
        <v>15.33</v>
      </c>
      <c r="G134" s="13">
        <f t="shared" si="4"/>
        <v>-1.883077712892256E-2</v>
      </c>
      <c r="H134" s="13">
        <f t="shared" si="4"/>
        <v>-9.5041322314049603E-2</v>
      </c>
    </row>
    <row r="135" spans="2:8" x14ac:dyDescent="0.3">
      <c r="B135" s="2">
        <f t="shared" si="3"/>
        <v>44910</v>
      </c>
      <c r="C135">
        <f>+VLOOKUP(B135,'S&amp;P500'!$B$5:$C$1261,2)</f>
        <v>3895.75</v>
      </c>
      <c r="D135">
        <f>+VLOOKUP(B135,NVDIA!$B$5:$C$1261,2)</f>
        <v>16.940000000000001</v>
      </c>
      <c r="G135" s="13">
        <f t="shared" si="4"/>
        <v>-1.7095957875721268E-2</v>
      </c>
      <c r="H135" s="13">
        <f t="shared" si="4"/>
        <v>-1.2244897959183487E-2</v>
      </c>
    </row>
    <row r="136" spans="2:8" x14ac:dyDescent="0.3">
      <c r="B136" s="2">
        <f t="shared" si="3"/>
        <v>44903</v>
      </c>
      <c r="C136">
        <f>+VLOOKUP(B136,'S&amp;P500'!$B$5:$C$1261,2)</f>
        <v>3963.51</v>
      </c>
      <c r="D136">
        <f>+VLOOKUP(B136,NVDIA!$B$5:$C$1261,2)</f>
        <v>17.149999999999999</v>
      </c>
      <c r="G136" s="13">
        <f t="shared" si="4"/>
        <v>-2.7734099990923688E-2</v>
      </c>
      <c r="H136" s="13">
        <f t="shared" si="4"/>
        <v>1.7523364485980686E-3</v>
      </c>
    </row>
    <row r="137" spans="2:8" x14ac:dyDescent="0.3">
      <c r="B137" s="2">
        <f t="shared" si="3"/>
        <v>44896</v>
      </c>
      <c r="C137">
        <f>+VLOOKUP(B137,'S&amp;P500'!$B$5:$C$1261,2)</f>
        <v>4076.57</v>
      </c>
      <c r="D137">
        <f>+VLOOKUP(B137,NVDIA!$B$5:$C$1261,2)</f>
        <v>17.12</v>
      </c>
      <c r="G137" s="13">
        <f t="shared" si="4"/>
        <v>1.2244056753226706E-2</v>
      </c>
      <c r="H137" s="13">
        <f t="shared" si="4"/>
        <v>3.7575757575757596E-2</v>
      </c>
    </row>
    <row r="138" spans="2:8" x14ac:dyDescent="0.3">
      <c r="B138" s="2">
        <f t="shared" ref="B138:B201" si="5">+B137-$C$2</f>
        <v>44889</v>
      </c>
      <c r="C138">
        <f>+VLOOKUP(B138,'S&amp;P500'!$B$5:$C$1261,2)</f>
        <v>4027.26</v>
      </c>
      <c r="D138">
        <f>+VLOOKUP(B138,NVDIA!$B$5:$C$1261,2)</f>
        <v>16.5</v>
      </c>
      <c r="G138" s="13">
        <f t="shared" si="4"/>
        <v>2.0448187788859151E-2</v>
      </c>
      <c r="H138" s="13">
        <f t="shared" si="4"/>
        <v>5.3639846743295028E-2</v>
      </c>
    </row>
    <row r="139" spans="2:8" x14ac:dyDescent="0.3">
      <c r="B139" s="2">
        <f t="shared" si="5"/>
        <v>44882</v>
      </c>
      <c r="C139">
        <f>+VLOOKUP(B139,'S&amp;P500'!$B$5:$C$1261,2)</f>
        <v>3946.56</v>
      </c>
      <c r="D139">
        <f>+VLOOKUP(B139,NVDIA!$B$5:$C$1261,2)</f>
        <v>15.66</v>
      </c>
      <c r="G139" s="13">
        <f t="shared" si="4"/>
        <v>-2.4795456441131236E-3</v>
      </c>
      <c r="H139" s="13">
        <f t="shared" si="4"/>
        <v>-4.4500953591862791E-3</v>
      </c>
    </row>
    <row r="140" spans="2:8" x14ac:dyDescent="0.3">
      <c r="B140" s="2">
        <f t="shared" si="5"/>
        <v>44875</v>
      </c>
      <c r="C140">
        <f>+VLOOKUP(B140,'S&amp;P500'!$B$5:$C$1261,2)</f>
        <v>3956.37</v>
      </c>
      <c r="D140">
        <f>+VLOOKUP(B140,NVDIA!$B$5:$C$1261,2)</f>
        <v>15.73</v>
      </c>
      <c r="G140" s="13">
        <f t="shared" si="4"/>
        <v>6.3571772283589123E-2</v>
      </c>
      <c r="H140" s="13">
        <f t="shared" si="4"/>
        <v>0.17300521998508578</v>
      </c>
    </row>
    <row r="141" spans="2:8" x14ac:dyDescent="0.3">
      <c r="B141" s="2">
        <f t="shared" si="5"/>
        <v>44868</v>
      </c>
      <c r="C141">
        <f>+VLOOKUP(B141,'S&amp;P500'!$B$5:$C$1261,2)</f>
        <v>3719.89</v>
      </c>
      <c r="D141">
        <f>+VLOOKUP(B141,NVDIA!$B$5:$C$1261,2)</f>
        <v>13.41</v>
      </c>
      <c r="G141" s="13">
        <f t="shared" si="4"/>
        <v>-2.2958527040159771E-2</v>
      </c>
      <c r="H141" s="13">
        <f t="shared" si="4"/>
        <v>1.8996960486322267E-2</v>
      </c>
    </row>
    <row r="142" spans="2:8" x14ac:dyDescent="0.3">
      <c r="B142" s="2">
        <f t="shared" si="5"/>
        <v>44861</v>
      </c>
      <c r="C142">
        <f>+VLOOKUP(B142,'S&amp;P500'!$B$5:$C$1261,2)</f>
        <v>3807.3</v>
      </c>
      <c r="D142">
        <f>+VLOOKUP(B142,NVDIA!$B$5:$C$1261,2)</f>
        <v>13.16</v>
      </c>
      <c r="G142" s="13">
        <f t="shared" si="4"/>
        <v>3.860569919635104E-2</v>
      </c>
      <c r="H142" s="13">
        <f t="shared" si="4"/>
        <v>8.0459770114942541E-2</v>
      </c>
    </row>
    <row r="143" spans="2:8" x14ac:dyDescent="0.3">
      <c r="B143" s="2">
        <f t="shared" si="5"/>
        <v>44854</v>
      </c>
      <c r="C143">
        <f>+VLOOKUP(B143,'S&amp;P500'!$B$5:$C$1261,2)</f>
        <v>3665.78</v>
      </c>
      <c r="D143">
        <f>+VLOOKUP(B143,NVDIA!$B$5:$C$1261,2)</f>
        <v>12.18</v>
      </c>
      <c r="G143" s="13">
        <f t="shared" si="4"/>
        <v>-1.1253681970401219E-3</v>
      </c>
      <c r="H143" s="13">
        <f t="shared" si="4"/>
        <v>1.9246861924686165E-2</v>
      </c>
    </row>
    <row r="144" spans="2:8" x14ac:dyDescent="0.3">
      <c r="B144" s="2">
        <f t="shared" si="5"/>
        <v>44847</v>
      </c>
      <c r="C144">
        <f>+VLOOKUP(B144,'S&amp;P500'!$B$5:$C$1261,2)</f>
        <v>3669.91</v>
      </c>
      <c r="D144">
        <f>+VLOOKUP(B144,NVDIA!$B$5:$C$1261,2)</f>
        <v>11.95</v>
      </c>
      <c r="G144" s="13">
        <f t="shared" si="4"/>
        <v>-1.9925117237990508E-2</v>
      </c>
      <c r="H144" s="13">
        <f t="shared" si="4"/>
        <v>-8.9176829268292734E-2</v>
      </c>
    </row>
    <row r="145" spans="2:8" x14ac:dyDescent="0.3">
      <c r="B145" s="2">
        <f t="shared" si="5"/>
        <v>44840</v>
      </c>
      <c r="C145">
        <f>+VLOOKUP(B145,'S&amp;P500'!$B$5:$C$1261,2)</f>
        <v>3744.52</v>
      </c>
      <c r="D145">
        <f>+VLOOKUP(B145,NVDIA!$B$5:$C$1261,2)</f>
        <v>13.12</v>
      </c>
      <c r="G145" s="13">
        <f t="shared" si="4"/>
        <v>2.8581474370067639E-2</v>
      </c>
      <c r="H145" s="13">
        <f t="shared" si="4"/>
        <v>7.4529074529074313E-2</v>
      </c>
    </row>
    <row r="146" spans="2:8" x14ac:dyDescent="0.3">
      <c r="B146" s="2">
        <f t="shared" si="5"/>
        <v>44833</v>
      </c>
      <c r="C146">
        <f>+VLOOKUP(B146,'S&amp;P500'!$B$5:$C$1261,2)</f>
        <v>3640.47</v>
      </c>
      <c r="D146">
        <f>+VLOOKUP(B146,NVDIA!$B$5:$C$1261,2)</f>
        <v>12.21</v>
      </c>
      <c r="G146" s="13">
        <f t="shared" si="4"/>
        <v>-3.1272036381150614E-2</v>
      </c>
      <c r="H146" s="13">
        <f t="shared" si="4"/>
        <v>-2.7091633466135412E-2</v>
      </c>
    </row>
    <row r="147" spans="2:8" x14ac:dyDescent="0.3">
      <c r="B147" s="2">
        <f t="shared" si="5"/>
        <v>44826</v>
      </c>
      <c r="C147">
        <f>+VLOOKUP(B147,'S&amp;P500'!$B$5:$C$1261,2)</f>
        <v>3757.99</v>
      </c>
      <c r="D147">
        <f>+VLOOKUP(B147,NVDIA!$B$5:$C$1261,2)</f>
        <v>12.55</v>
      </c>
      <c r="G147" s="13">
        <f t="shared" si="4"/>
        <v>-3.6746254501646924E-2</v>
      </c>
      <c r="H147" s="13">
        <f t="shared" si="4"/>
        <v>-2.8637770897832704E-2</v>
      </c>
    </row>
    <row r="148" spans="2:8" x14ac:dyDescent="0.3">
      <c r="B148" s="2">
        <f t="shared" si="5"/>
        <v>44819</v>
      </c>
      <c r="C148">
        <f>+VLOOKUP(B148,'S&amp;P500'!$B$5:$C$1261,2)</f>
        <v>3901.35</v>
      </c>
      <c r="D148">
        <f>+VLOOKUP(B148,NVDIA!$B$5:$C$1261,2)</f>
        <v>12.92</v>
      </c>
      <c r="G148" s="13">
        <f t="shared" si="4"/>
        <v>-2.6167071873954728E-2</v>
      </c>
      <c r="H148" s="13">
        <f t="shared" si="4"/>
        <v>-7.5161059413027975E-2</v>
      </c>
    </row>
    <row r="149" spans="2:8" x14ac:dyDescent="0.3">
      <c r="B149" s="2">
        <f t="shared" si="5"/>
        <v>44812</v>
      </c>
      <c r="C149">
        <f>+VLOOKUP(B149,'S&amp;P500'!$B$5:$C$1261,2)</f>
        <v>4006.18</v>
      </c>
      <c r="D149">
        <f>+VLOOKUP(B149,NVDIA!$B$5:$C$1261,2)</f>
        <v>13.97</v>
      </c>
      <c r="G149" s="13">
        <f t="shared" si="4"/>
        <v>9.9146678094710339E-3</v>
      </c>
      <c r="H149" s="13">
        <f t="shared" si="4"/>
        <v>3.5919540229885083E-3</v>
      </c>
    </row>
    <row r="150" spans="2:8" x14ac:dyDescent="0.3">
      <c r="B150" s="2">
        <f t="shared" si="5"/>
        <v>44805</v>
      </c>
      <c r="C150">
        <f>+VLOOKUP(B150,'S&amp;P500'!$B$5:$C$1261,2)</f>
        <v>3966.85</v>
      </c>
      <c r="D150">
        <f>+VLOOKUP(B150,NVDIA!$B$5:$C$1261,2)</f>
        <v>13.92</v>
      </c>
      <c r="G150" s="13">
        <f t="shared" si="4"/>
        <v>-5.5313970546209679E-2</v>
      </c>
      <c r="H150" s="13">
        <f t="shared" si="4"/>
        <v>-0.22191168250419235</v>
      </c>
    </row>
    <row r="151" spans="2:8" x14ac:dyDescent="0.3">
      <c r="B151" s="2">
        <f t="shared" si="5"/>
        <v>44798</v>
      </c>
      <c r="C151">
        <f>+VLOOKUP(B151,'S&amp;P500'!$B$5:$C$1261,2)</f>
        <v>4199.12</v>
      </c>
      <c r="D151">
        <f>+VLOOKUP(B151,NVDIA!$B$5:$C$1261,2)</f>
        <v>17.89</v>
      </c>
      <c r="G151" s="13">
        <f t="shared" si="4"/>
        <v>-1.9753766568465836E-2</v>
      </c>
      <c r="H151" s="13">
        <f t="shared" si="4"/>
        <v>-4.5866666666666611E-2</v>
      </c>
    </row>
    <row r="152" spans="2:8" x14ac:dyDescent="0.3">
      <c r="B152" s="2">
        <f t="shared" si="5"/>
        <v>44791</v>
      </c>
      <c r="C152">
        <f>+VLOOKUP(B152,'S&amp;P500'!$B$5:$C$1261,2)</f>
        <v>4283.74</v>
      </c>
      <c r="D152">
        <f>+VLOOKUP(B152,NVDIA!$B$5:$C$1261,2)</f>
        <v>18.75</v>
      </c>
      <c r="G152" s="13">
        <f t="shared" si="4"/>
        <v>1.8175681617770945E-2</v>
      </c>
      <c r="H152" s="13">
        <f t="shared" si="4"/>
        <v>4.6316964285714191E-2</v>
      </c>
    </row>
    <row r="153" spans="2:8" x14ac:dyDescent="0.3">
      <c r="B153" s="2">
        <f t="shared" si="5"/>
        <v>44784</v>
      </c>
      <c r="C153">
        <f>+VLOOKUP(B153,'S&amp;P500'!$B$5:$C$1261,2)</f>
        <v>4207.2700000000004</v>
      </c>
      <c r="D153">
        <f>+VLOOKUP(B153,NVDIA!$B$5:$C$1261,2)</f>
        <v>17.920000000000002</v>
      </c>
      <c r="G153" s="13">
        <f t="shared" si="4"/>
        <v>1.3326300476403929E-2</v>
      </c>
      <c r="H153" s="13">
        <f t="shared" si="4"/>
        <v>-6.6180302240750333E-2</v>
      </c>
    </row>
    <row r="154" spans="2:8" x14ac:dyDescent="0.3">
      <c r="B154" s="2">
        <f t="shared" si="5"/>
        <v>44777</v>
      </c>
      <c r="C154">
        <f>+VLOOKUP(B154,'S&amp;P500'!$B$5:$C$1261,2)</f>
        <v>4151.9399999999996</v>
      </c>
      <c r="D154">
        <f>+VLOOKUP(B154,NVDIA!$B$5:$C$1261,2)</f>
        <v>19.190000000000001</v>
      </c>
      <c r="G154" s="13">
        <f t="shared" si="4"/>
        <v>1.9523969718325374E-2</v>
      </c>
      <c r="H154" s="13">
        <f t="shared" si="4"/>
        <v>6.8485523385300784E-2</v>
      </c>
    </row>
    <row r="155" spans="2:8" x14ac:dyDescent="0.3">
      <c r="B155" s="2">
        <f t="shared" si="5"/>
        <v>44770</v>
      </c>
      <c r="C155">
        <f>+VLOOKUP(B155,'S&amp;P500'!$B$5:$C$1261,2)</f>
        <v>4072.43</v>
      </c>
      <c r="D155">
        <f>+VLOOKUP(B155,NVDIA!$B$5:$C$1261,2)</f>
        <v>17.96</v>
      </c>
      <c r="G155" s="13">
        <f t="shared" si="4"/>
        <v>1.8374823391140271E-2</v>
      </c>
      <c r="H155" s="13">
        <f t="shared" si="4"/>
        <v>-3.8824181919023815E-3</v>
      </c>
    </row>
    <row r="156" spans="2:8" x14ac:dyDescent="0.3">
      <c r="B156" s="2">
        <f t="shared" si="5"/>
        <v>44763</v>
      </c>
      <c r="C156">
        <f>+VLOOKUP(B156,'S&amp;P500'!$B$5:$C$1261,2)</f>
        <v>3998.95</v>
      </c>
      <c r="D156">
        <f>+VLOOKUP(B156,NVDIA!$B$5:$C$1261,2)</f>
        <v>18.03</v>
      </c>
      <c r="G156" s="13">
        <f t="shared" si="4"/>
        <v>5.5026145135843807E-2</v>
      </c>
      <c r="H156" s="13">
        <f t="shared" si="4"/>
        <v>0.17459283387622171</v>
      </c>
    </row>
    <row r="157" spans="2:8" x14ac:dyDescent="0.3">
      <c r="B157" s="2">
        <f t="shared" si="5"/>
        <v>44756</v>
      </c>
      <c r="C157">
        <f>+VLOOKUP(B157,'S&amp;P500'!$B$5:$C$1261,2)</f>
        <v>3790.38</v>
      </c>
      <c r="D157">
        <f>+VLOOKUP(B157,NVDIA!$B$5:$C$1261,2)</f>
        <v>15.35</v>
      </c>
      <c r="G157" s="13">
        <f t="shared" si="4"/>
        <v>-2.8760166247290275E-2</v>
      </c>
      <c r="H157" s="13">
        <f t="shared" si="4"/>
        <v>-3.0934343434343425E-2</v>
      </c>
    </row>
    <row r="158" spans="2:8" x14ac:dyDescent="0.3">
      <c r="B158" s="2">
        <f t="shared" si="5"/>
        <v>44749</v>
      </c>
      <c r="C158">
        <f>+VLOOKUP(B158,'S&amp;P500'!$B$5:$C$1261,2)</f>
        <v>3902.62</v>
      </c>
      <c r="D158">
        <f>+VLOOKUP(B158,NVDIA!$B$5:$C$1261,2)</f>
        <v>15.84</v>
      </c>
      <c r="G158" s="13">
        <f t="shared" si="4"/>
        <v>3.0971791471397836E-2</v>
      </c>
      <c r="H158" s="13">
        <f t="shared" si="4"/>
        <v>4.6235138705416068E-2</v>
      </c>
    </row>
    <row r="159" spans="2:8" x14ac:dyDescent="0.3">
      <c r="B159" s="2">
        <f t="shared" si="5"/>
        <v>44742</v>
      </c>
      <c r="C159">
        <f>+VLOOKUP(B159,'S&amp;P500'!$B$5:$C$1261,2)</f>
        <v>3785.38</v>
      </c>
      <c r="D159">
        <f>+VLOOKUP(B159,NVDIA!$B$5:$C$1261,2)</f>
        <v>15.14</v>
      </c>
      <c r="G159" s="13">
        <f t="shared" si="4"/>
        <v>-2.726748214440966E-3</v>
      </c>
      <c r="H159" s="13">
        <f t="shared" si="4"/>
        <v>-6.543209876543199E-2</v>
      </c>
    </row>
    <row r="160" spans="2:8" x14ac:dyDescent="0.3">
      <c r="B160" s="2">
        <f t="shared" si="5"/>
        <v>44735</v>
      </c>
      <c r="C160">
        <f>+VLOOKUP(B160,'S&amp;P500'!$B$5:$C$1261,2)</f>
        <v>3795.73</v>
      </c>
      <c r="D160">
        <f>+VLOOKUP(B160,NVDIA!$B$5:$C$1261,2)</f>
        <v>16.2</v>
      </c>
      <c r="G160" s="13">
        <f t="shared" si="4"/>
        <v>3.5169917938676187E-2</v>
      </c>
      <c r="H160" s="13">
        <f t="shared" si="4"/>
        <v>3.9794608472400572E-2</v>
      </c>
    </row>
    <row r="161" spans="2:8" x14ac:dyDescent="0.3">
      <c r="B161" s="2">
        <f t="shared" si="5"/>
        <v>44728</v>
      </c>
      <c r="C161">
        <f>+VLOOKUP(B161,'S&amp;P500'!$B$5:$C$1261,2)</f>
        <v>3666.77</v>
      </c>
      <c r="D161">
        <f>+VLOOKUP(B161,NVDIA!$B$5:$C$1261,2)</f>
        <v>15.58</v>
      </c>
      <c r="G161" s="13">
        <f t="shared" si="4"/>
        <v>-8.7373252161620063E-2</v>
      </c>
      <c r="H161" s="13">
        <f t="shared" si="4"/>
        <v>-0.13540510543840178</v>
      </c>
    </row>
    <row r="162" spans="2:8" x14ac:dyDescent="0.3">
      <c r="B162" s="2">
        <f t="shared" si="5"/>
        <v>44721</v>
      </c>
      <c r="C162">
        <f>+VLOOKUP(B162,'S&amp;P500'!$B$5:$C$1261,2)</f>
        <v>4017.82</v>
      </c>
      <c r="D162">
        <f>+VLOOKUP(B162,NVDIA!$B$5:$C$1261,2)</f>
        <v>18.02</v>
      </c>
      <c r="G162" s="13">
        <f t="shared" si="4"/>
        <v>-3.8067237755038397E-2</v>
      </c>
      <c r="H162" s="13">
        <f t="shared" si="4"/>
        <v>-7.8732106339468255E-2</v>
      </c>
    </row>
    <row r="163" spans="2:8" x14ac:dyDescent="0.3">
      <c r="B163" s="2">
        <f t="shared" si="5"/>
        <v>44714</v>
      </c>
      <c r="C163">
        <f>+VLOOKUP(B163,'S&amp;P500'!$B$5:$C$1261,2)</f>
        <v>4176.82</v>
      </c>
      <c r="D163">
        <f>+VLOOKUP(B163,NVDIA!$B$5:$C$1261,2)</f>
        <v>19.559999999999999</v>
      </c>
      <c r="G163" s="13">
        <f t="shared" si="4"/>
        <v>2.9321018078583672E-2</v>
      </c>
      <c r="H163" s="13">
        <f t="shared" si="4"/>
        <v>9.7643097643097532E-2</v>
      </c>
    </row>
    <row r="164" spans="2:8" x14ac:dyDescent="0.3">
      <c r="B164" s="2">
        <f t="shared" si="5"/>
        <v>44707</v>
      </c>
      <c r="C164">
        <f>+VLOOKUP(B164,'S&amp;P500'!$B$5:$C$1261,2)</f>
        <v>4057.84</v>
      </c>
      <c r="D164">
        <f>+VLOOKUP(B164,NVDIA!$B$5:$C$1261,2)</f>
        <v>17.82</v>
      </c>
      <c r="G164" s="13">
        <f t="shared" si="4"/>
        <v>4.0261075320640272E-2</v>
      </c>
      <c r="H164" s="13">
        <f t="shared" si="4"/>
        <v>4.2105263157894646E-2</v>
      </c>
    </row>
    <row r="165" spans="2:8" x14ac:dyDescent="0.3">
      <c r="B165" s="2">
        <f t="shared" si="5"/>
        <v>44700</v>
      </c>
      <c r="C165">
        <f>+VLOOKUP(B165,'S&amp;P500'!$B$5:$C$1261,2)</f>
        <v>3900.79</v>
      </c>
      <c r="D165">
        <f>+VLOOKUP(B165,NVDIA!$B$5:$C$1261,2)</f>
        <v>17.100000000000001</v>
      </c>
      <c r="G165" s="13">
        <f t="shared" si="4"/>
        <v>-7.4527744982290089E-3</v>
      </c>
      <c r="H165" s="13">
        <f t="shared" si="4"/>
        <v>5.8823529411764941E-2</v>
      </c>
    </row>
    <row r="166" spans="2:8" x14ac:dyDescent="0.3">
      <c r="B166" s="2">
        <f t="shared" si="5"/>
        <v>44693</v>
      </c>
      <c r="C166">
        <f>+VLOOKUP(B166,'S&amp;P500'!$B$5:$C$1261,2)</f>
        <v>3930.08</v>
      </c>
      <c r="D166">
        <f>+VLOOKUP(B166,NVDIA!$B$5:$C$1261,2)</f>
        <v>16.149999999999999</v>
      </c>
      <c r="G166" s="13">
        <f t="shared" si="4"/>
        <v>-5.2277983153559138E-2</v>
      </c>
      <c r="H166" s="13">
        <f t="shared" si="4"/>
        <v>-0.14141414141414144</v>
      </c>
    </row>
    <row r="167" spans="2:8" x14ac:dyDescent="0.3">
      <c r="B167" s="2">
        <f t="shared" si="5"/>
        <v>44686</v>
      </c>
      <c r="C167">
        <f>+VLOOKUP(B167,'S&amp;P500'!$B$5:$C$1261,2)</f>
        <v>4146.87</v>
      </c>
      <c r="D167">
        <f>+VLOOKUP(B167,NVDIA!$B$5:$C$1261,2)</f>
        <v>18.809999999999999</v>
      </c>
      <c r="G167" s="13">
        <f t="shared" si="4"/>
        <v>-3.2800000000000051E-2</v>
      </c>
      <c r="H167" s="13">
        <f t="shared" si="4"/>
        <v>-4.7594936708860835E-2</v>
      </c>
    </row>
    <row r="168" spans="2:8" x14ac:dyDescent="0.3">
      <c r="B168" s="2">
        <f t="shared" si="5"/>
        <v>44679</v>
      </c>
      <c r="C168">
        <f>+VLOOKUP(B168,'S&amp;P500'!$B$5:$C$1261,2)</f>
        <v>4287.5</v>
      </c>
      <c r="D168">
        <f>+VLOOKUP(B168,NVDIA!$B$5:$C$1261,2)</f>
        <v>19.75</v>
      </c>
      <c r="G168" s="13">
        <f t="shared" si="4"/>
        <v>-2.4162088099670909E-2</v>
      </c>
      <c r="H168" s="13">
        <f t="shared" si="4"/>
        <v>-1.9851116625310139E-2</v>
      </c>
    </row>
    <row r="169" spans="2:8" x14ac:dyDescent="0.3">
      <c r="B169" s="2">
        <f t="shared" si="5"/>
        <v>44672</v>
      </c>
      <c r="C169">
        <f>+VLOOKUP(B169,'S&amp;P500'!$B$5:$C$1261,2)</f>
        <v>4393.66</v>
      </c>
      <c r="D169">
        <f>+VLOOKUP(B169,NVDIA!$B$5:$C$1261,2)</f>
        <v>20.149999999999999</v>
      </c>
      <c r="G169" s="13">
        <f t="shared" si="4"/>
        <v>2.4359204933754874E-4</v>
      </c>
      <c r="H169" s="13">
        <f t="shared" si="4"/>
        <v>-5.0424128180961425E-2</v>
      </c>
    </row>
    <row r="170" spans="2:8" x14ac:dyDescent="0.3">
      <c r="B170" s="2">
        <f t="shared" si="5"/>
        <v>44665</v>
      </c>
      <c r="C170">
        <f>+VLOOKUP(B170,'S&amp;P500'!$B$5:$C$1261,2)</f>
        <v>4392.59</v>
      </c>
      <c r="D170">
        <f>+VLOOKUP(B170,NVDIA!$B$5:$C$1261,2)</f>
        <v>21.22</v>
      </c>
      <c r="G170" s="13">
        <f t="shared" si="4"/>
        <v>-2.3914439548376576E-2</v>
      </c>
      <c r="H170" s="13">
        <f t="shared" si="4"/>
        <v>-0.12205213074058763</v>
      </c>
    </row>
    <row r="171" spans="2:8" x14ac:dyDescent="0.3">
      <c r="B171" s="2">
        <f t="shared" si="5"/>
        <v>44658</v>
      </c>
      <c r="C171">
        <f>+VLOOKUP(B171,'S&amp;P500'!$B$5:$C$1261,2)</f>
        <v>4500.21</v>
      </c>
      <c r="D171">
        <f>+VLOOKUP(B171,NVDIA!$B$5:$C$1261,2)</f>
        <v>24.17</v>
      </c>
      <c r="G171" s="13">
        <f t="shared" si="4"/>
        <v>-6.6660633364308275E-3</v>
      </c>
      <c r="H171" s="13">
        <f t="shared" si="4"/>
        <v>-0.1127019089574155</v>
      </c>
    </row>
    <row r="172" spans="2:8" x14ac:dyDescent="0.3">
      <c r="B172" s="2">
        <f t="shared" si="5"/>
        <v>44651</v>
      </c>
      <c r="C172">
        <f>+VLOOKUP(B172,'S&amp;P500'!$B$5:$C$1261,2)</f>
        <v>4530.41</v>
      </c>
      <c r="D172">
        <f>+VLOOKUP(B172,NVDIA!$B$5:$C$1261,2)</f>
        <v>27.24</v>
      </c>
      <c r="G172" s="13">
        <f t="shared" si="4"/>
        <v>2.2676188453505386E-3</v>
      </c>
      <c r="H172" s="13">
        <f t="shared" si="4"/>
        <v>-3.0949839914621191E-2</v>
      </c>
    </row>
    <row r="173" spans="2:8" x14ac:dyDescent="0.3">
      <c r="B173" s="2">
        <f t="shared" si="5"/>
        <v>44644</v>
      </c>
      <c r="C173">
        <f>+VLOOKUP(B173,'S&amp;P500'!$B$5:$C$1261,2)</f>
        <v>4520.16</v>
      </c>
      <c r="D173">
        <f>+VLOOKUP(B173,NVDIA!$B$5:$C$1261,2)</f>
        <v>28.11</v>
      </c>
      <c r="G173" s="13">
        <f t="shared" si="4"/>
        <v>2.4591594566230057E-2</v>
      </c>
      <c r="H173" s="13">
        <f t="shared" si="4"/>
        <v>0.13667610190052559</v>
      </c>
    </row>
    <row r="174" spans="2:8" x14ac:dyDescent="0.3">
      <c r="B174" s="2">
        <f t="shared" si="5"/>
        <v>44637</v>
      </c>
      <c r="C174">
        <f>+VLOOKUP(B174,'S&amp;P500'!$B$5:$C$1261,2)</f>
        <v>4411.67</v>
      </c>
      <c r="D174">
        <f>+VLOOKUP(B174,NVDIA!$B$5:$C$1261,2)</f>
        <v>24.73</v>
      </c>
      <c r="G174" s="13">
        <f t="shared" si="4"/>
        <v>3.5719987228607808E-2</v>
      </c>
      <c r="H174" s="13">
        <f t="shared" si="4"/>
        <v>9.3280282935455316E-2</v>
      </c>
    </row>
    <row r="175" spans="2:8" x14ac:dyDescent="0.3">
      <c r="B175" s="2">
        <f t="shared" si="5"/>
        <v>44630</v>
      </c>
      <c r="C175">
        <f>+VLOOKUP(B175,'S&amp;P500'!$B$5:$C$1261,2)</f>
        <v>4259.5200000000004</v>
      </c>
      <c r="D175">
        <f>+VLOOKUP(B175,NVDIA!$B$5:$C$1261,2)</f>
        <v>22.62</v>
      </c>
      <c r="G175" s="13">
        <f t="shared" si="4"/>
        <v>-2.382725753926318E-2</v>
      </c>
      <c r="H175" s="13">
        <f t="shared" si="4"/>
        <v>-4.4763513513513487E-2</v>
      </c>
    </row>
    <row r="176" spans="2:8" x14ac:dyDescent="0.3">
      <c r="B176" s="2">
        <f t="shared" si="5"/>
        <v>44623</v>
      </c>
      <c r="C176">
        <f>+VLOOKUP(B176,'S&amp;P500'!$B$5:$C$1261,2)</f>
        <v>4363.49</v>
      </c>
      <c r="D176">
        <f>+VLOOKUP(B176,NVDIA!$B$5:$C$1261,2)</f>
        <v>23.68</v>
      </c>
      <c r="G176" s="13">
        <f t="shared" si="4"/>
        <v>1.7438850933849448E-2</v>
      </c>
      <c r="H176" s="13">
        <f t="shared" si="4"/>
        <v>-1.265288907633999E-3</v>
      </c>
    </row>
    <row r="177" spans="2:8" x14ac:dyDescent="0.3">
      <c r="B177" s="2">
        <f t="shared" si="5"/>
        <v>44616</v>
      </c>
      <c r="C177">
        <f>+VLOOKUP(B177,'S&amp;P500'!$B$5:$C$1261,2)</f>
        <v>4288.7</v>
      </c>
      <c r="D177">
        <f>+VLOOKUP(B177,NVDIA!$B$5:$C$1261,2)</f>
        <v>23.71</v>
      </c>
      <c r="G177" s="13">
        <f t="shared" si="4"/>
        <v>-2.0902868779478889E-2</v>
      </c>
      <c r="H177" s="13">
        <f t="shared" si="4"/>
        <v>-3.0662305805396528E-2</v>
      </c>
    </row>
    <row r="178" spans="2:8" x14ac:dyDescent="0.3">
      <c r="B178" s="2">
        <f t="shared" si="5"/>
        <v>44609</v>
      </c>
      <c r="C178">
        <f>+VLOOKUP(B178,'S&amp;P500'!$B$5:$C$1261,2)</f>
        <v>4380.26</v>
      </c>
      <c r="D178">
        <f>+VLOOKUP(B178,NVDIA!$B$5:$C$1261,2)</f>
        <v>24.46</v>
      </c>
      <c r="G178" s="13">
        <f t="shared" si="4"/>
        <v>-2.7490630717038722E-2</v>
      </c>
      <c r="H178" s="13">
        <f t="shared" si="4"/>
        <v>-5.1202482544608241E-2</v>
      </c>
    </row>
    <row r="179" spans="2:8" x14ac:dyDescent="0.3">
      <c r="B179" s="2">
        <f t="shared" si="5"/>
        <v>44602</v>
      </c>
      <c r="C179">
        <f>+VLOOKUP(B179,'S&amp;P500'!$B$5:$C$1261,2)</f>
        <v>4504.08</v>
      </c>
      <c r="D179">
        <f>+VLOOKUP(B179,NVDIA!$B$5:$C$1261,2)</f>
        <v>25.78</v>
      </c>
      <c r="G179" s="13">
        <f t="shared" si="4"/>
        <v>5.9498284734134099E-3</v>
      </c>
      <c r="H179" s="13">
        <f t="shared" si="4"/>
        <v>7.8209953994144765E-2</v>
      </c>
    </row>
    <row r="180" spans="2:8" x14ac:dyDescent="0.3">
      <c r="B180" s="2">
        <f t="shared" si="5"/>
        <v>44595</v>
      </c>
      <c r="C180">
        <f>+VLOOKUP(B180,'S&amp;P500'!$B$5:$C$1261,2)</f>
        <v>4477.4399999999996</v>
      </c>
      <c r="D180">
        <f>+VLOOKUP(B180,NVDIA!$B$5:$C$1261,2)</f>
        <v>23.91</v>
      </c>
      <c r="G180" s="13">
        <f t="shared" si="4"/>
        <v>3.4884930348016985E-2</v>
      </c>
      <c r="H180" s="13">
        <f t="shared" si="4"/>
        <v>9.1282519397535289E-2</v>
      </c>
    </row>
    <row r="181" spans="2:8" x14ac:dyDescent="0.3">
      <c r="B181" s="2">
        <f t="shared" si="5"/>
        <v>44588</v>
      </c>
      <c r="C181">
        <f>+VLOOKUP(B181,'S&amp;P500'!$B$5:$C$1261,2)</f>
        <v>4326.51</v>
      </c>
      <c r="D181">
        <f>+VLOOKUP(B181,NVDIA!$B$5:$C$1261,2)</f>
        <v>21.91</v>
      </c>
      <c r="G181" s="13">
        <f t="shared" si="4"/>
        <v>-3.4849299422449964E-2</v>
      </c>
      <c r="H181" s="13">
        <f t="shared" si="4"/>
        <v>-9.1248444628784675E-2</v>
      </c>
    </row>
    <row r="182" spans="2:8" x14ac:dyDescent="0.3">
      <c r="B182" s="2">
        <f t="shared" si="5"/>
        <v>44581</v>
      </c>
      <c r="C182">
        <f>+VLOOKUP(B182,'S&amp;P500'!$B$5:$C$1261,2)</f>
        <v>4482.7299999999996</v>
      </c>
      <c r="D182">
        <f>+VLOOKUP(B182,NVDIA!$B$5:$C$1261,2)</f>
        <v>24.11</v>
      </c>
      <c r="G182" s="13">
        <f t="shared" si="4"/>
        <v>-3.7840494695247751E-2</v>
      </c>
      <c r="H182" s="13">
        <f t="shared" si="4"/>
        <v>-9.1217489634376259E-2</v>
      </c>
    </row>
    <row r="183" spans="2:8" x14ac:dyDescent="0.3">
      <c r="B183" s="2">
        <f t="shared" si="5"/>
        <v>44574</v>
      </c>
      <c r="C183">
        <f>+VLOOKUP(B183,'S&amp;P500'!$B$5:$C$1261,2)</f>
        <v>4659.03</v>
      </c>
      <c r="D183">
        <f>+VLOOKUP(B183,NVDIA!$B$5:$C$1261,2)</f>
        <v>26.53</v>
      </c>
      <c r="G183" s="13">
        <f t="shared" si="4"/>
        <v>-7.8832210048871421E-3</v>
      </c>
      <c r="H183" s="13">
        <f t="shared" si="4"/>
        <v>-5.6878777106292189E-2</v>
      </c>
    </row>
    <row r="184" spans="2:8" x14ac:dyDescent="0.3">
      <c r="B184" s="2">
        <f t="shared" si="5"/>
        <v>44567</v>
      </c>
      <c r="C184">
        <f>+VLOOKUP(B184,'S&amp;P500'!$B$5:$C$1261,2)</f>
        <v>4696.05</v>
      </c>
      <c r="D184">
        <f>+VLOOKUP(B184,NVDIA!$B$5:$C$1261,2)</f>
        <v>28.13</v>
      </c>
      <c r="G184" s="13">
        <f t="shared" si="4"/>
        <v>-1.7301668016397542E-2</v>
      </c>
      <c r="H184" s="13">
        <f t="shared" si="4"/>
        <v>-4.7409414155096585E-2</v>
      </c>
    </row>
    <row r="185" spans="2:8" x14ac:dyDescent="0.3">
      <c r="B185" s="2">
        <f t="shared" si="5"/>
        <v>44560</v>
      </c>
      <c r="C185">
        <f>+VLOOKUP(B185,'S&amp;P500'!$B$5:$C$1261,2)</f>
        <v>4778.7299999999996</v>
      </c>
      <c r="D185">
        <f>+VLOOKUP(B185,NVDIA!$B$5:$C$1261,2)</f>
        <v>29.53</v>
      </c>
      <c r="G185" s="13">
        <f t="shared" si="4"/>
        <v>1.1202359817088725E-2</v>
      </c>
      <c r="H185" s="13">
        <f t="shared" si="4"/>
        <v>-2.027712064886722E-3</v>
      </c>
    </row>
    <row r="186" spans="2:8" x14ac:dyDescent="0.3">
      <c r="B186" s="2">
        <f t="shared" si="5"/>
        <v>44553</v>
      </c>
      <c r="C186">
        <f>+VLOOKUP(B186,'S&amp;P500'!$B$5:$C$1261,2)</f>
        <v>4725.79</v>
      </c>
      <c r="D186">
        <f>+VLOOKUP(B186,NVDIA!$B$5:$C$1261,2)</f>
        <v>29.59</v>
      </c>
      <c r="G186" s="13">
        <f t="shared" si="4"/>
        <v>1.2234747797552625E-2</v>
      </c>
      <c r="H186" s="13">
        <f t="shared" si="4"/>
        <v>4.4107268877911165E-2</v>
      </c>
    </row>
    <row r="187" spans="2:8" x14ac:dyDescent="0.3">
      <c r="B187" s="2">
        <f t="shared" si="5"/>
        <v>44546</v>
      </c>
      <c r="C187">
        <f>+VLOOKUP(B187,'S&amp;P500'!$B$5:$C$1261,2)</f>
        <v>4668.67</v>
      </c>
      <c r="D187">
        <f>+VLOOKUP(B187,NVDIA!$B$5:$C$1261,2)</f>
        <v>28.34</v>
      </c>
      <c r="G187" s="13">
        <f t="shared" si="4"/>
        <v>2.6138469614034321E-4</v>
      </c>
      <c r="H187" s="13">
        <f t="shared" si="4"/>
        <v>-6.8988173455979074E-2</v>
      </c>
    </row>
    <row r="188" spans="2:8" x14ac:dyDescent="0.3">
      <c r="B188" s="2">
        <f t="shared" si="5"/>
        <v>44539</v>
      </c>
      <c r="C188">
        <f>+VLOOKUP(B188,'S&amp;P500'!$B$5:$C$1261,2)</f>
        <v>4667.45</v>
      </c>
      <c r="D188">
        <f>+VLOOKUP(B188,NVDIA!$B$5:$C$1261,2)</f>
        <v>30.44</v>
      </c>
      <c r="G188" s="13">
        <f t="shared" si="4"/>
        <v>1.9739573092132368E-2</v>
      </c>
      <c r="H188" s="13">
        <f t="shared" si="4"/>
        <v>-5.0826317430620493E-2</v>
      </c>
    </row>
    <row r="189" spans="2:8" x14ac:dyDescent="0.3">
      <c r="B189" s="2">
        <f t="shared" si="5"/>
        <v>44532</v>
      </c>
      <c r="C189">
        <f>+VLOOKUP(B189,'S&amp;P500'!$B$5:$C$1261,2)</f>
        <v>4577.1000000000004</v>
      </c>
      <c r="D189">
        <f>+VLOOKUP(B189,NVDIA!$B$5:$C$1261,2)</f>
        <v>32.07</v>
      </c>
      <c r="G189" s="13">
        <f t="shared" si="4"/>
        <v>-2.6451357663364039E-2</v>
      </c>
      <c r="H189" s="13">
        <f t="shared" si="4"/>
        <v>-1.6559337626494863E-2</v>
      </c>
    </row>
    <row r="190" spans="2:8" x14ac:dyDescent="0.3">
      <c r="B190" s="2">
        <f t="shared" si="5"/>
        <v>44525</v>
      </c>
      <c r="C190">
        <f>+VLOOKUP(B190,'S&amp;P500'!$B$5:$C$1261,2)</f>
        <v>4701.46</v>
      </c>
      <c r="D190">
        <f>+VLOOKUP(B190,NVDIA!$B$5:$C$1261,2)</f>
        <v>32.61</v>
      </c>
      <c r="G190" s="13">
        <f t="shared" si="4"/>
        <v>-6.5468674939528348E-4</v>
      </c>
      <c r="H190" s="13">
        <f t="shared" si="4"/>
        <v>3.1309297912713419E-2</v>
      </c>
    </row>
    <row r="191" spans="2:8" x14ac:dyDescent="0.3">
      <c r="B191" s="2">
        <f t="shared" si="5"/>
        <v>44518</v>
      </c>
      <c r="C191">
        <f>+VLOOKUP(B191,'S&amp;P500'!$B$5:$C$1261,2)</f>
        <v>4704.54</v>
      </c>
      <c r="D191">
        <f>+VLOOKUP(B191,NVDIA!$B$5:$C$1261,2)</f>
        <v>31.62</v>
      </c>
      <c r="G191" s="13">
        <f t="shared" si="4"/>
        <v>1.1887887775930306E-2</v>
      </c>
      <c r="H191" s="13">
        <f t="shared" si="4"/>
        <v>4.2532146389713255E-2</v>
      </c>
    </row>
    <row r="192" spans="2:8" x14ac:dyDescent="0.3">
      <c r="B192" s="2">
        <f t="shared" si="5"/>
        <v>44511</v>
      </c>
      <c r="C192">
        <f>+VLOOKUP(B192,'S&amp;P500'!$B$5:$C$1261,2)</f>
        <v>4649.2700000000004</v>
      </c>
      <c r="D192">
        <f>+VLOOKUP(B192,NVDIA!$B$5:$C$1261,2)</f>
        <v>30.33</v>
      </c>
      <c r="G192" s="13">
        <f t="shared" si="4"/>
        <v>-6.578975483220284E-3</v>
      </c>
      <c r="H192" s="13">
        <f t="shared" si="4"/>
        <v>1.9495798319327573E-2</v>
      </c>
    </row>
    <row r="193" spans="2:8" x14ac:dyDescent="0.3">
      <c r="B193" s="2">
        <f t="shared" si="5"/>
        <v>44504</v>
      </c>
      <c r="C193">
        <f>+VLOOKUP(B193,'S&amp;P500'!$B$5:$C$1261,2)</f>
        <v>4680.0600000000004</v>
      </c>
      <c r="D193">
        <f>+VLOOKUP(B193,NVDIA!$B$5:$C$1261,2)</f>
        <v>29.75</v>
      </c>
      <c r="G193" s="13">
        <f t="shared" si="4"/>
        <v>1.8196770530108264E-2</v>
      </c>
      <c r="H193" s="13">
        <f t="shared" si="4"/>
        <v>0.19525914021695456</v>
      </c>
    </row>
    <row r="194" spans="2:8" x14ac:dyDescent="0.3">
      <c r="B194" s="2">
        <f t="shared" si="5"/>
        <v>44497</v>
      </c>
      <c r="C194">
        <f>+VLOOKUP(B194,'S&amp;P500'!$B$5:$C$1261,2)</f>
        <v>4596.42</v>
      </c>
      <c r="D194">
        <f>+VLOOKUP(B194,NVDIA!$B$5:$C$1261,2)</f>
        <v>24.89</v>
      </c>
      <c r="G194" s="13">
        <f t="shared" si="4"/>
        <v>1.0251045105477807E-2</v>
      </c>
      <c r="H194" s="13">
        <f t="shared" si="4"/>
        <v>9.8896247240618296E-2</v>
      </c>
    </row>
    <row r="195" spans="2:8" x14ac:dyDescent="0.3">
      <c r="B195" s="2">
        <f t="shared" si="5"/>
        <v>44490</v>
      </c>
      <c r="C195">
        <f>+VLOOKUP(B195,'S&amp;P500'!$B$5:$C$1261,2)</f>
        <v>4549.78</v>
      </c>
      <c r="D195">
        <f>+VLOOKUP(B195,NVDIA!$B$5:$C$1261,2)</f>
        <v>22.65</v>
      </c>
      <c r="G195" s="13">
        <f t="shared" si="4"/>
        <v>2.5126964170643307E-2</v>
      </c>
      <c r="H195" s="13">
        <f t="shared" si="4"/>
        <v>4.3298019345923366E-2</v>
      </c>
    </row>
    <row r="196" spans="2:8" x14ac:dyDescent="0.3">
      <c r="B196" s="2">
        <f t="shared" si="5"/>
        <v>44483</v>
      </c>
      <c r="C196">
        <f>+VLOOKUP(B196,'S&amp;P500'!$B$5:$C$1261,2)</f>
        <v>4438.26</v>
      </c>
      <c r="D196">
        <f>+VLOOKUP(B196,NVDIA!$B$5:$C$1261,2)</f>
        <v>21.71</v>
      </c>
      <c r="G196" s="13">
        <f t="shared" ref="G196:H259" si="6">+C196/C197-1</f>
        <v>8.7504772987616608E-3</v>
      </c>
      <c r="H196" s="13">
        <f t="shared" si="6"/>
        <v>3.1844106463878363E-2</v>
      </c>
    </row>
    <row r="197" spans="2:8" x14ac:dyDescent="0.3">
      <c r="B197" s="2">
        <f t="shared" si="5"/>
        <v>44476</v>
      </c>
      <c r="C197">
        <f>+VLOOKUP(B197,'S&amp;P500'!$B$5:$C$1261,2)</f>
        <v>4399.76</v>
      </c>
      <c r="D197">
        <f>+VLOOKUP(B197,NVDIA!$B$5:$C$1261,2)</f>
        <v>21.04</v>
      </c>
      <c r="G197" s="13">
        <f t="shared" si="6"/>
        <v>2.1408971245769015E-2</v>
      </c>
      <c r="H197" s="13">
        <f t="shared" si="6"/>
        <v>1.740812379110257E-2</v>
      </c>
    </row>
    <row r="198" spans="2:8" x14ac:dyDescent="0.3">
      <c r="B198" s="2">
        <f t="shared" si="5"/>
        <v>44469</v>
      </c>
      <c r="C198">
        <f>+VLOOKUP(B198,'S&amp;P500'!$B$5:$C$1261,2)</f>
        <v>4307.54</v>
      </c>
      <c r="D198">
        <f>+VLOOKUP(B198,NVDIA!$B$5:$C$1261,2)</f>
        <v>20.68</v>
      </c>
      <c r="G198" s="13">
        <f t="shared" si="6"/>
        <v>-3.1791556716370906E-2</v>
      </c>
      <c r="H198" s="13">
        <f t="shared" si="6"/>
        <v>-7.8431372549019662E-2</v>
      </c>
    </row>
    <row r="199" spans="2:8" x14ac:dyDescent="0.3">
      <c r="B199" s="2">
        <f t="shared" si="5"/>
        <v>44462</v>
      </c>
      <c r="C199">
        <f>+VLOOKUP(B199,'S&amp;P500'!$B$5:$C$1261,2)</f>
        <v>4448.9799999999996</v>
      </c>
      <c r="D199">
        <f>+VLOOKUP(B199,NVDIA!$B$5:$C$1261,2)</f>
        <v>22.44</v>
      </c>
      <c r="G199" s="13">
        <f t="shared" si="6"/>
        <v>-5.5367421067338274E-3</v>
      </c>
      <c r="H199" s="13">
        <f t="shared" si="6"/>
        <v>1.0810810810810922E-2</v>
      </c>
    </row>
    <row r="200" spans="2:8" x14ac:dyDescent="0.3">
      <c r="B200" s="2">
        <f t="shared" si="5"/>
        <v>44455</v>
      </c>
      <c r="C200">
        <f>+VLOOKUP(B200,'S&amp;P500'!$B$5:$C$1261,2)</f>
        <v>4473.75</v>
      </c>
      <c r="D200">
        <f>+VLOOKUP(B200,NVDIA!$B$5:$C$1261,2)</f>
        <v>22.2</v>
      </c>
      <c r="G200" s="13">
        <f t="shared" si="6"/>
        <v>-4.3464907595341939E-3</v>
      </c>
      <c r="H200" s="13">
        <f t="shared" si="6"/>
        <v>2.7100271002709064E-3</v>
      </c>
    </row>
    <row r="201" spans="2:8" x14ac:dyDescent="0.3">
      <c r="B201" s="2">
        <f t="shared" si="5"/>
        <v>44448</v>
      </c>
      <c r="C201">
        <f>+VLOOKUP(B201,'S&amp;P500'!$B$5:$C$1261,2)</f>
        <v>4493.28</v>
      </c>
      <c r="D201">
        <f>+VLOOKUP(B201,NVDIA!$B$5:$C$1261,2)</f>
        <v>22.14</v>
      </c>
      <c r="G201" s="13">
        <f t="shared" si="6"/>
        <v>-9.6254091405019171E-3</v>
      </c>
      <c r="H201" s="13">
        <f t="shared" si="6"/>
        <v>-9.3959731543624692E-3</v>
      </c>
    </row>
    <row r="202" spans="2:8" x14ac:dyDescent="0.3">
      <c r="B202" s="2">
        <f t="shared" ref="B202:B265" si="7">+B201-$C$2</f>
        <v>44441</v>
      </c>
      <c r="C202">
        <f>+VLOOKUP(B202,'S&amp;P500'!$B$5:$C$1261,2)</f>
        <v>4536.95</v>
      </c>
      <c r="D202">
        <f>+VLOOKUP(B202,NVDIA!$B$5:$C$1261,2)</f>
        <v>22.35</v>
      </c>
      <c r="G202" s="13">
        <f t="shared" si="6"/>
        <v>1.4977628635346685E-2</v>
      </c>
      <c r="H202" s="13">
        <f t="shared" si="6"/>
        <v>1.4986376021798531E-2</v>
      </c>
    </row>
    <row r="203" spans="2:8" x14ac:dyDescent="0.3">
      <c r="B203" s="2">
        <f t="shared" si="7"/>
        <v>44434</v>
      </c>
      <c r="C203">
        <f>+VLOOKUP(B203,'S&amp;P500'!$B$5:$C$1261,2)</f>
        <v>4470</v>
      </c>
      <c r="D203">
        <f>+VLOOKUP(B203,NVDIA!$B$5:$C$1261,2)</f>
        <v>22.02</v>
      </c>
      <c r="G203" s="13">
        <f t="shared" si="6"/>
        <v>1.4571700939670418E-2</v>
      </c>
      <c r="H203" s="13">
        <f t="shared" si="6"/>
        <v>0.11437246963562742</v>
      </c>
    </row>
    <row r="204" spans="2:8" x14ac:dyDescent="0.3">
      <c r="B204" s="2">
        <f t="shared" si="7"/>
        <v>44427</v>
      </c>
      <c r="C204">
        <f>+VLOOKUP(B204,'S&amp;P500'!$B$5:$C$1261,2)</f>
        <v>4405.8</v>
      </c>
      <c r="D204">
        <f>+VLOOKUP(B204,NVDIA!$B$5:$C$1261,2)</f>
        <v>19.760000000000002</v>
      </c>
      <c r="G204" s="13">
        <f t="shared" si="6"/>
        <v>-1.2336269259308197E-2</v>
      </c>
      <c r="H204" s="13">
        <f t="shared" si="6"/>
        <v>-5.0352467270895485E-3</v>
      </c>
    </row>
    <row r="205" spans="2:8" x14ac:dyDescent="0.3">
      <c r="B205" s="2">
        <f t="shared" si="7"/>
        <v>44420</v>
      </c>
      <c r="C205">
        <f>+VLOOKUP(B205,'S&amp;P500'!$B$5:$C$1261,2)</f>
        <v>4460.83</v>
      </c>
      <c r="D205">
        <f>+VLOOKUP(B205,NVDIA!$B$5:$C$1261,2)</f>
        <v>19.86</v>
      </c>
      <c r="G205" s="13">
        <f t="shared" si="6"/>
        <v>7.1639836535637436E-3</v>
      </c>
      <c r="H205" s="13">
        <f t="shared" si="6"/>
        <v>-3.5454103933948544E-2</v>
      </c>
    </row>
    <row r="206" spans="2:8" x14ac:dyDescent="0.3">
      <c r="B206" s="2">
        <f t="shared" si="7"/>
        <v>44413</v>
      </c>
      <c r="C206">
        <f>+VLOOKUP(B206,'S&amp;P500'!$B$5:$C$1261,2)</f>
        <v>4429.1000000000004</v>
      </c>
      <c r="D206">
        <f>+VLOOKUP(B206,NVDIA!$B$5:$C$1261,2)</f>
        <v>20.59</v>
      </c>
      <c r="G206" s="13">
        <f t="shared" si="6"/>
        <v>2.2515642148379644E-3</v>
      </c>
      <c r="H206" s="13">
        <f t="shared" si="6"/>
        <v>4.9439347604485206E-2</v>
      </c>
    </row>
    <row r="207" spans="2:8" x14ac:dyDescent="0.3">
      <c r="B207" s="2">
        <f t="shared" si="7"/>
        <v>44406</v>
      </c>
      <c r="C207">
        <f>+VLOOKUP(B207,'S&amp;P500'!$B$5:$C$1261,2)</f>
        <v>4419.1499999999996</v>
      </c>
      <c r="D207">
        <f>+VLOOKUP(B207,NVDIA!$B$5:$C$1261,2)</f>
        <v>19.62</v>
      </c>
      <c r="G207" s="13">
        <f t="shared" si="6"/>
        <v>1.1830620861457808E-2</v>
      </c>
      <c r="H207" s="13">
        <f t="shared" si="6"/>
        <v>3.5805626598466311E-3</v>
      </c>
    </row>
    <row r="208" spans="2:8" x14ac:dyDescent="0.3">
      <c r="B208" s="2">
        <f t="shared" si="7"/>
        <v>44399</v>
      </c>
      <c r="C208">
        <f>+VLOOKUP(B208,'S&amp;P500'!$B$5:$C$1261,2)</f>
        <v>4367.4799999999996</v>
      </c>
      <c r="D208">
        <f>+VLOOKUP(B208,NVDIA!$B$5:$C$1261,2)</f>
        <v>19.55</v>
      </c>
      <c r="G208" s="13">
        <f t="shared" si="6"/>
        <v>1.7087038391936371E-3</v>
      </c>
      <c r="H208" s="13">
        <f t="shared" si="6"/>
        <v>3.2752245113576439E-2</v>
      </c>
    </row>
    <row r="209" spans="2:8" x14ac:dyDescent="0.3">
      <c r="B209" s="2">
        <f t="shared" si="7"/>
        <v>44392</v>
      </c>
      <c r="C209">
        <f>+VLOOKUP(B209,'S&amp;P500'!$B$5:$C$1261,2)</f>
        <v>4360.03</v>
      </c>
      <c r="D209">
        <f>+VLOOKUP(B209,NVDIA!$B$5:$C$1261,2)</f>
        <v>18.93</v>
      </c>
      <c r="G209" s="13">
        <f t="shared" si="6"/>
        <v>9.0746663827698804E-3</v>
      </c>
      <c r="H209" s="13">
        <f t="shared" si="6"/>
        <v>-4.6827794561933533E-2</v>
      </c>
    </row>
    <row r="210" spans="2:8" x14ac:dyDescent="0.3">
      <c r="B210" s="2">
        <f t="shared" si="7"/>
        <v>44385</v>
      </c>
      <c r="C210">
        <f>+VLOOKUP(B210,'S&amp;P500'!$B$5:$C$1261,2)</f>
        <v>4320.82</v>
      </c>
      <c r="D210">
        <f>+VLOOKUP(B210,NVDIA!$B$5:$C$1261,2)</f>
        <v>19.86</v>
      </c>
      <c r="G210" s="13">
        <f t="shared" si="6"/>
        <v>2.0370653296120089E-4</v>
      </c>
      <c r="H210" s="13">
        <f t="shared" si="6"/>
        <v>-1.5369360436291668E-2</v>
      </c>
    </row>
    <row r="211" spans="2:8" x14ac:dyDescent="0.3">
      <c r="B211" s="2">
        <f t="shared" si="7"/>
        <v>44378</v>
      </c>
      <c r="C211">
        <f>+VLOOKUP(B211,'S&amp;P500'!$B$5:$C$1261,2)</f>
        <v>4319.9399999999996</v>
      </c>
      <c r="D211">
        <f>+VLOOKUP(B211,NVDIA!$B$5:$C$1261,2)</f>
        <v>20.170000000000002</v>
      </c>
      <c r="G211" s="13">
        <f t="shared" si="6"/>
        <v>1.2527862481805929E-2</v>
      </c>
      <c r="H211" s="13">
        <f t="shared" si="6"/>
        <v>5.2164840897235276E-2</v>
      </c>
    </row>
    <row r="212" spans="2:8" x14ac:dyDescent="0.3">
      <c r="B212" s="2">
        <f t="shared" si="7"/>
        <v>44371</v>
      </c>
      <c r="C212">
        <f>+VLOOKUP(B212,'S&amp;P500'!$B$5:$C$1261,2)</f>
        <v>4266.49</v>
      </c>
      <c r="D212">
        <f>+VLOOKUP(B212,NVDIA!$B$5:$C$1261,2)</f>
        <v>19.170000000000002</v>
      </c>
      <c r="G212" s="13">
        <f t="shared" si="6"/>
        <v>1.0571170053009782E-2</v>
      </c>
      <c r="H212" s="13">
        <f t="shared" si="6"/>
        <v>2.9538131041890514E-2</v>
      </c>
    </row>
    <row r="213" spans="2:8" x14ac:dyDescent="0.3">
      <c r="B213" s="2">
        <f t="shared" si="7"/>
        <v>44364</v>
      </c>
      <c r="C213">
        <f>+VLOOKUP(B213,'S&amp;P500'!$B$5:$C$1261,2)</f>
        <v>4221.8599999999997</v>
      </c>
      <c r="D213">
        <f>+VLOOKUP(B213,NVDIA!$B$5:$C$1261,2)</f>
        <v>18.62</v>
      </c>
      <c r="G213" s="13">
        <f t="shared" si="6"/>
        <v>-4.0856958185311321E-3</v>
      </c>
      <c r="H213" s="13">
        <f t="shared" si="6"/>
        <v>7.0730304772858021E-2</v>
      </c>
    </row>
    <row r="214" spans="2:8" x14ac:dyDescent="0.3">
      <c r="B214" s="2">
        <f t="shared" si="7"/>
        <v>44357</v>
      </c>
      <c r="C214">
        <f>+VLOOKUP(B214,'S&amp;P500'!$B$5:$C$1261,2)</f>
        <v>4239.18</v>
      </c>
      <c r="D214">
        <f>+VLOOKUP(B214,NVDIA!$B$5:$C$1261,2)</f>
        <v>17.39</v>
      </c>
      <c r="G214" s="13">
        <f t="shared" si="6"/>
        <v>1.1049763287501291E-2</v>
      </c>
      <c r="H214" s="13">
        <f t="shared" si="6"/>
        <v>2.7170702894270482E-2</v>
      </c>
    </row>
    <row r="215" spans="2:8" x14ac:dyDescent="0.3">
      <c r="B215" s="2">
        <f t="shared" si="7"/>
        <v>44350</v>
      </c>
      <c r="C215">
        <f>+VLOOKUP(B215,'S&amp;P500'!$B$5:$C$1261,2)</f>
        <v>4192.8500000000004</v>
      </c>
      <c r="D215">
        <f>+VLOOKUP(B215,NVDIA!$B$5:$C$1261,2)</f>
        <v>16.93</v>
      </c>
      <c r="G215" s="13">
        <f t="shared" si="6"/>
        <v>-1.9115042562509732E-3</v>
      </c>
      <c r="H215" s="13">
        <f t="shared" si="6"/>
        <v>9.5792880258899649E-2</v>
      </c>
    </row>
    <row r="216" spans="2:8" x14ac:dyDescent="0.3">
      <c r="B216" s="2">
        <f t="shared" si="7"/>
        <v>44343</v>
      </c>
      <c r="C216">
        <f>+VLOOKUP(B216,'S&amp;P500'!$B$5:$C$1261,2)</f>
        <v>4200.88</v>
      </c>
      <c r="D216">
        <f>+VLOOKUP(B216,NVDIA!$B$5:$C$1261,2)</f>
        <v>15.45</v>
      </c>
      <c r="G216" s="13">
        <f t="shared" si="6"/>
        <v>1.0040585508473088E-2</v>
      </c>
      <c r="H216" s="13">
        <f t="shared" si="6"/>
        <v>5.967078189300401E-2</v>
      </c>
    </row>
    <row r="217" spans="2:8" x14ac:dyDescent="0.3">
      <c r="B217" s="2">
        <f t="shared" si="7"/>
        <v>44336</v>
      </c>
      <c r="C217">
        <f>+VLOOKUP(B217,'S&amp;P500'!$B$5:$C$1261,2)</f>
        <v>4159.12</v>
      </c>
      <c r="D217">
        <f>+VLOOKUP(B217,NVDIA!$B$5:$C$1261,2)</f>
        <v>14.58</v>
      </c>
      <c r="G217" s="13">
        <f t="shared" si="6"/>
        <v>1.1336170212765895E-2</v>
      </c>
      <c r="H217" s="13">
        <f t="shared" si="6"/>
        <v>6.9699192956713008E-2</v>
      </c>
    </row>
    <row r="218" spans="2:8" x14ac:dyDescent="0.3">
      <c r="B218" s="2">
        <f t="shared" si="7"/>
        <v>44329</v>
      </c>
      <c r="C218">
        <f>+VLOOKUP(B218,'S&amp;P500'!$B$5:$C$1261,2)</f>
        <v>4112.5</v>
      </c>
      <c r="D218">
        <f>+VLOOKUP(B218,NVDIA!$B$5:$C$1261,2)</f>
        <v>13.63</v>
      </c>
      <c r="G218" s="13">
        <f t="shared" si="6"/>
        <v>-2.1210866284909091E-2</v>
      </c>
      <c r="H218" s="13">
        <f t="shared" si="6"/>
        <v>-5.9351276742581005E-2</v>
      </c>
    </row>
    <row r="219" spans="2:8" x14ac:dyDescent="0.3">
      <c r="B219" s="2">
        <f t="shared" si="7"/>
        <v>44322</v>
      </c>
      <c r="C219">
        <f>+VLOOKUP(B219,'S&amp;P500'!$B$5:$C$1261,2)</f>
        <v>4201.62</v>
      </c>
      <c r="D219">
        <f>+VLOOKUP(B219,NVDIA!$B$5:$C$1261,2)</f>
        <v>14.49</v>
      </c>
      <c r="G219" s="13">
        <f t="shared" si="6"/>
        <v>-2.3388508050633527E-3</v>
      </c>
      <c r="H219" s="13">
        <f t="shared" si="6"/>
        <v>-5.2321778940483954E-2</v>
      </c>
    </row>
    <row r="220" spans="2:8" x14ac:dyDescent="0.3">
      <c r="B220" s="2">
        <f t="shared" si="7"/>
        <v>44315</v>
      </c>
      <c r="C220">
        <f>+VLOOKUP(B220,'S&amp;P500'!$B$5:$C$1261,2)</f>
        <v>4211.47</v>
      </c>
      <c r="D220">
        <f>+VLOOKUP(B220,NVDIA!$B$5:$C$1261,2)</f>
        <v>15.29</v>
      </c>
      <c r="G220" s="13">
        <f t="shared" si="6"/>
        <v>1.8498275686944288E-2</v>
      </c>
      <c r="H220" s="13">
        <f t="shared" si="6"/>
        <v>3.1713900134952677E-2</v>
      </c>
    </row>
    <row r="221" spans="2:8" x14ac:dyDescent="0.3">
      <c r="B221" s="2">
        <f t="shared" si="7"/>
        <v>44308</v>
      </c>
      <c r="C221">
        <f>+VLOOKUP(B221,'S&amp;P500'!$B$5:$C$1261,2)</f>
        <v>4134.9799999999996</v>
      </c>
      <c r="D221">
        <f>+VLOOKUP(B221,NVDIA!$B$5:$C$1261,2)</f>
        <v>14.82</v>
      </c>
      <c r="G221" s="13">
        <f t="shared" si="6"/>
        <v>-8.4979450510981325E-3</v>
      </c>
      <c r="H221" s="13">
        <f t="shared" si="6"/>
        <v>-7.9503105590062129E-2</v>
      </c>
    </row>
    <row r="222" spans="2:8" x14ac:dyDescent="0.3">
      <c r="B222" s="2">
        <f t="shared" si="7"/>
        <v>44301</v>
      </c>
      <c r="C222">
        <f>+VLOOKUP(B222,'S&amp;P500'!$B$5:$C$1261,2)</f>
        <v>4170.42</v>
      </c>
      <c r="D222">
        <f>+VLOOKUP(B222,NVDIA!$B$5:$C$1261,2)</f>
        <v>16.100000000000001</v>
      </c>
      <c r="G222" s="13">
        <f t="shared" si="6"/>
        <v>1.7878193972912904E-2</v>
      </c>
      <c r="H222" s="13">
        <f t="shared" si="6"/>
        <v>0.12745098039215708</v>
      </c>
    </row>
    <row r="223" spans="2:8" x14ac:dyDescent="0.3">
      <c r="B223" s="2">
        <f t="shared" si="7"/>
        <v>44294</v>
      </c>
      <c r="C223">
        <f>+VLOOKUP(B223,'S&amp;P500'!$B$5:$C$1261,2)</f>
        <v>4097.17</v>
      </c>
      <c r="D223">
        <f>+VLOOKUP(B223,NVDIA!$B$5:$C$1261,2)</f>
        <v>14.28</v>
      </c>
      <c r="G223" s="13">
        <f t="shared" si="6"/>
        <v>1.9229477570170239E-2</v>
      </c>
      <c r="H223" s="13">
        <f t="shared" si="6"/>
        <v>3.6284470246734424E-2</v>
      </c>
    </row>
    <row r="224" spans="2:8" x14ac:dyDescent="0.3">
      <c r="B224" s="2">
        <f t="shared" si="7"/>
        <v>44287</v>
      </c>
      <c r="C224">
        <f>+VLOOKUP(B224,'S&amp;P500'!$B$5:$C$1261,2)</f>
        <v>4019.87</v>
      </c>
      <c r="D224">
        <f>+VLOOKUP(B224,NVDIA!$B$5:$C$1261,2)</f>
        <v>13.78</v>
      </c>
      <c r="G224" s="13">
        <f t="shared" si="6"/>
        <v>2.8225971474759026E-2</v>
      </c>
      <c r="H224" s="13">
        <f t="shared" si="6"/>
        <v>0.10151878497202227</v>
      </c>
    </row>
    <row r="225" spans="2:8" x14ac:dyDescent="0.3">
      <c r="B225" s="2">
        <f t="shared" si="7"/>
        <v>44280</v>
      </c>
      <c r="C225">
        <f>+VLOOKUP(B225,'S&amp;P500'!$B$5:$C$1261,2)</f>
        <v>3909.52</v>
      </c>
      <c r="D225">
        <f>+VLOOKUP(B225,NVDIA!$B$5:$C$1261,2)</f>
        <v>12.51</v>
      </c>
      <c r="G225" s="13">
        <f t="shared" si="6"/>
        <v>-1.5170631292363845E-3</v>
      </c>
      <c r="H225" s="13">
        <f t="shared" si="6"/>
        <v>-1.4184397163120588E-2</v>
      </c>
    </row>
    <row r="226" spans="2:8" x14ac:dyDescent="0.3">
      <c r="B226" s="2">
        <f t="shared" si="7"/>
        <v>44273</v>
      </c>
      <c r="C226">
        <f>+VLOOKUP(B226,'S&amp;P500'!$B$5:$C$1261,2)</f>
        <v>3915.46</v>
      </c>
      <c r="D226">
        <f>+VLOOKUP(B226,NVDIA!$B$5:$C$1261,2)</f>
        <v>12.69</v>
      </c>
      <c r="G226" s="13">
        <f t="shared" si="6"/>
        <v>-6.0619291556454069E-3</v>
      </c>
      <c r="H226" s="13">
        <f t="shared" si="6"/>
        <v>-2.0833333333333481E-2</v>
      </c>
    </row>
    <row r="227" spans="2:8" x14ac:dyDescent="0.3">
      <c r="B227" s="2">
        <f t="shared" si="7"/>
        <v>44266</v>
      </c>
      <c r="C227">
        <f>+VLOOKUP(B227,'S&amp;P500'!$B$5:$C$1261,2)</f>
        <v>3939.34</v>
      </c>
      <c r="D227">
        <f>+VLOOKUP(B227,NVDIA!$B$5:$C$1261,2)</f>
        <v>12.96</v>
      </c>
      <c r="G227" s="13">
        <f t="shared" si="6"/>
        <v>4.5342008825863145E-2</v>
      </c>
      <c r="H227" s="13">
        <f t="shared" si="6"/>
        <v>5.0243111831442588E-2</v>
      </c>
    </row>
    <row r="228" spans="2:8" x14ac:dyDescent="0.3">
      <c r="B228" s="2">
        <f t="shared" si="7"/>
        <v>44259</v>
      </c>
      <c r="C228">
        <f>+VLOOKUP(B228,'S&amp;P500'!$B$5:$C$1261,2)</f>
        <v>3768.47</v>
      </c>
      <c r="D228">
        <f>+VLOOKUP(B228,NVDIA!$B$5:$C$1261,2)</f>
        <v>12.34</v>
      </c>
      <c r="G228" s="13">
        <f t="shared" si="6"/>
        <v>-1.5895689596640783E-2</v>
      </c>
      <c r="H228" s="13">
        <f t="shared" si="6"/>
        <v>-7.0082893745290087E-2</v>
      </c>
    </row>
    <row r="229" spans="2:8" x14ac:dyDescent="0.3">
      <c r="B229" s="2">
        <f t="shared" si="7"/>
        <v>44252</v>
      </c>
      <c r="C229">
        <f>+VLOOKUP(B229,'S&amp;P500'!$B$5:$C$1261,2)</f>
        <v>3829.34</v>
      </c>
      <c r="D229">
        <f>+VLOOKUP(B229,NVDIA!$B$5:$C$1261,2)</f>
        <v>13.27</v>
      </c>
      <c r="G229" s="13">
        <f t="shared" si="6"/>
        <v>-2.1622546928055097E-2</v>
      </c>
      <c r="H229" s="13">
        <f t="shared" si="6"/>
        <v>-0.10277214334009466</v>
      </c>
    </row>
    <row r="230" spans="2:8" x14ac:dyDescent="0.3">
      <c r="B230" s="2">
        <f t="shared" si="7"/>
        <v>44245</v>
      </c>
      <c r="C230">
        <f>+VLOOKUP(B230,'S&amp;P500'!$B$5:$C$1261,2)</f>
        <v>3913.97</v>
      </c>
      <c r="D230">
        <f>+VLOOKUP(B230,NVDIA!$B$5:$C$1261,2)</f>
        <v>14.79</v>
      </c>
      <c r="G230" s="13">
        <f t="shared" si="6"/>
        <v>-6.1536418835772544E-4</v>
      </c>
      <c r="H230" s="13">
        <f t="shared" si="6"/>
        <v>-2.7613412228796985E-2</v>
      </c>
    </row>
    <row r="231" spans="2:8" x14ac:dyDescent="0.3">
      <c r="B231" s="2">
        <f t="shared" si="7"/>
        <v>44238</v>
      </c>
      <c r="C231">
        <f>+VLOOKUP(B231,'S&amp;P500'!$B$5:$C$1261,2)</f>
        <v>3916.38</v>
      </c>
      <c r="D231">
        <f>+VLOOKUP(B231,NVDIA!$B$5:$C$1261,2)</f>
        <v>15.21</v>
      </c>
      <c r="G231" s="13">
        <f t="shared" si="6"/>
        <v>1.1529699824885054E-2</v>
      </c>
      <c r="H231" s="13">
        <f t="shared" si="6"/>
        <v>0.1159207630227439</v>
      </c>
    </row>
    <row r="232" spans="2:8" x14ac:dyDescent="0.3">
      <c r="B232" s="2">
        <f t="shared" si="7"/>
        <v>44231</v>
      </c>
      <c r="C232">
        <f>+VLOOKUP(B232,'S&amp;P500'!$B$5:$C$1261,2)</f>
        <v>3871.74</v>
      </c>
      <c r="D232">
        <f>+VLOOKUP(B232,NVDIA!$B$5:$C$1261,2)</f>
        <v>13.63</v>
      </c>
      <c r="G232" s="13">
        <f t="shared" si="6"/>
        <v>2.2273973036769368E-2</v>
      </c>
      <c r="H232" s="13">
        <f t="shared" si="6"/>
        <v>4.6850998463901838E-2</v>
      </c>
    </row>
    <row r="233" spans="2:8" x14ac:dyDescent="0.3">
      <c r="B233" s="2">
        <f t="shared" si="7"/>
        <v>44224</v>
      </c>
      <c r="C233">
        <f>+VLOOKUP(B233,'S&amp;P500'!$B$5:$C$1261,2)</f>
        <v>3787.38</v>
      </c>
      <c r="D233">
        <f>+VLOOKUP(B233,NVDIA!$B$5:$C$1261,2)</f>
        <v>13.02</v>
      </c>
      <c r="G233" s="13">
        <f t="shared" si="6"/>
        <v>-1.7048742950426576E-2</v>
      </c>
      <c r="H233" s="13">
        <f t="shared" si="6"/>
        <v>-5.8568329718004408E-2</v>
      </c>
    </row>
    <row r="234" spans="2:8" x14ac:dyDescent="0.3">
      <c r="B234" s="2">
        <f t="shared" si="7"/>
        <v>44217</v>
      </c>
      <c r="C234">
        <f>+VLOOKUP(B234,'S&amp;P500'!$B$5:$C$1261,2)</f>
        <v>3853.07</v>
      </c>
      <c r="D234">
        <f>+VLOOKUP(B234,NVDIA!$B$5:$C$1261,2)</f>
        <v>13.83</v>
      </c>
      <c r="G234" s="13">
        <f t="shared" si="6"/>
        <v>1.515726352508473E-2</v>
      </c>
      <c r="H234" s="13">
        <f t="shared" si="6"/>
        <v>5.0113895216400861E-2</v>
      </c>
    </row>
    <row r="235" spans="2:8" x14ac:dyDescent="0.3">
      <c r="B235" s="2">
        <f t="shared" si="7"/>
        <v>44210</v>
      </c>
      <c r="C235">
        <f>+VLOOKUP(B235,'S&amp;P500'!$B$5:$C$1261,2)</f>
        <v>3795.54</v>
      </c>
      <c r="D235">
        <f>+VLOOKUP(B235,NVDIA!$B$5:$C$1261,2)</f>
        <v>13.17</v>
      </c>
      <c r="G235" s="13">
        <f t="shared" si="6"/>
        <v>-2.1688894497330358E-3</v>
      </c>
      <c r="H235" s="13">
        <f t="shared" si="6"/>
        <v>-1.0518407212622094E-2</v>
      </c>
    </row>
    <row r="236" spans="2:8" x14ac:dyDescent="0.3">
      <c r="B236" s="2">
        <f t="shared" si="7"/>
        <v>44203</v>
      </c>
      <c r="C236">
        <f>+VLOOKUP(B236,'S&amp;P500'!$B$5:$C$1261,2)</f>
        <v>3803.79</v>
      </c>
      <c r="D236">
        <f>+VLOOKUP(B236,NVDIA!$B$5:$C$1261,2)</f>
        <v>13.31</v>
      </c>
      <c r="G236" s="13">
        <f t="shared" si="6"/>
        <v>1.2704768547976864E-2</v>
      </c>
      <c r="H236" s="13">
        <f t="shared" si="6"/>
        <v>2.2273425499232058E-2</v>
      </c>
    </row>
    <row r="237" spans="2:8" x14ac:dyDescent="0.3">
      <c r="B237" s="2">
        <f t="shared" si="7"/>
        <v>44196</v>
      </c>
      <c r="C237">
        <f>+VLOOKUP(B237,'S&amp;P500'!$B$5:$C$1261,2)</f>
        <v>3756.07</v>
      </c>
      <c r="D237">
        <f>+VLOOKUP(B237,NVDIA!$B$5:$C$1261,2)</f>
        <v>13.02</v>
      </c>
      <c r="G237" s="13">
        <f t="shared" si="6"/>
        <v>1.4315187979671018E-2</v>
      </c>
      <c r="H237" s="13">
        <f t="shared" si="6"/>
        <v>4.6296296296295392E-3</v>
      </c>
    </row>
    <row r="238" spans="2:8" x14ac:dyDescent="0.3">
      <c r="B238" s="2">
        <f t="shared" si="7"/>
        <v>44189</v>
      </c>
      <c r="C238">
        <f>+VLOOKUP(B238,'S&amp;P500'!$B$5:$C$1261,2)</f>
        <v>3703.06</v>
      </c>
      <c r="D238">
        <f>+VLOOKUP(B238,NVDIA!$B$5:$C$1261,2)</f>
        <v>12.96</v>
      </c>
      <c r="G238" s="13">
        <f t="shared" si="6"/>
        <v>-5.2169521394339613E-3</v>
      </c>
      <c r="H238" s="13">
        <f t="shared" si="6"/>
        <v>-2.6296018031555235E-2</v>
      </c>
    </row>
    <row r="239" spans="2:8" x14ac:dyDescent="0.3">
      <c r="B239" s="2">
        <f t="shared" si="7"/>
        <v>44182</v>
      </c>
      <c r="C239">
        <f>+VLOOKUP(B239,'S&amp;P500'!$B$5:$C$1261,2)</f>
        <v>3722.48</v>
      </c>
      <c r="D239">
        <f>+VLOOKUP(B239,NVDIA!$B$5:$C$1261,2)</f>
        <v>13.31</v>
      </c>
      <c r="G239" s="13">
        <f t="shared" si="6"/>
        <v>1.4825113819143532E-2</v>
      </c>
      <c r="H239" s="13">
        <f t="shared" si="6"/>
        <v>2.8593508500772913E-2</v>
      </c>
    </row>
    <row r="240" spans="2:8" x14ac:dyDescent="0.3">
      <c r="B240" s="2">
        <f t="shared" si="7"/>
        <v>44175</v>
      </c>
      <c r="C240">
        <f>+VLOOKUP(B240,'S&amp;P500'!$B$5:$C$1261,2)</f>
        <v>3668.1</v>
      </c>
      <c r="D240">
        <f>+VLOOKUP(B240,NVDIA!$B$5:$C$1261,2)</f>
        <v>12.94</v>
      </c>
      <c r="G240" s="13">
        <f t="shared" si="6"/>
        <v>3.7635816206305073E-4</v>
      </c>
      <c r="H240" s="13">
        <f t="shared" si="6"/>
        <v>-3.1437125748502992E-2</v>
      </c>
    </row>
    <row r="241" spans="2:8" x14ac:dyDescent="0.3">
      <c r="B241" s="2">
        <f t="shared" si="7"/>
        <v>44168</v>
      </c>
      <c r="C241">
        <f>+VLOOKUP(B241,'S&amp;P500'!$B$5:$C$1261,2)</f>
        <v>3666.72</v>
      </c>
      <c r="D241">
        <f>+VLOOKUP(B241,NVDIA!$B$5:$C$1261,2)</f>
        <v>13.36</v>
      </c>
      <c r="G241" s="13">
        <f t="shared" si="6"/>
        <v>1.0213105946854206E-2</v>
      </c>
      <c r="H241" s="13">
        <f t="shared" si="6"/>
        <v>1.2121212121212199E-2</v>
      </c>
    </row>
    <row r="242" spans="2:8" x14ac:dyDescent="0.3">
      <c r="B242" s="2">
        <f t="shared" si="7"/>
        <v>44161</v>
      </c>
      <c r="C242">
        <f>+VLOOKUP(B242,'S&amp;P500'!$B$5:$C$1261,2)</f>
        <v>3629.65</v>
      </c>
      <c r="D242">
        <f>+VLOOKUP(B242,NVDIA!$B$5:$C$1261,2)</f>
        <v>13.2</v>
      </c>
      <c r="G242" s="13">
        <f t="shared" si="6"/>
        <v>1.3339400927448564E-2</v>
      </c>
      <c r="H242" s="13">
        <f t="shared" si="6"/>
        <v>-1.4925373134328401E-2</v>
      </c>
    </row>
    <row r="243" spans="2:8" x14ac:dyDescent="0.3">
      <c r="B243" s="2">
        <f t="shared" si="7"/>
        <v>44154</v>
      </c>
      <c r="C243">
        <f>+VLOOKUP(B243,'S&amp;P500'!$B$5:$C$1261,2)</f>
        <v>3581.87</v>
      </c>
      <c r="D243">
        <f>+VLOOKUP(B243,NVDIA!$B$5:$C$1261,2)</f>
        <v>13.4</v>
      </c>
      <c r="G243" s="13">
        <f t="shared" si="6"/>
        <v>1.268302888597983E-2</v>
      </c>
      <c r="H243" s="13">
        <f t="shared" si="6"/>
        <v>-1.4903129657227732E-3</v>
      </c>
    </row>
    <row r="244" spans="2:8" x14ac:dyDescent="0.3">
      <c r="B244" s="2">
        <f t="shared" si="7"/>
        <v>44147</v>
      </c>
      <c r="C244">
        <f>+VLOOKUP(B244,'S&amp;P500'!$B$5:$C$1261,2)</f>
        <v>3537.01</v>
      </c>
      <c r="D244">
        <f>+VLOOKUP(B244,NVDIA!$B$5:$C$1261,2)</f>
        <v>13.42</v>
      </c>
      <c r="G244" s="13">
        <f t="shared" si="6"/>
        <v>7.5659815693145394E-3</v>
      </c>
      <c r="H244" s="13">
        <f t="shared" si="6"/>
        <v>-4.9575070821529676E-2</v>
      </c>
    </row>
    <row r="245" spans="2:8" x14ac:dyDescent="0.3">
      <c r="B245" s="2">
        <f t="shared" si="7"/>
        <v>44140</v>
      </c>
      <c r="C245">
        <f>+VLOOKUP(B245,'S&amp;P500'!$B$5:$C$1261,2)</f>
        <v>3510.45</v>
      </c>
      <c r="D245">
        <f>+VLOOKUP(B245,NVDIA!$B$5:$C$1261,2)</f>
        <v>14.12</v>
      </c>
      <c r="G245" s="13">
        <f t="shared" si="6"/>
        <v>6.0523668397726826E-2</v>
      </c>
      <c r="H245" s="13">
        <f t="shared" si="6"/>
        <v>8.6989992301770513E-2</v>
      </c>
    </row>
    <row r="246" spans="2:8" x14ac:dyDescent="0.3">
      <c r="B246" s="2">
        <f t="shared" si="7"/>
        <v>44133</v>
      </c>
      <c r="C246">
        <f>+VLOOKUP(B246,'S&amp;P500'!$B$5:$C$1261,2)</f>
        <v>3310.11</v>
      </c>
      <c r="D246">
        <f>+VLOOKUP(B246,NVDIA!$B$5:$C$1261,2)</f>
        <v>12.99</v>
      </c>
      <c r="G246" s="13">
        <f t="shared" si="6"/>
        <v>-4.1517421506939267E-2</v>
      </c>
      <c r="H246" s="13">
        <f t="shared" si="6"/>
        <v>-2.4774774774774744E-2</v>
      </c>
    </row>
    <row r="247" spans="2:8" x14ac:dyDescent="0.3">
      <c r="B247" s="2">
        <f t="shared" si="7"/>
        <v>44126</v>
      </c>
      <c r="C247">
        <f>+VLOOKUP(B247,'S&amp;P500'!$B$5:$C$1261,2)</f>
        <v>3453.49</v>
      </c>
      <c r="D247">
        <f>+VLOOKUP(B247,NVDIA!$B$5:$C$1261,2)</f>
        <v>13.32</v>
      </c>
      <c r="G247" s="13">
        <f t="shared" si="6"/>
        <v>-8.5693615897386444E-3</v>
      </c>
      <c r="H247" s="13">
        <f t="shared" si="6"/>
        <v>-4.3790380473797574E-2</v>
      </c>
    </row>
    <row r="248" spans="2:8" x14ac:dyDescent="0.3">
      <c r="B248" s="2">
        <f t="shared" si="7"/>
        <v>44119</v>
      </c>
      <c r="C248">
        <f>+VLOOKUP(B248,'S&amp;P500'!$B$5:$C$1261,2)</f>
        <v>3483.34</v>
      </c>
      <c r="D248">
        <f>+VLOOKUP(B248,NVDIA!$B$5:$C$1261,2)</f>
        <v>13.93</v>
      </c>
      <c r="G248" s="13">
        <f t="shared" si="6"/>
        <v>1.059234136873588E-2</v>
      </c>
      <c r="H248" s="13">
        <f t="shared" si="6"/>
        <v>9.4202898550723724E-3</v>
      </c>
    </row>
    <row r="249" spans="2:8" x14ac:dyDescent="0.3">
      <c r="B249" s="2">
        <f t="shared" si="7"/>
        <v>44112</v>
      </c>
      <c r="C249">
        <f>+VLOOKUP(B249,'S&amp;P500'!$B$5:$C$1261,2)</f>
        <v>3446.83</v>
      </c>
      <c r="D249">
        <f>+VLOOKUP(B249,NVDIA!$B$5:$C$1261,2)</f>
        <v>13.8</v>
      </c>
      <c r="G249" s="13">
        <f t="shared" si="6"/>
        <v>1.9530880265026029E-2</v>
      </c>
      <c r="H249" s="13">
        <f t="shared" si="6"/>
        <v>1.6949152542372836E-2</v>
      </c>
    </row>
    <row r="250" spans="2:8" x14ac:dyDescent="0.3">
      <c r="B250" s="2">
        <f t="shared" si="7"/>
        <v>44105</v>
      </c>
      <c r="C250">
        <f>+VLOOKUP(B250,'S&amp;P500'!$B$5:$C$1261,2)</f>
        <v>3380.8</v>
      </c>
      <c r="D250">
        <f>+VLOOKUP(B250,NVDIA!$B$5:$C$1261,2)</f>
        <v>13.57</v>
      </c>
      <c r="G250" s="13">
        <f t="shared" si="6"/>
        <v>4.1338758512778018E-2</v>
      </c>
      <c r="H250" s="13">
        <f t="shared" si="6"/>
        <v>0.10235580828594637</v>
      </c>
    </row>
    <row r="251" spans="2:8" x14ac:dyDescent="0.3">
      <c r="B251" s="2">
        <f t="shared" si="7"/>
        <v>44098</v>
      </c>
      <c r="C251">
        <f>+VLOOKUP(B251,'S&amp;P500'!$B$5:$C$1261,2)</f>
        <v>3246.59</v>
      </c>
      <c r="D251">
        <f>+VLOOKUP(B251,NVDIA!$B$5:$C$1261,2)</f>
        <v>12.31</v>
      </c>
      <c r="G251" s="13">
        <f t="shared" si="6"/>
        <v>-3.2892365527657064E-2</v>
      </c>
      <c r="H251" s="13">
        <f t="shared" si="6"/>
        <v>-9.6540627514077881E-3</v>
      </c>
    </row>
    <row r="252" spans="2:8" x14ac:dyDescent="0.3">
      <c r="B252" s="2">
        <f t="shared" si="7"/>
        <v>44091</v>
      </c>
      <c r="C252">
        <f>+VLOOKUP(B252,'S&amp;P500'!$B$5:$C$1261,2)</f>
        <v>3357.01</v>
      </c>
      <c r="D252">
        <f>+VLOOKUP(B252,NVDIA!$B$5:$C$1261,2)</f>
        <v>12.43</v>
      </c>
      <c r="G252" s="13">
        <f t="shared" si="6"/>
        <v>5.3366235524183736E-3</v>
      </c>
      <c r="H252" s="13">
        <f t="shared" si="6"/>
        <v>1.2214983713355165E-2</v>
      </c>
    </row>
    <row r="253" spans="2:8" x14ac:dyDescent="0.3">
      <c r="B253" s="2">
        <f t="shared" si="7"/>
        <v>44084</v>
      </c>
      <c r="C253">
        <f>+VLOOKUP(B253,'S&amp;P500'!$B$5:$C$1261,2)</f>
        <v>3339.19</v>
      </c>
      <c r="D253">
        <f>+VLOOKUP(B253,NVDIA!$B$5:$C$1261,2)</f>
        <v>12.28</v>
      </c>
      <c r="G253" s="13">
        <f t="shared" si="6"/>
        <v>-3.3536320642767348E-2</v>
      </c>
      <c r="H253" s="13">
        <f t="shared" si="6"/>
        <v>-5.3929121725731943E-2</v>
      </c>
    </row>
    <row r="254" spans="2:8" x14ac:dyDescent="0.3">
      <c r="B254" s="2">
        <f t="shared" si="7"/>
        <v>44077</v>
      </c>
      <c r="C254">
        <f>+VLOOKUP(B254,'S&amp;P500'!$B$5:$C$1261,2)</f>
        <v>3455.06</v>
      </c>
      <c r="D254">
        <f>+VLOOKUP(B254,NVDIA!$B$5:$C$1261,2)</f>
        <v>12.98</v>
      </c>
      <c r="G254" s="13">
        <f t="shared" si="6"/>
        <v>-8.4630727066623557E-3</v>
      </c>
      <c r="H254" s="13">
        <f t="shared" si="6"/>
        <v>3.0976965845909588E-2</v>
      </c>
    </row>
    <row r="255" spans="2:8" x14ac:dyDescent="0.3">
      <c r="B255" s="2">
        <f t="shared" si="7"/>
        <v>44070</v>
      </c>
      <c r="C255">
        <f>+VLOOKUP(B255,'S&amp;P500'!$B$5:$C$1261,2)</f>
        <v>3484.55</v>
      </c>
      <c r="D255">
        <f>+VLOOKUP(B255,NVDIA!$B$5:$C$1261,2)</f>
        <v>12.59</v>
      </c>
      <c r="G255" s="13">
        <f t="shared" si="6"/>
        <v>2.9254085795050067E-2</v>
      </c>
      <c r="H255" s="13">
        <f t="shared" si="6"/>
        <v>4.0495867768595151E-2</v>
      </c>
    </row>
    <row r="256" spans="2:8" x14ac:dyDescent="0.3">
      <c r="B256" s="2">
        <f t="shared" si="7"/>
        <v>44063</v>
      </c>
      <c r="C256">
        <f>+VLOOKUP(B256,'S&amp;P500'!$B$5:$C$1261,2)</f>
        <v>3385.51</v>
      </c>
      <c r="D256">
        <f>+VLOOKUP(B256,NVDIA!$B$5:$C$1261,2)</f>
        <v>12.1</v>
      </c>
      <c r="G256" s="13">
        <f t="shared" si="6"/>
        <v>3.5809250525431491E-3</v>
      </c>
      <c r="H256" s="13">
        <f t="shared" si="6"/>
        <v>6.0473269062226054E-2</v>
      </c>
    </row>
    <row r="257" spans="2:8" x14ac:dyDescent="0.3">
      <c r="B257" s="2">
        <f t="shared" si="7"/>
        <v>44056</v>
      </c>
      <c r="C257">
        <f>+VLOOKUP(B257,'S&amp;P500'!$B$5:$C$1261,2)</f>
        <v>3373.43</v>
      </c>
      <c r="D257">
        <f>+VLOOKUP(B257,NVDIA!$B$5:$C$1261,2)</f>
        <v>11.41</v>
      </c>
      <c r="G257" s="13">
        <f t="shared" si="6"/>
        <v>7.2465931756022783E-3</v>
      </c>
      <c r="H257" s="13">
        <f t="shared" si="6"/>
        <v>9.7345132743362761E-3</v>
      </c>
    </row>
    <row r="258" spans="2:8" x14ac:dyDescent="0.3">
      <c r="B258" s="2">
        <f t="shared" si="7"/>
        <v>44049</v>
      </c>
      <c r="C258">
        <f>+VLOOKUP(B258,'S&amp;P500'!$B$5:$C$1261,2)</f>
        <v>3349.16</v>
      </c>
      <c r="D258">
        <f>+VLOOKUP(B258,NVDIA!$B$5:$C$1261,2)</f>
        <v>11.3</v>
      </c>
      <c r="G258" s="13">
        <f t="shared" si="6"/>
        <v>3.1710728169994651E-2</v>
      </c>
      <c r="H258" s="13">
        <f t="shared" si="6"/>
        <v>6.8052930056710759E-2</v>
      </c>
    </row>
    <row r="259" spans="2:8" x14ac:dyDescent="0.3">
      <c r="B259" s="2">
        <f t="shared" si="7"/>
        <v>44042</v>
      </c>
      <c r="C259">
        <f>+VLOOKUP(B259,'S&amp;P500'!$B$5:$C$1261,2)</f>
        <v>3246.22</v>
      </c>
      <c r="D259">
        <f>+VLOOKUP(B259,NVDIA!$B$5:$C$1261,2)</f>
        <v>10.58</v>
      </c>
      <c r="G259" s="13">
        <f t="shared" si="6"/>
        <v>3.2636309130131824E-3</v>
      </c>
      <c r="H259" s="13">
        <f t="shared" si="6"/>
        <v>4.7524752475247567E-2</v>
      </c>
    </row>
    <row r="260" spans="2:8" x14ac:dyDescent="0.3">
      <c r="B260" s="2">
        <f t="shared" si="7"/>
        <v>44035</v>
      </c>
      <c r="C260">
        <f>+VLOOKUP(B260,'S&amp;P500'!$B$5:$C$1261,2)</f>
        <v>3235.66</v>
      </c>
      <c r="D260">
        <f>+VLOOKUP(B260,NVDIA!$B$5:$C$1261,2)</f>
        <v>10.1</v>
      </c>
      <c r="G260" s="13">
        <f t="shared" ref="G260:H267" si="8">+C260/C261-1</f>
        <v>6.2477259086257675E-3</v>
      </c>
      <c r="H260" s="13">
        <f t="shared" si="8"/>
        <v>0</v>
      </c>
    </row>
    <row r="261" spans="2:8" x14ac:dyDescent="0.3">
      <c r="B261" s="2">
        <f t="shared" si="7"/>
        <v>44028</v>
      </c>
      <c r="C261">
        <f>+VLOOKUP(B261,'S&amp;P500'!$B$5:$C$1261,2)</f>
        <v>3215.57</v>
      </c>
      <c r="D261">
        <f>+VLOOKUP(B261,NVDIA!$B$5:$C$1261,2)</f>
        <v>10.1</v>
      </c>
      <c r="G261" s="13">
        <f t="shared" si="8"/>
        <v>2.0151964594470329E-2</v>
      </c>
      <c r="H261" s="13">
        <f t="shared" si="8"/>
        <v>-3.6259541984732913E-2</v>
      </c>
    </row>
    <row r="262" spans="2:8" x14ac:dyDescent="0.3">
      <c r="B262" s="2">
        <f t="shared" si="7"/>
        <v>44021</v>
      </c>
      <c r="C262">
        <f>+VLOOKUP(B262,'S&amp;P500'!$B$5:$C$1261,2)</f>
        <v>3152.05</v>
      </c>
      <c r="D262">
        <f>+VLOOKUP(B262,NVDIA!$B$5:$C$1261,2)</f>
        <v>10.48</v>
      </c>
      <c r="G262" s="13">
        <f t="shared" si="8"/>
        <v>7.0415110494854716E-3</v>
      </c>
      <c r="H262" s="13">
        <f t="shared" si="8"/>
        <v>9.3945720250522058E-2</v>
      </c>
    </row>
    <row r="263" spans="2:8" x14ac:dyDescent="0.3">
      <c r="B263" s="2">
        <f t="shared" si="7"/>
        <v>44014</v>
      </c>
      <c r="C263">
        <f>+VLOOKUP(B263,'S&amp;P500'!$B$5:$C$1261,2)</f>
        <v>3130.01</v>
      </c>
      <c r="D263">
        <f>+VLOOKUP(B263,NVDIA!$B$5:$C$1261,2)</f>
        <v>9.58</v>
      </c>
      <c r="G263" s="13">
        <f t="shared" si="8"/>
        <v>1.499792461151328E-2</v>
      </c>
      <c r="H263" s="13">
        <f t="shared" si="8"/>
        <v>1.2684989429175397E-2</v>
      </c>
    </row>
    <row r="264" spans="2:8" x14ac:dyDescent="0.3">
      <c r="B264" s="2">
        <f t="shared" si="7"/>
        <v>44007</v>
      </c>
      <c r="C264">
        <f>+VLOOKUP(B264,'S&amp;P500'!$B$5:$C$1261,2)</f>
        <v>3083.76</v>
      </c>
      <c r="D264">
        <f>+VLOOKUP(B264,NVDIA!$B$5:$C$1261,2)</f>
        <v>9.4600000000000009</v>
      </c>
      <c r="G264" s="13">
        <f t="shared" si="8"/>
        <v>-1.0136935294381977E-2</v>
      </c>
      <c r="H264" s="13">
        <f t="shared" si="8"/>
        <v>2.9379760609358208E-2</v>
      </c>
    </row>
    <row r="265" spans="2:8" x14ac:dyDescent="0.3">
      <c r="B265" s="2">
        <f t="shared" si="7"/>
        <v>44000</v>
      </c>
      <c r="C265">
        <f>+VLOOKUP(B265,'S&amp;P500'!$B$5:$C$1261,2)</f>
        <v>3115.34</v>
      </c>
      <c r="D265">
        <f>+VLOOKUP(B265,NVDIA!$B$5:$C$1261,2)</f>
        <v>9.19</v>
      </c>
      <c r="G265" s="13">
        <f t="shared" si="8"/>
        <v>3.7720262482928701E-2</v>
      </c>
      <c r="H265" s="13">
        <f t="shared" si="8"/>
        <v>4.7890535917901822E-2</v>
      </c>
    </row>
    <row r="266" spans="2:8" x14ac:dyDescent="0.3">
      <c r="B266" s="2">
        <f t="shared" ref="B266:B268" si="9">+B265-$C$2</f>
        <v>43993</v>
      </c>
      <c r="C266">
        <f>+VLOOKUP(B266,'S&amp;P500'!$B$5:$C$1261,2)</f>
        <v>3002.1</v>
      </c>
      <c r="D266">
        <f>+VLOOKUP(B266,NVDIA!$B$5:$C$1261,2)</f>
        <v>8.77</v>
      </c>
      <c r="G266" s="13">
        <f t="shared" si="8"/>
        <v>-3.5423393898501132E-2</v>
      </c>
      <c r="H266" s="13">
        <f t="shared" si="8"/>
        <v>3.4324942791761348E-3</v>
      </c>
    </row>
    <row r="267" spans="2:8" x14ac:dyDescent="0.3">
      <c r="B267" s="2">
        <f t="shared" si="9"/>
        <v>43986</v>
      </c>
      <c r="C267">
        <f>+VLOOKUP(B267,'S&amp;P500'!$B$5:$C$1261,2)</f>
        <v>3112.35</v>
      </c>
      <c r="D267">
        <f>+VLOOKUP(B267,NVDIA!$B$5:$C$1261,2)</f>
        <v>8.74</v>
      </c>
      <c r="G267" s="13">
        <f t="shared" si="8"/>
        <v>2.7269756710994075E-2</v>
      </c>
      <c r="H267" s="13">
        <f t="shared" si="8"/>
        <v>3.3096926713947816E-2</v>
      </c>
    </row>
    <row r="268" spans="2:8" x14ac:dyDescent="0.3">
      <c r="B268" s="2">
        <f t="shared" si="9"/>
        <v>43979</v>
      </c>
      <c r="C268">
        <f>+VLOOKUP(B268,'S&amp;P500'!$B$5:$C$1261,2)</f>
        <v>3029.73</v>
      </c>
      <c r="D268">
        <f>+VLOOKUP(B268,NVDIA!$B$5:$C$1261,2)</f>
        <v>8.4600000000000009</v>
      </c>
      <c r="G268" s="13"/>
      <c r="H268" s="1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CA6E-9D63-4CAE-AC67-A387A7866792}">
  <dimension ref="A1:I284"/>
  <sheetViews>
    <sheetView workbookViewId="0">
      <selection activeCell="A19" sqref="A19"/>
    </sheetView>
  </sheetViews>
  <sheetFormatPr baseColWidth="10" defaultRowHeight="14.4" x14ac:dyDescent="0.3"/>
  <cols>
    <col min="1" max="1" width="29.21875" customWidth="1"/>
  </cols>
  <sheetData>
    <row r="1" spans="1:9" x14ac:dyDescent="0.3">
      <c r="A1" t="s">
        <v>10</v>
      </c>
    </row>
    <row r="2" spans="1:9" ht="15" thickBot="1" x14ac:dyDescent="0.35"/>
    <row r="3" spans="1:9" x14ac:dyDescent="0.3">
      <c r="A3" s="24" t="s">
        <v>11</v>
      </c>
      <c r="B3" s="24"/>
    </row>
    <row r="4" spans="1:9" x14ac:dyDescent="0.3">
      <c r="A4" s="21" t="s">
        <v>12</v>
      </c>
      <c r="B4" s="21">
        <v>0.67229063388816324</v>
      </c>
    </row>
    <row r="5" spans="1:9" x14ac:dyDescent="0.3">
      <c r="A5" s="21" t="s">
        <v>13</v>
      </c>
      <c r="B5" s="21">
        <v>0.45197469641374827</v>
      </c>
    </row>
    <row r="6" spans="1:9" x14ac:dyDescent="0.3">
      <c r="A6" s="21" t="s">
        <v>14</v>
      </c>
      <c r="B6" s="21">
        <v>0.44985056733008061</v>
      </c>
    </row>
    <row r="7" spans="1:9" x14ac:dyDescent="0.3">
      <c r="A7" s="21" t="s">
        <v>15</v>
      </c>
      <c r="B7" s="21">
        <v>4.9463238650061518E-2</v>
      </c>
    </row>
    <row r="8" spans="1:9" ht="15" thickBot="1" x14ac:dyDescent="0.35">
      <c r="A8" s="22" t="s">
        <v>16</v>
      </c>
      <c r="B8" s="22">
        <v>260</v>
      </c>
    </row>
    <row r="10" spans="1:9" ht="15" thickBot="1" x14ac:dyDescent="0.35">
      <c r="A10" t="s">
        <v>17</v>
      </c>
    </row>
    <row r="11" spans="1:9" x14ac:dyDescent="0.3">
      <c r="A11" s="23"/>
      <c r="B11" s="23" t="s">
        <v>22</v>
      </c>
      <c r="C11" s="23" t="s">
        <v>23</v>
      </c>
      <c r="D11" s="23" t="s">
        <v>24</v>
      </c>
      <c r="E11" s="23" t="s">
        <v>25</v>
      </c>
      <c r="F11" s="23" t="s">
        <v>26</v>
      </c>
    </row>
    <row r="12" spans="1:9" x14ac:dyDescent="0.3">
      <c r="A12" s="21" t="s">
        <v>18</v>
      </c>
      <c r="B12" s="21">
        <v>1</v>
      </c>
      <c r="C12" s="21">
        <v>0.52059298768122697</v>
      </c>
      <c r="D12" s="21">
        <v>0.52059298768122697</v>
      </c>
      <c r="E12" s="21">
        <v>212.78118165650412</v>
      </c>
      <c r="F12" s="21">
        <v>1.4839823214333253E-35</v>
      </c>
    </row>
    <row r="13" spans="1:9" x14ac:dyDescent="0.3">
      <c r="A13" s="21" t="s">
        <v>19</v>
      </c>
      <c r="B13" s="21">
        <v>258</v>
      </c>
      <c r="C13" s="21">
        <v>0.63122589026025833</v>
      </c>
      <c r="D13" s="21">
        <v>2.4466119777529394E-3</v>
      </c>
      <c r="E13" s="21"/>
      <c r="F13" s="21"/>
    </row>
    <row r="14" spans="1:9" ht="15" thickBot="1" x14ac:dyDescent="0.35">
      <c r="A14" s="22" t="s">
        <v>20</v>
      </c>
      <c r="B14" s="22">
        <v>259</v>
      </c>
      <c r="C14" s="22">
        <v>1.1518188779414853</v>
      </c>
      <c r="D14" s="22"/>
      <c r="E14" s="22"/>
      <c r="F14" s="22"/>
    </row>
    <row r="15" spans="1:9" ht="15" thickBot="1" x14ac:dyDescent="0.35"/>
    <row r="16" spans="1:9" x14ac:dyDescent="0.3">
      <c r="A16" s="23"/>
      <c r="B16" s="23" t="s">
        <v>27</v>
      </c>
      <c r="C16" s="23" t="s">
        <v>15</v>
      </c>
      <c r="D16" s="23" t="s">
        <v>28</v>
      </c>
      <c r="E16" s="23" t="s">
        <v>29</v>
      </c>
      <c r="F16" s="23" t="s">
        <v>30</v>
      </c>
      <c r="G16" s="23" t="s">
        <v>31</v>
      </c>
      <c r="H16" s="23" t="s">
        <v>32</v>
      </c>
      <c r="I16" s="23" t="s">
        <v>33</v>
      </c>
    </row>
    <row r="17" spans="1:9" x14ac:dyDescent="0.3">
      <c r="A17" s="21" t="s">
        <v>21</v>
      </c>
      <c r="B17" s="21">
        <v>7.1907930847306279E-3</v>
      </c>
      <c r="C17" s="21">
        <v>3.091946327708958E-3</v>
      </c>
      <c r="D17" s="21">
        <v>2.3256526221976159</v>
      </c>
      <c r="E17" s="21">
        <v>2.0812780431025302E-2</v>
      </c>
      <c r="F17" s="21">
        <v>1.1021280900453088E-3</v>
      </c>
      <c r="G17" s="21">
        <v>1.3279458079415947E-2</v>
      </c>
      <c r="H17" s="21">
        <v>1.1021280900453088E-3</v>
      </c>
      <c r="I17" s="21">
        <v>1.3279458079415947E-2</v>
      </c>
    </row>
    <row r="18" spans="1:9" ht="15" thickBot="1" x14ac:dyDescent="0.35">
      <c r="A18" s="22" t="s">
        <v>34</v>
      </c>
      <c r="B18" s="25">
        <v>2.0403274842274071</v>
      </c>
      <c r="C18" s="22">
        <v>0.13987280091099558</v>
      </c>
      <c r="D18" s="22">
        <v>14.587021000070747</v>
      </c>
      <c r="E18" s="22">
        <v>1.483982321432965E-35</v>
      </c>
      <c r="F18" s="22">
        <v>1.7648897707770552</v>
      </c>
      <c r="G18" s="22">
        <v>2.3157651976777589</v>
      </c>
      <c r="H18" s="22">
        <v>1.7648897707770552</v>
      </c>
      <c r="I18" s="22">
        <v>2.3157651976777589</v>
      </c>
    </row>
    <row r="22" spans="1:9" x14ac:dyDescent="0.3">
      <c r="A22" t="s">
        <v>35</v>
      </c>
    </row>
    <row r="23" spans="1:9" ht="15" thickBot="1" x14ac:dyDescent="0.35"/>
    <row r="24" spans="1:9" x14ac:dyDescent="0.3">
      <c r="A24" s="23" t="s">
        <v>36</v>
      </c>
      <c r="B24" s="23" t="s">
        <v>37</v>
      </c>
      <c r="C24" s="23" t="s">
        <v>19</v>
      </c>
    </row>
    <row r="25" spans="1:9" x14ac:dyDescent="0.3">
      <c r="A25" s="21">
        <v>1</v>
      </c>
      <c r="B25" s="21">
        <v>-1.8643775706571282E-2</v>
      </c>
      <c r="C25" s="21">
        <v>3.8102816770526696E-3</v>
      </c>
    </row>
    <row r="26" spans="1:9" x14ac:dyDescent="0.3">
      <c r="A26" s="21">
        <v>2</v>
      </c>
      <c r="B26" s="21">
        <v>9.8325665670720652E-2</v>
      </c>
      <c r="C26" s="21">
        <v>5.0434664907791915E-2</v>
      </c>
    </row>
    <row r="27" spans="1:9" x14ac:dyDescent="0.3">
      <c r="A27" s="21">
        <v>3</v>
      </c>
      <c r="B27" s="21">
        <v>2.8962480365347737E-2</v>
      </c>
      <c r="C27" s="21">
        <v>2.2645798462714334E-2</v>
      </c>
    </row>
    <row r="28" spans="1:9" x14ac:dyDescent="0.3">
      <c r="A28" s="21">
        <v>4</v>
      </c>
      <c r="B28" s="21">
        <v>5.1596281699973601E-2</v>
      </c>
      <c r="C28" s="21">
        <v>-2.9257940555125761E-3</v>
      </c>
    </row>
    <row r="29" spans="1:9" x14ac:dyDescent="0.3">
      <c r="A29" s="21">
        <v>5</v>
      </c>
      <c r="B29" s="21">
        <v>8.5235916740783971E-2</v>
      </c>
      <c r="C29" s="21">
        <v>-3.6561170460362183E-2</v>
      </c>
    </row>
    <row r="30" spans="1:9" x14ac:dyDescent="0.3">
      <c r="A30" s="21">
        <v>6</v>
      </c>
      <c r="B30" s="21">
        <v>1.286477067490732E-2</v>
      </c>
      <c r="C30" s="21">
        <v>-6.9386105619594463E-2</v>
      </c>
    </row>
    <row r="31" spans="1:9" x14ac:dyDescent="0.3">
      <c r="A31" s="21">
        <v>7</v>
      </c>
      <c r="B31" s="21">
        <v>-4.1381411205941104E-2</v>
      </c>
      <c r="C31" s="21">
        <v>9.8061175449556087E-2</v>
      </c>
    </row>
    <row r="32" spans="1:9" x14ac:dyDescent="0.3">
      <c r="A32" s="21">
        <v>8</v>
      </c>
      <c r="B32" s="21">
        <v>-9.9170672221717104E-2</v>
      </c>
      <c r="C32" s="21">
        <v>1.274870327260097E-2</v>
      </c>
    </row>
    <row r="33" spans="1:3" x14ac:dyDescent="0.3">
      <c r="A33" s="21">
        <v>9</v>
      </c>
      <c r="B33" s="21">
        <v>1.8151055789850882E-2</v>
      </c>
      <c r="C33" s="21">
        <v>-7.8051502934033734E-2</v>
      </c>
    </row>
    <row r="34" spans="1:3" x14ac:dyDescent="0.3">
      <c r="A34" s="21">
        <v>10</v>
      </c>
      <c r="B34" s="21">
        <v>5.9430230131998205E-2</v>
      </c>
      <c r="C34" s="21">
        <v>-3.3906783168855745E-2</v>
      </c>
    </row>
    <row r="35" spans="1:3" x14ac:dyDescent="0.3">
      <c r="A35" s="21">
        <v>11</v>
      </c>
      <c r="B35" s="21">
        <v>-6.9963432059966538E-2</v>
      </c>
      <c r="C35" s="21">
        <v>0.11536864190077696</v>
      </c>
    </row>
    <row r="36" spans="1:3" x14ac:dyDescent="0.3">
      <c r="A36" s="21">
        <v>12</v>
      </c>
      <c r="B36" s="21">
        <v>-3.5641126850402924E-2</v>
      </c>
      <c r="C36" s="21">
        <v>-4.4099176129453868E-2</v>
      </c>
    </row>
    <row r="37" spans="1:3" x14ac:dyDescent="0.3">
      <c r="A37" s="21">
        <v>13</v>
      </c>
      <c r="B37" s="21">
        <v>-7.8174161927759014E-2</v>
      </c>
      <c r="C37" s="21">
        <v>-6.4295502597580032E-2</v>
      </c>
    </row>
    <row r="38" spans="1:3" x14ac:dyDescent="0.3">
      <c r="A38" s="21">
        <v>14</v>
      </c>
      <c r="B38" s="21">
        <v>8.0082493585522507E-3</v>
      </c>
      <c r="C38" s="21">
        <v>2.7621555490649388E-2</v>
      </c>
    </row>
    <row r="39" spans="1:3" x14ac:dyDescent="0.3">
      <c r="A39" s="21">
        <v>15</v>
      </c>
      <c r="B39" s="21">
        <v>1.7755365490926801E-2</v>
      </c>
      <c r="C39" s="21">
        <v>3.3616360630158292E-2</v>
      </c>
    </row>
    <row r="40" spans="1:3" x14ac:dyDescent="0.3">
      <c r="A40" s="21">
        <v>16</v>
      </c>
      <c r="B40" s="21">
        <v>1.1358039398771974E-2</v>
      </c>
      <c r="C40" s="21">
        <v>2.0975079985053241E-2</v>
      </c>
    </row>
    <row r="41" spans="1:3" x14ac:dyDescent="0.3">
      <c r="A41" s="21">
        <v>17</v>
      </c>
      <c r="B41" s="21">
        <v>-8.6617589401521023E-3</v>
      </c>
      <c r="C41" s="21">
        <v>-0.144656629756268</v>
      </c>
    </row>
    <row r="42" spans="1:3" x14ac:dyDescent="0.3">
      <c r="A42" s="21">
        <v>18</v>
      </c>
      <c r="B42" s="21">
        <v>6.9517389812275968E-2</v>
      </c>
      <c r="C42" s="21">
        <v>3.2683868049359396E-2</v>
      </c>
    </row>
    <row r="43" spans="1:3" x14ac:dyDescent="0.3">
      <c r="A43" s="21">
        <v>19</v>
      </c>
      <c r="B43" s="21">
        <v>1.3772105410824024E-2</v>
      </c>
      <c r="C43" s="21">
        <v>-6.0453047594978104E-2</v>
      </c>
    </row>
    <row r="44" spans="1:3" x14ac:dyDescent="0.3">
      <c r="A44" s="21">
        <v>20</v>
      </c>
      <c r="B44" s="21">
        <v>2.4470065812423294E-2</v>
      </c>
      <c r="C44" s="21">
        <v>-1.1454881430644784E-2</v>
      </c>
    </row>
    <row r="45" spans="1:3" x14ac:dyDescent="0.3">
      <c r="A45" s="21">
        <v>21</v>
      </c>
      <c r="B45" s="21">
        <v>-4.993414549735286E-2</v>
      </c>
      <c r="C45" s="21">
        <v>3.8356100900440497E-2</v>
      </c>
    </row>
    <row r="46" spans="1:3" x14ac:dyDescent="0.3">
      <c r="A46" s="21">
        <v>22</v>
      </c>
      <c r="B46" s="21">
        <v>6.6487110730921811E-2</v>
      </c>
      <c r="C46" s="21">
        <v>4.3018997535046177E-3</v>
      </c>
    </row>
    <row r="47" spans="1:3" x14ac:dyDescent="0.3">
      <c r="A47" s="21">
        <v>23</v>
      </c>
      <c r="B47" s="21">
        <v>-5.4906643439980994E-2</v>
      </c>
      <c r="C47" s="21">
        <v>6.4103207137010884E-3</v>
      </c>
    </row>
    <row r="48" spans="1:3" x14ac:dyDescent="0.3">
      <c r="A48" s="21">
        <v>24</v>
      </c>
      <c r="B48" s="21">
        <v>-8.2259494835274297E-4</v>
      </c>
      <c r="C48" s="21">
        <v>-5.2400431594218755E-2</v>
      </c>
    </row>
    <row r="49" spans="1:3" x14ac:dyDescent="0.3">
      <c r="A49" s="21">
        <v>25</v>
      </c>
      <c r="B49" s="21">
        <v>3.3166216252003729E-2</v>
      </c>
      <c r="C49" s="21">
        <v>3.8737419574186242E-2</v>
      </c>
    </row>
    <row r="50" spans="1:3" x14ac:dyDescent="0.3">
      <c r="A50" s="21">
        <v>26</v>
      </c>
      <c r="B50" s="21">
        <v>2.4350409881632243E-2</v>
      </c>
      <c r="C50" s="21">
        <v>-0.1016091892883831</v>
      </c>
    </row>
    <row r="51" spans="1:3" x14ac:dyDescent="0.3">
      <c r="A51" s="21">
        <v>27</v>
      </c>
      <c r="B51" s="21">
        <v>7.0330314738260534E-3</v>
      </c>
      <c r="C51" s="21">
        <v>-7.6463611726130774E-3</v>
      </c>
    </row>
    <row r="52" spans="1:3" x14ac:dyDescent="0.3">
      <c r="A52" s="21">
        <v>28</v>
      </c>
      <c r="B52" s="21">
        <v>-9.8336048670835154E-4</v>
      </c>
      <c r="C52" s="21">
        <v>-1.3258208772998747E-2</v>
      </c>
    </row>
    <row r="53" spans="1:3" x14ac:dyDescent="0.3">
      <c r="A53" s="21">
        <v>29</v>
      </c>
      <c r="B53" s="21">
        <v>0.10290518040798569</v>
      </c>
      <c r="C53" s="21">
        <v>1.8535229415729937E-2</v>
      </c>
    </row>
    <row r="54" spans="1:3" x14ac:dyDescent="0.3">
      <c r="A54" s="21">
        <v>30</v>
      </c>
      <c r="B54" s="21">
        <v>-2.9476285403939116E-2</v>
      </c>
      <c r="C54" s="21">
        <v>-2.5014775212913822E-2</v>
      </c>
    </row>
    <row r="55" spans="1:3" x14ac:dyDescent="0.3">
      <c r="A55" s="21">
        <v>31</v>
      </c>
      <c r="B55" s="21">
        <v>-3.850049678551494E-3</v>
      </c>
      <c r="C55" s="21">
        <v>2.9268207592509567E-2</v>
      </c>
    </row>
    <row r="56" spans="1:3" x14ac:dyDescent="0.3">
      <c r="A56" s="21">
        <v>32</v>
      </c>
      <c r="B56" s="21">
        <v>2.887173253702751E-2</v>
      </c>
      <c r="C56" s="21">
        <v>-1.3143562791497469E-2</v>
      </c>
    </row>
    <row r="57" spans="1:3" x14ac:dyDescent="0.3">
      <c r="A57" s="21">
        <v>33</v>
      </c>
      <c r="B57" s="21">
        <v>3.5866644893952922E-2</v>
      </c>
      <c r="C57" s="21">
        <v>6.1503704369256278E-2</v>
      </c>
    </row>
    <row r="58" spans="1:3" x14ac:dyDescent="0.3">
      <c r="A58" s="21">
        <v>34</v>
      </c>
      <c r="B58" s="21">
        <v>-8.9425590942328066E-3</v>
      </c>
      <c r="C58" s="21">
        <v>-6.5266748212577767E-4</v>
      </c>
    </row>
    <row r="59" spans="1:3" x14ac:dyDescent="0.3">
      <c r="A59" s="21">
        <v>35</v>
      </c>
      <c r="B59" s="21">
        <v>1.8521501892869448E-2</v>
      </c>
      <c r="C59" s="21">
        <v>3.3833186270049435E-2</v>
      </c>
    </row>
    <row r="60" spans="1:3" x14ac:dyDescent="0.3">
      <c r="A60" s="21">
        <v>36</v>
      </c>
      <c r="B60" s="21">
        <v>5.0172229715452175E-2</v>
      </c>
      <c r="C60" s="21">
        <v>-6.0833747512631563E-2</v>
      </c>
    </row>
    <row r="61" spans="1:3" x14ac:dyDescent="0.3">
      <c r="A61" s="21">
        <v>37</v>
      </c>
      <c r="B61" s="21">
        <v>4.1428518998010255E-2</v>
      </c>
      <c r="C61" s="21">
        <v>6.9972861856626767E-2</v>
      </c>
    </row>
    <row r="62" spans="1:3" x14ac:dyDescent="0.3">
      <c r="A62" s="21">
        <v>38</v>
      </c>
      <c r="B62" s="21">
        <v>-2.511827184569395E-2</v>
      </c>
      <c r="C62" s="21">
        <v>-6.3177066704833446E-2</v>
      </c>
    </row>
    <row r="63" spans="1:3" x14ac:dyDescent="0.3">
      <c r="A63" s="21">
        <v>39</v>
      </c>
      <c r="B63" s="21">
        <v>1.4999551497359646E-2</v>
      </c>
      <c r="C63" s="21">
        <v>-6.4712590055277297E-2</v>
      </c>
    </row>
    <row r="64" spans="1:3" x14ac:dyDescent="0.3">
      <c r="A64" s="21">
        <v>40</v>
      </c>
      <c r="B64" s="21">
        <v>1.7283443136057612E-2</v>
      </c>
      <c r="C64" s="21">
        <v>-1.0119069611674462E-2</v>
      </c>
    </row>
    <row r="65" spans="1:3" x14ac:dyDescent="0.3">
      <c r="A65" s="21">
        <v>41</v>
      </c>
      <c r="B65" s="21">
        <v>9.3075941157198486E-2</v>
      </c>
      <c r="C65" s="21">
        <v>7.7402427434377571E-2</v>
      </c>
    </row>
    <row r="66" spans="1:3" x14ac:dyDescent="0.3">
      <c r="A66" s="21">
        <v>42</v>
      </c>
      <c r="B66" s="21">
        <v>-4.0522035953517464E-2</v>
      </c>
      <c r="C66" s="21">
        <v>1.6870844972066909E-3</v>
      </c>
    </row>
    <row r="67" spans="1:3" x14ac:dyDescent="0.3">
      <c r="A67" s="21">
        <v>43</v>
      </c>
      <c r="B67" s="21">
        <v>2.5125595223082588E-2</v>
      </c>
      <c r="C67" s="21">
        <v>-5.2475261147358711E-2</v>
      </c>
    </row>
    <row r="68" spans="1:3" x14ac:dyDescent="0.3">
      <c r="A68" s="21">
        <v>44</v>
      </c>
      <c r="B68" s="21">
        <v>-4.6303226560028977E-2</v>
      </c>
      <c r="C68" s="21">
        <v>-2.6470604598074453E-2</v>
      </c>
    </row>
    <row r="69" spans="1:3" x14ac:dyDescent="0.3">
      <c r="A69" s="21">
        <v>45</v>
      </c>
      <c r="B69" s="21">
        <v>-7.4050524092375315E-3</v>
      </c>
      <c r="C69" s="21">
        <v>-4.213565576380171E-2</v>
      </c>
    </row>
    <row r="70" spans="1:3" x14ac:dyDescent="0.3">
      <c r="A70" s="21">
        <v>46</v>
      </c>
      <c r="B70" s="21">
        <v>2.4701360510978897E-2</v>
      </c>
      <c r="C70" s="21">
        <v>-3.1562958951524688E-2</v>
      </c>
    </row>
    <row r="71" spans="1:3" x14ac:dyDescent="0.3">
      <c r="A71" s="21">
        <v>47</v>
      </c>
      <c r="B71" s="21">
        <v>2.7341504896412121E-2</v>
      </c>
      <c r="C71" s="21">
        <v>7.2664331481184299E-3</v>
      </c>
    </row>
    <row r="72" spans="1:3" x14ac:dyDescent="0.3">
      <c r="A72" s="21">
        <v>48</v>
      </c>
      <c r="B72" s="21">
        <v>1.0806828507896105E-2</v>
      </c>
      <c r="C72" s="21">
        <v>-6.2737994855888546E-2</v>
      </c>
    </row>
    <row r="73" spans="1:3" x14ac:dyDescent="0.3">
      <c r="A73" s="21">
        <v>49</v>
      </c>
      <c r="B73" s="21">
        <v>2.1996454140115737E-2</v>
      </c>
      <c r="C73" s="21">
        <v>-1.2967282971725655E-2</v>
      </c>
    </row>
    <row r="74" spans="1:3" x14ac:dyDescent="0.3">
      <c r="A74" s="21">
        <v>50</v>
      </c>
      <c r="B74" s="21">
        <v>3.7980796031864626E-2</v>
      </c>
      <c r="C74" s="21">
        <v>3.3282431481363041E-2</v>
      </c>
    </row>
    <row r="75" spans="1:3" x14ac:dyDescent="0.3">
      <c r="A75" s="21">
        <v>51</v>
      </c>
      <c r="B75" s="21">
        <v>5.2974116265611382E-2</v>
      </c>
      <c r="C75" s="21">
        <v>4.2082917954920973E-2</v>
      </c>
    </row>
    <row r="76" spans="1:3" x14ac:dyDescent="0.3">
      <c r="A76" s="21">
        <v>52</v>
      </c>
      <c r="B76" s="21">
        <v>-5.3428065290769995E-3</v>
      </c>
      <c r="C76" s="21">
        <v>6.9914895966239635E-2</v>
      </c>
    </row>
    <row r="77" spans="1:3" x14ac:dyDescent="0.3">
      <c r="A77" s="21">
        <v>53</v>
      </c>
      <c r="B77" s="21">
        <v>-4.0795212737852801E-3</v>
      </c>
      <c r="C77" s="21">
        <v>0.10404771802985455</v>
      </c>
    </row>
    <row r="78" spans="1:3" x14ac:dyDescent="0.3">
      <c r="A78" s="21">
        <v>54</v>
      </c>
      <c r="B78" s="21">
        <v>3.9677442261682426E-2</v>
      </c>
      <c r="C78" s="21">
        <v>2.3555199758155267E-2</v>
      </c>
    </row>
    <row r="79" spans="1:3" x14ac:dyDescent="0.3">
      <c r="A79" s="21">
        <v>55</v>
      </c>
      <c r="B79" s="21">
        <v>6.757629984512778E-2</v>
      </c>
      <c r="C79" s="21">
        <v>-3.3423135140616761E-2</v>
      </c>
    </row>
    <row r="80" spans="1:3" x14ac:dyDescent="0.3">
      <c r="A80" s="21">
        <v>56</v>
      </c>
      <c r="B80" s="21">
        <v>1.3568306782304999E-2</v>
      </c>
      <c r="C80" s="21">
        <v>2.5051547939244717E-2</v>
      </c>
    </row>
    <row r="81" spans="1:3" x14ac:dyDescent="0.3">
      <c r="A81" s="21">
        <v>57</v>
      </c>
      <c r="B81" s="21">
        <v>2.2377860080069412E-2</v>
      </c>
      <c r="C81" s="21">
        <v>-4.6479939475154539E-2</v>
      </c>
    </row>
    <row r="82" spans="1:3" x14ac:dyDescent="0.3">
      <c r="A82" s="21">
        <v>58</v>
      </c>
      <c r="B82" s="21">
        <v>-6.6564683364031291E-2</v>
      </c>
      <c r="C82" s="21">
        <v>8.8414467322658896E-4</v>
      </c>
    </row>
    <row r="83" spans="1:3" x14ac:dyDescent="0.3">
      <c r="A83" s="21">
        <v>59</v>
      </c>
      <c r="B83" s="21">
        <v>2.774386553702831E-2</v>
      </c>
      <c r="C83" s="21">
        <v>2.7100102790871085E-2</v>
      </c>
    </row>
    <row r="84" spans="1:3" x14ac:dyDescent="0.3">
      <c r="A84" s="21">
        <v>60</v>
      </c>
      <c r="B84" s="21">
        <v>-3.4412961263595158E-2</v>
      </c>
      <c r="C84" s="21">
        <v>-1.4850849209116064E-2</v>
      </c>
    </row>
    <row r="85" spans="1:3" x14ac:dyDescent="0.3">
      <c r="A85" s="21">
        <v>61</v>
      </c>
      <c r="B85" s="21">
        <v>1.2181129560491992E-2</v>
      </c>
      <c r="C85" s="21">
        <v>-2.3887912930295123E-2</v>
      </c>
    </row>
    <row r="86" spans="1:3" x14ac:dyDescent="0.3">
      <c r="A86" s="21">
        <v>62</v>
      </c>
      <c r="B86" s="21">
        <v>4.325962889011311E-2</v>
      </c>
      <c r="C86" s="21">
        <v>-3.6781912195034891E-3</v>
      </c>
    </row>
    <row r="87" spans="1:3" x14ac:dyDescent="0.3">
      <c r="A87" s="21">
        <v>63</v>
      </c>
      <c r="B87" s="21">
        <v>4.4689638753124816E-3</v>
      </c>
      <c r="C87" s="21">
        <v>-5.5418877519526677E-2</v>
      </c>
    </row>
    <row r="88" spans="1:3" x14ac:dyDescent="0.3">
      <c r="A88" s="21">
        <v>64</v>
      </c>
      <c r="B88" s="21">
        <v>3.1648603603296362E-2</v>
      </c>
      <c r="C88" s="21">
        <v>0.1398233235590709</v>
      </c>
    </row>
    <row r="89" spans="1:3" x14ac:dyDescent="0.3">
      <c r="A89" s="21">
        <v>65</v>
      </c>
      <c r="B89" s="21">
        <v>1.0896811322142621E-2</v>
      </c>
      <c r="C89" s="21">
        <v>-3.636589694324701E-3</v>
      </c>
    </row>
    <row r="90" spans="1:3" x14ac:dyDescent="0.3">
      <c r="A90" s="21">
        <v>66</v>
      </c>
      <c r="B90" s="21">
        <v>3.0434737560126171E-2</v>
      </c>
      <c r="C90" s="21">
        <v>5.0523544141650042E-2</v>
      </c>
    </row>
    <row r="91" spans="1:3" x14ac:dyDescent="0.3">
      <c r="A91" s="21">
        <v>67</v>
      </c>
      <c r="B91" s="21">
        <v>2.0180867045269175E-2</v>
      </c>
      <c r="C91" s="21">
        <v>2.3203704137032148E-2</v>
      </c>
    </row>
    <row r="92" spans="1:3" x14ac:dyDescent="0.3">
      <c r="A92" s="21">
        <v>68</v>
      </c>
      <c r="B92" s="21">
        <v>4.533420719085763E-2</v>
      </c>
      <c r="C92" s="21">
        <v>5.9586427729777229E-2</v>
      </c>
    </row>
    <row r="93" spans="1:3" x14ac:dyDescent="0.3">
      <c r="A93" s="21">
        <v>69</v>
      </c>
      <c r="B93" s="21">
        <v>1.2205982542217764E-2</v>
      </c>
      <c r="C93" s="21">
        <v>1.0687344296554779E-2</v>
      </c>
    </row>
    <row r="94" spans="1:3" x14ac:dyDescent="0.3">
      <c r="A94" s="21">
        <v>70</v>
      </c>
      <c r="B94" s="21">
        <v>5.5508880691817808E-2</v>
      </c>
      <c r="C94" s="21">
        <v>2.3314030501035532E-2</v>
      </c>
    </row>
    <row r="95" spans="1:3" x14ac:dyDescent="0.3">
      <c r="A95" s="21">
        <v>71</v>
      </c>
      <c r="B95" s="21">
        <v>7.4895708111541153E-3</v>
      </c>
      <c r="C95" s="21">
        <v>3.4298750356729218E-2</v>
      </c>
    </row>
    <row r="96" spans="1:3" x14ac:dyDescent="0.3">
      <c r="A96" s="21">
        <v>72</v>
      </c>
      <c r="B96" s="21">
        <v>4.7034071887263544E-2</v>
      </c>
      <c r="C96" s="21">
        <v>9.5108487512486295E-2</v>
      </c>
    </row>
    <row r="97" spans="1:3" x14ac:dyDescent="0.3">
      <c r="A97" s="21">
        <v>73</v>
      </c>
      <c r="B97" s="21">
        <v>-3.3190488429649258E-2</v>
      </c>
      <c r="C97" s="21">
        <v>2.483417722578464E-3</v>
      </c>
    </row>
    <row r="98" spans="1:3" x14ac:dyDescent="0.3">
      <c r="A98" s="21">
        <v>74</v>
      </c>
      <c r="B98" s="21">
        <v>2.2922817295553587E-2</v>
      </c>
      <c r="C98" s="21">
        <v>-1.2099864467291409E-2</v>
      </c>
    </row>
    <row r="99" spans="1:3" x14ac:dyDescent="0.3">
      <c r="A99" s="21">
        <v>75</v>
      </c>
      <c r="B99" s="21">
        <v>1.8949733570790876E-2</v>
      </c>
      <c r="C99" s="21">
        <v>-5.7074409988893057E-3</v>
      </c>
    </row>
    <row r="100" spans="1:3" x14ac:dyDescent="0.3">
      <c r="A100" s="21">
        <v>76</v>
      </c>
      <c r="B100" s="21">
        <v>6.6795395717565986E-2</v>
      </c>
      <c r="C100" s="21">
        <v>-2.9225623283044788E-2</v>
      </c>
    </row>
    <row r="101" spans="1:3" x14ac:dyDescent="0.3">
      <c r="A101" s="21">
        <v>77</v>
      </c>
      <c r="B101" s="21">
        <v>1.5137162440745878E-2</v>
      </c>
      <c r="C101" s="21">
        <v>-1.877352607710954E-2</v>
      </c>
    </row>
    <row r="102" spans="1:3" x14ac:dyDescent="0.3">
      <c r="A102" s="21">
        <v>78</v>
      </c>
      <c r="B102" s="21">
        <v>1.2196885599283582E-2</v>
      </c>
      <c r="C102" s="21">
        <v>-5.2040796053175492E-2</v>
      </c>
    </row>
    <row r="103" spans="1:3" x14ac:dyDescent="0.3">
      <c r="A103" s="21">
        <v>79</v>
      </c>
      <c r="B103" s="21">
        <v>2.9086487122076191E-2</v>
      </c>
      <c r="C103" s="21">
        <v>-4.4654622989443796E-2</v>
      </c>
    </row>
    <row r="104" spans="1:3" x14ac:dyDescent="0.3">
      <c r="A104" s="21">
        <v>80</v>
      </c>
      <c r="B104" s="21">
        <v>8.270076788256045E-2</v>
      </c>
      <c r="C104" s="21">
        <v>-2.8790689041733569E-2</v>
      </c>
    </row>
    <row r="105" spans="1:3" x14ac:dyDescent="0.3">
      <c r="A105" s="21">
        <v>81</v>
      </c>
      <c r="B105" s="21">
        <v>2.1163826381611156E-2</v>
      </c>
      <c r="C105" s="21">
        <v>5.7934816984679866E-2</v>
      </c>
    </row>
    <row r="106" spans="1:3" x14ac:dyDescent="0.3">
      <c r="A106" s="21">
        <v>82</v>
      </c>
      <c r="B106" s="21">
        <v>9.6231317125515997E-2</v>
      </c>
      <c r="C106" s="21">
        <v>-1.7342703878182791E-2</v>
      </c>
    </row>
    <row r="107" spans="1:3" x14ac:dyDescent="0.3">
      <c r="A107" s="21">
        <v>83</v>
      </c>
      <c r="B107" s="21">
        <v>-5.9947332196871372E-2</v>
      </c>
      <c r="C107" s="21">
        <v>1.7884594554285871E-2</v>
      </c>
    </row>
    <row r="108" spans="1:3" x14ac:dyDescent="0.3">
      <c r="A108" s="21">
        <v>84</v>
      </c>
      <c r="B108" s="21">
        <v>-2.6400230281852607E-2</v>
      </c>
      <c r="C108" s="21">
        <v>-7.6754074918488471E-2</v>
      </c>
    </row>
    <row r="109" spans="1:3" x14ac:dyDescent="0.3">
      <c r="A109" s="21">
        <v>85</v>
      </c>
      <c r="B109" s="21">
        <v>5.0995024133150373E-2</v>
      </c>
      <c r="C109" s="21">
        <v>-6.256487134056396E-4</v>
      </c>
    </row>
    <row r="110" spans="1:3" x14ac:dyDescent="0.3">
      <c r="A110" s="21">
        <v>86</v>
      </c>
      <c r="B110" s="21">
        <v>-1.250685881430417E-2</v>
      </c>
      <c r="C110" s="21">
        <v>4.9655686304436543E-2</v>
      </c>
    </row>
    <row r="111" spans="1:3" x14ac:dyDescent="0.3">
      <c r="A111" s="21">
        <v>87</v>
      </c>
      <c r="B111" s="21">
        <v>-7.0867872321493715E-3</v>
      </c>
      <c r="C111" s="21">
        <v>5.7574592110198199E-2</v>
      </c>
    </row>
    <row r="112" spans="1:3" x14ac:dyDescent="0.3">
      <c r="A112" s="21">
        <v>88</v>
      </c>
      <c r="B112" s="21">
        <v>-7.2110741284810376E-2</v>
      </c>
      <c r="C112" s="21">
        <v>-2.7977055027744557E-2</v>
      </c>
    </row>
    <row r="113" spans="1:3" x14ac:dyDescent="0.3">
      <c r="A113" s="21">
        <v>89</v>
      </c>
      <c r="B113" s="21">
        <v>3.1925146766913264E-2</v>
      </c>
      <c r="C113" s="21">
        <v>-4.6204679436753097E-2</v>
      </c>
    </row>
    <row r="114" spans="1:3" x14ac:dyDescent="0.3">
      <c r="A114" s="21">
        <v>90</v>
      </c>
      <c r="B114" s="21">
        <v>-1.8392172225104711E-2</v>
      </c>
      <c r="C114" s="21">
        <v>-4.4652628099241518E-2</v>
      </c>
    </row>
    <row r="115" spans="1:3" x14ac:dyDescent="0.3">
      <c r="A115" s="21">
        <v>91</v>
      </c>
      <c r="B115" s="21">
        <v>6.8428917224307037E-2</v>
      </c>
      <c r="C115" s="21">
        <v>-2.1971556172122028E-2</v>
      </c>
    </row>
    <row r="116" spans="1:3" x14ac:dyDescent="0.3">
      <c r="A116" s="21">
        <v>92</v>
      </c>
      <c r="B116" s="21">
        <v>9.9685845095000697E-3</v>
      </c>
      <c r="C116" s="21">
        <v>7.821239425319608E-2</v>
      </c>
    </row>
    <row r="117" spans="1:3" x14ac:dyDescent="0.3">
      <c r="A117" s="21">
        <v>93</v>
      </c>
      <c r="B117" s="21">
        <v>-3.7767517562994346E-2</v>
      </c>
      <c r="C117" s="21">
        <v>6.04304070814079E-2</v>
      </c>
    </row>
    <row r="118" spans="1:3" x14ac:dyDescent="0.3">
      <c r="A118" s="21">
        <v>94</v>
      </c>
      <c r="B118" s="21">
        <v>-7.7925198412979284E-3</v>
      </c>
      <c r="C118" s="21">
        <v>-4.0083407333348128E-2</v>
      </c>
    </row>
    <row r="119" spans="1:3" x14ac:dyDescent="0.3">
      <c r="A119" s="21">
        <v>95</v>
      </c>
      <c r="B119" s="21">
        <v>-8.7814096123490556E-3</v>
      </c>
      <c r="C119" s="21">
        <v>-2.1303613278429133E-2</v>
      </c>
    </row>
    <row r="120" spans="1:3" x14ac:dyDescent="0.3">
      <c r="A120" s="21">
        <v>96</v>
      </c>
      <c r="B120" s="21">
        <v>8.333589197946285E-3</v>
      </c>
      <c r="C120" s="21">
        <v>-2.0172106607822642E-4</v>
      </c>
    </row>
    <row r="121" spans="1:3" x14ac:dyDescent="0.3">
      <c r="A121" s="21">
        <v>97</v>
      </c>
      <c r="B121" s="21">
        <v>1.8423804639698498E-2</v>
      </c>
      <c r="C121" s="21">
        <v>-2.821705817615127E-2</v>
      </c>
    </row>
    <row r="122" spans="1:3" x14ac:dyDescent="0.3">
      <c r="A122" s="21">
        <v>98</v>
      </c>
      <c r="B122" s="21">
        <v>5.272318408711018E-2</v>
      </c>
      <c r="C122" s="21">
        <v>3.9244496521254953E-2</v>
      </c>
    </row>
    <row r="123" spans="1:3" x14ac:dyDescent="0.3">
      <c r="A123" s="21">
        <v>99</v>
      </c>
      <c r="B123" s="21">
        <v>1.4221700224609102E-2</v>
      </c>
      <c r="C123" s="21">
        <v>1.7150848794998851E-2</v>
      </c>
    </row>
    <row r="124" spans="1:3" x14ac:dyDescent="0.3">
      <c r="A124" s="21">
        <v>100</v>
      </c>
      <c r="B124" s="21">
        <v>1.3965669883442387E-2</v>
      </c>
      <c r="C124" s="21">
        <v>-6.5128460581116876E-2</v>
      </c>
    </row>
    <row r="125" spans="1:3" x14ac:dyDescent="0.3">
      <c r="A125" s="21">
        <v>101</v>
      </c>
      <c r="B125" s="21">
        <v>-1.3070308295299959E-2</v>
      </c>
      <c r="C125" s="21">
        <v>2.1749642097786383E-2</v>
      </c>
    </row>
    <row r="126" spans="1:3" x14ac:dyDescent="0.3">
      <c r="A126" s="21">
        <v>102</v>
      </c>
      <c r="B126" s="21">
        <v>6.98698769180576E-2</v>
      </c>
      <c r="C126" s="21">
        <v>3.7690528382020444E-2</v>
      </c>
    </row>
    <row r="127" spans="1:3" x14ac:dyDescent="0.3">
      <c r="A127" s="21">
        <v>103</v>
      </c>
      <c r="B127" s="21">
        <v>4.2433525143574201E-2</v>
      </c>
      <c r="C127" s="21">
        <v>-7.388797909425357E-2</v>
      </c>
    </row>
    <row r="128" spans="1:3" x14ac:dyDescent="0.3">
      <c r="A128" s="21">
        <v>104</v>
      </c>
      <c r="B128" s="21">
        <v>4.1467555613401402E-2</v>
      </c>
      <c r="C128" s="21">
        <v>5.4239090862824579E-3</v>
      </c>
    </row>
    <row r="129" spans="1:3" x14ac:dyDescent="0.3">
      <c r="A129" s="21">
        <v>105</v>
      </c>
      <c r="B129" s="21">
        <v>-1.5540264534239205E-2</v>
      </c>
      <c r="C129" s="21">
        <v>0.21452952543127016</v>
      </c>
    </row>
    <row r="130" spans="1:3" x14ac:dyDescent="0.3">
      <c r="A130" s="21">
        <v>106</v>
      </c>
      <c r="B130" s="21">
        <v>4.0497967857876974E-2</v>
      </c>
      <c r="C130" s="21">
        <v>6.8045449509069864E-2</v>
      </c>
    </row>
    <row r="131" spans="1:3" x14ac:dyDescent="0.3">
      <c r="A131" s="21">
        <v>107</v>
      </c>
      <c r="B131" s="21">
        <v>4.2056849935967811E-2</v>
      </c>
      <c r="C131" s="21">
        <v>-5.019812898930831E-3</v>
      </c>
    </row>
    <row r="132" spans="1:3" x14ac:dyDescent="0.3">
      <c r="A132" s="21">
        <v>108</v>
      </c>
      <c r="B132" s="21">
        <v>-2.9383977226314036E-2</v>
      </c>
      <c r="C132" s="21">
        <v>4.1511871382874162E-2</v>
      </c>
    </row>
    <row r="133" spans="1:3" x14ac:dyDescent="0.3">
      <c r="A133" s="21">
        <v>109</v>
      </c>
      <c r="B133" s="21">
        <v>9.9377174591675325E-3</v>
      </c>
      <c r="C133" s="21">
        <v>-5.5080386108839301E-3</v>
      </c>
    </row>
    <row r="134" spans="1:3" x14ac:dyDescent="0.3">
      <c r="A134" s="21">
        <v>110</v>
      </c>
      <c r="B134" s="21">
        <v>-8.9430142686232686E-4</v>
      </c>
      <c r="C134" s="21">
        <v>2.5090898780359545E-2</v>
      </c>
    </row>
    <row r="135" spans="1:3" x14ac:dyDescent="0.3">
      <c r="A135" s="21">
        <v>111</v>
      </c>
      <c r="B135" s="21">
        <v>2.7668523363795973E-2</v>
      </c>
      <c r="C135" s="21">
        <v>-4.8764008189850806E-2</v>
      </c>
    </row>
    <row r="136" spans="1:3" x14ac:dyDescent="0.3">
      <c r="A136" s="21">
        <v>112</v>
      </c>
      <c r="B136" s="21">
        <v>3.4485284922276142E-2</v>
      </c>
      <c r="C136" s="21">
        <v>-4.7273008707442381E-2</v>
      </c>
    </row>
    <row r="137" spans="1:3" x14ac:dyDescent="0.3">
      <c r="A137" s="21">
        <v>113</v>
      </c>
      <c r="B137" s="21">
        <v>5.9951647086650399E-2</v>
      </c>
      <c r="C137" s="21">
        <v>-5.2590587094011591E-2</v>
      </c>
    </row>
    <row r="138" spans="1:3" x14ac:dyDescent="0.3">
      <c r="A138" s="21">
        <v>114</v>
      </c>
      <c r="B138" s="21">
        <v>1.2351066894076869E-3</v>
      </c>
      <c r="C138" s="21">
        <v>6.3420065724385466E-2</v>
      </c>
    </row>
    <row r="139" spans="1:3" x14ac:dyDescent="0.3">
      <c r="A139" s="21">
        <v>115</v>
      </c>
      <c r="B139" s="21">
        <v>2.9039988974342235E-2</v>
      </c>
      <c r="C139" s="21">
        <v>6.0626962349312752E-2</v>
      </c>
    </row>
    <row r="140" spans="1:3" x14ac:dyDescent="0.3">
      <c r="A140" s="21">
        <v>116</v>
      </c>
      <c r="B140" s="21">
        <v>-2.5110270959086828E-2</v>
      </c>
      <c r="C140" s="21">
        <v>3.0692065720787337E-2</v>
      </c>
    </row>
    <row r="141" spans="1:3" x14ac:dyDescent="0.3">
      <c r="A141" s="21">
        <v>117</v>
      </c>
      <c r="B141" s="21">
        <v>-8.5579363751637685E-3</v>
      </c>
      <c r="C141" s="21">
        <v>-6.2474781764437857E-3</v>
      </c>
    </row>
    <row r="142" spans="1:3" x14ac:dyDescent="0.3">
      <c r="A142" s="21">
        <v>118</v>
      </c>
      <c r="B142" s="21">
        <v>-3.1761090282295595E-2</v>
      </c>
      <c r="C142" s="21">
        <v>0.10728429319403346</v>
      </c>
    </row>
    <row r="143" spans="1:3" x14ac:dyDescent="0.3">
      <c r="A143" s="21">
        <v>119</v>
      </c>
      <c r="B143" s="21">
        <v>1.1644870723948072E-2</v>
      </c>
      <c r="C143" s="21">
        <v>-2.6877845634342284E-2</v>
      </c>
    </row>
    <row r="144" spans="1:3" x14ac:dyDescent="0.3">
      <c r="A144" s="21">
        <v>120</v>
      </c>
      <c r="B144" s="21">
        <v>-4.0774300269956099E-2</v>
      </c>
      <c r="C144" s="21">
        <v>6.9819943423482966E-2</v>
      </c>
    </row>
    <row r="145" spans="1:3" x14ac:dyDescent="0.3">
      <c r="A145" s="21">
        <v>121</v>
      </c>
      <c r="B145" s="21">
        <v>6.7152983959307286E-2</v>
      </c>
      <c r="C145" s="21">
        <v>2.8855100932052083E-2</v>
      </c>
    </row>
    <row r="146" spans="1:3" x14ac:dyDescent="0.3">
      <c r="A146" s="21">
        <v>122</v>
      </c>
      <c r="B146" s="21">
        <v>9.1748063793135382E-2</v>
      </c>
      <c r="C146" s="21">
        <v>8.9744473520297463E-2</v>
      </c>
    </row>
    <row r="147" spans="1:3" x14ac:dyDescent="0.3">
      <c r="A147" s="21">
        <v>123</v>
      </c>
      <c r="B147" s="21">
        <v>-3.6001039920151301E-2</v>
      </c>
      <c r="C147" s="21">
        <v>5.1152555071666439E-2</v>
      </c>
    </row>
    <row r="148" spans="1:3" x14ac:dyDescent="0.3">
      <c r="A148" s="21">
        <v>124</v>
      </c>
      <c r="B148" s="21">
        <v>0.10099088569356254</v>
      </c>
      <c r="C148" s="21">
        <v>5.6903851148542767E-2</v>
      </c>
    </row>
    <row r="149" spans="1:3" x14ac:dyDescent="0.3">
      <c r="A149" s="21">
        <v>125</v>
      </c>
      <c r="B149" s="21">
        <v>-1.4636843720200439E-2</v>
      </c>
      <c r="C149" s="21">
        <v>-8.6667889048851737E-3</v>
      </c>
    </row>
    <row r="150" spans="1:3" x14ac:dyDescent="0.3">
      <c r="A150" s="21">
        <v>126</v>
      </c>
      <c r="B150" s="21">
        <v>2.1544222758540704E-2</v>
      </c>
      <c r="C150" s="21">
        <v>-6.9815586098397192E-2</v>
      </c>
    </row>
    <row r="151" spans="1:3" x14ac:dyDescent="0.3">
      <c r="A151" s="21">
        <v>127</v>
      </c>
      <c r="B151" s="21">
        <v>-3.1230159040770936E-2</v>
      </c>
      <c r="C151" s="21">
        <v>-6.3811163273278668E-2</v>
      </c>
    </row>
    <row r="152" spans="1:3" x14ac:dyDescent="0.3">
      <c r="A152" s="21">
        <v>128</v>
      </c>
      <c r="B152" s="21">
        <v>-2.7690559638297474E-2</v>
      </c>
      <c r="C152" s="21">
        <v>1.5445661679113987E-2</v>
      </c>
    </row>
    <row r="153" spans="1:3" x14ac:dyDescent="0.3">
      <c r="A153" s="21">
        <v>129</v>
      </c>
      <c r="B153" s="21">
        <v>-4.9395853377062059E-2</v>
      </c>
      <c r="C153" s="21">
        <v>5.1148189825660127E-2</v>
      </c>
    </row>
    <row r="154" spans="1:3" x14ac:dyDescent="0.3">
      <c r="A154" s="21">
        <v>130</v>
      </c>
      <c r="B154" s="21">
        <v>3.2172678596779268E-2</v>
      </c>
      <c r="C154" s="21">
        <v>5.4030789789783276E-3</v>
      </c>
    </row>
    <row r="155" spans="1:3" x14ac:dyDescent="0.3">
      <c r="A155" s="21">
        <v>131</v>
      </c>
      <c r="B155" s="21">
        <v>4.8911792632983203E-2</v>
      </c>
      <c r="C155" s="21">
        <v>4.7280541103118245E-3</v>
      </c>
    </row>
    <row r="156" spans="1:3" x14ac:dyDescent="0.3">
      <c r="A156" s="21">
        <v>132</v>
      </c>
      <c r="B156" s="21">
        <v>2.1317079586502729E-3</v>
      </c>
      <c r="C156" s="21">
        <v>-6.581803317836552E-3</v>
      </c>
    </row>
    <row r="157" spans="1:3" x14ac:dyDescent="0.3">
      <c r="A157" s="21">
        <v>133</v>
      </c>
      <c r="B157" s="21">
        <v>0.13689802729598363</v>
      </c>
      <c r="C157" s="21">
        <v>3.6107192689102147E-2</v>
      </c>
    </row>
    <row r="158" spans="1:3" x14ac:dyDescent="0.3">
      <c r="A158" s="21">
        <v>134</v>
      </c>
      <c r="B158" s="21">
        <v>-3.9652120632685459E-2</v>
      </c>
      <c r="C158" s="21">
        <v>5.8649081119007726E-2</v>
      </c>
    </row>
    <row r="159" spans="1:3" x14ac:dyDescent="0.3">
      <c r="A159" s="21">
        <v>135</v>
      </c>
      <c r="B159" s="21">
        <v>8.5959062202861578E-2</v>
      </c>
      <c r="C159" s="21">
        <v>-5.499292087919036E-3</v>
      </c>
    </row>
    <row r="160" spans="1:3" x14ac:dyDescent="0.3">
      <c r="A160" s="21">
        <v>136</v>
      </c>
      <c r="B160" s="21">
        <v>4.8946734224342234E-3</v>
      </c>
      <c r="C160" s="21">
        <v>1.4352188502251942E-2</v>
      </c>
    </row>
    <row r="161" spans="1:3" x14ac:dyDescent="0.3">
      <c r="A161" s="21">
        <v>137</v>
      </c>
      <c r="B161" s="21">
        <v>-3.3462971242394689E-2</v>
      </c>
      <c r="C161" s="21">
        <v>-5.5713858025898046E-2</v>
      </c>
    </row>
    <row r="162" spans="1:3" x14ac:dyDescent="0.3">
      <c r="A162" s="21">
        <v>138</v>
      </c>
      <c r="B162" s="21">
        <v>6.5506360781720854E-2</v>
      </c>
      <c r="C162" s="21">
        <v>9.0227137473534585E-3</v>
      </c>
    </row>
    <row r="163" spans="1:3" x14ac:dyDescent="0.3">
      <c r="A163" s="21">
        <v>139</v>
      </c>
      <c r="B163" s="21">
        <v>-5.6614402231490349E-2</v>
      </c>
      <c r="C163" s="21">
        <v>2.9522768765354937E-2</v>
      </c>
    </row>
    <row r="164" spans="1:3" x14ac:dyDescent="0.3">
      <c r="A164" s="21">
        <v>140</v>
      </c>
      <c r="B164" s="21">
        <v>-6.7783599917394674E-2</v>
      </c>
      <c r="C164" s="21">
        <v>3.914582901956197E-2</v>
      </c>
    </row>
    <row r="165" spans="1:3" x14ac:dyDescent="0.3">
      <c r="A165" s="21">
        <v>141</v>
      </c>
      <c r="B165" s="21">
        <v>-4.6198602841453169E-2</v>
      </c>
      <c r="C165" s="21">
        <v>-2.8962456571574806E-2</v>
      </c>
    </row>
    <row r="166" spans="1:3" x14ac:dyDescent="0.3">
      <c r="A166" s="21">
        <v>142</v>
      </c>
      <c r="B166" s="21">
        <v>2.741996231337912E-2</v>
      </c>
      <c r="C166" s="21">
        <v>-2.3828008290390612E-2</v>
      </c>
    </row>
    <row r="167" spans="1:3" x14ac:dyDescent="0.3">
      <c r="A167" s="21">
        <v>143</v>
      </c>
      <c r="B167" s="21">
        <v>-0.10566782128244626</v>
      </c>
      <c r="C167" s="21">
        <v>-0.1162438612217461</v>
      </c>
    </row>
    <row r="168" spans="1:3" x14ac:dyDescent="0.3">
      <c r="A168" s="21">
        <v>144</v>
      </c>
      <c r="B168" s="21">
        <v>-3.3113359761922735E-2</v>
      </c>
      <c r="C168" s="21">
        <v>-1.2753306904743876E-2</v>
      </c>
    </row>
    <row r="169" spans="1:3" x14ac:dyDescent="0.3">
      <c r="A169" s="21">
        <v>145</v>
      </c>
      <c r="B169" s="21">
        <v>4.4275135834035542E-2</v>
      </c>
      <c r="C169" s="21">
        <v>2.0418284516786483E-3</v>
      </c>
    </row>
    <row r="170" spans="1:3" x14ac:dyDescent="0.3">
      <c r="A170" s="21">
        <v>146</v>
      </c>
      <c r="B170" s="21">
        <v>3.4380810209810354E-2</v>
      </c>
      <c r="C170" s="21">
        <v>-0.10056111245056068</v>
      </c>
    </row>
    <row r="171" spans="1:3" x14ac:dyDescent="0.3">
      <c r="A171" s="21">
        <v>147</v>
      </c>
      <c r="B171" s="21">
        <v>4.7026085102253513E-2</v>
      </c>
      <c r="C171" s="21">
        <v>2.145943828304727E-2</v>
      </c>
    </row>
    <row r="172" spans="1:3" x14ac:dyDescent="0.3">
      <c r="A172" s="21">
        <v>148</v>
      </c>
      <c r="B172" s="21">
        <v>4.4681450267498771E-2</v>
      </c>
      <c r="C172" s="21">
        <v>-4.8563868459401152E-2</v>
      </c>
    </row>
    <row r="173" spans="1:3" x14ac:dyDescent="0.3">
      <c r="A173" s="21">
        <v>149</v>
      </c>
      <c r="B173" s="21">
        <v>0.11946214935647899</v>
      </c>
      <c r="C173" s="21">
        <v>5.513068451974272E-2</v>
      </c>
    </row>
    <row r="174" spans="1:3" x14ac:dyDescent="0.3">
      <c r="A174" s="21">
        <v>150</v>
      </c>
      <c r="B174" s="21">
        <v>-5.1489364560565125E-2</v>
      </c>
      <c r="C174" s="21">
        <v>2.0555021126221699E-2</v>
      </c>
    </row>
    <row r="175" spans="1:3" x14ac:dyDescent="0.3">
      <c r="A175" s="21">
        <v>151</v>
      </c>
      <c r="B175" s="21">
        <v>7.0383390459583639E-2</v>
      </c>
      <c r="C175" s="21">
        <v>-2.4148251754167571E-2</v>
      </c>
    </row>
    <row r="176" spans="1:3" x14ac:dyDescent="0.3">
      <c r="A176" s="21">
        <v>152</v>
      </c>
      <c r="B176" s="21">
        <v>1.6273337602387174E-3</v>
      </c>
      <c r="C176" s="21">
        <v>-6.7059432525670704E-2</v>
      </c>
    </row>
    <row r="177" spans="1:3" x14ac:dyDescent="0.3">
      <c r="A177" s="21">
        <v>153</v>
      </c>
      <c r="B177" s="21">
        <v>7.8948943273034172E-2</v>
      </c>
      <c r="C177" s="21">
        <v>-3.91543348006336E-2</v>
      </c>
    </row>
    <row r="178" spans="1:3" x14ac:dyDescent="0.3">
      <c r="A178" s="21">
        <v>154</v>
      </c>
      <c r="B178" s="21">
        <v>-0.17107925468695448</v>
      </c>
      <c r="C178" s="21">
        <v>3.5674149248552695E-2</v>
      </c>
    </row>
    <row r="179" spans="1:3" x14ac:dyDescent="0.3">
      <c r="A179" s="21">
        <v>155</v>
      </c>
      <c r="B179" s="21">
        <v>-7.0478838355493428E-2</v>
      </c>
      <c r="C179" s="21">
        <v>-8.2532679839748269E-3</v>
      </c>
    </row>
    <row r="180" spans="1:3" x14ac:dyDescent="0.3">
      <c r="A180" s="21">
        <v>156</v>
      </c>
      <c r="B180" s="21">
        <v>6.7015272135993578E-2</v>
      </c>
      <c r="C180" s="21">
        <v>3.0627825507103953E-2</v>
      </c>
    </row>
    <row r="181" spans="1:3" x14ac:dyDescent="0.3">
      <c r="A181" s="21">
        <v>157</v>
      </c>
      <c r="B181" s="21">
        <v>8.933657160598274E-2</v>
      </c>
      <c r="C181" s="21">
        <v>-4.7231308448088094E-2</v>
      </c>
    </row>
    <row r="182" spans="1:3" x14ac:dyDescent="0.3">
      <c r="A182" s="21">
        <v>158</v>
      </c>
      <c r="B182" s="21">
        <v>-8.0153075577551417E-3</v>
      </c>
      <c r="C182" s="21">
        <v>6.6838836969520088E-2</v>
      </c>
    </row>
    <row r="183" spans="1:3" x14ac:dyDescent="0.3">
      <c r="A183" s="21">
        <v>159</v>
      </c>
      <c r="B183" s="21">
        <v>-9.9473412763453464E-2</v>
      </c>
      <c r="C183" s="21">
        <v>-4.1940728650687972E-2</v>
      </c>
    </row>
    <row r="184" spans="1:3" x14ac:dyDescent="0.3">
      <c r="A184" s="21">
        <v>160</v>
      </c>
      <c r="B184" s="21">
        <v>-5.9731948397928433E-2</v>
      </c>
      <c r="C184" s="21">
        <v>1.2137011689067598E-2</v>
      </c>
    </row>
    <row r="185" spans="1:3" x14ac:dyDescent="0.3">
      <c r="A185" s="21">
        <v>161</v>
      </c>
      <c r="B185" s="21">
        <v>-4.2107779341351889E-2</v>
      </c>
      <c r="C185" s="21">
        <v>2.225666271604175E-2</v>
      </c>
    </row>
    <row r="186" spans="1:3" x14ac:dyDescent="0.3">
      <c r="A186" s="21">
        <v>162</v>
      </c>
      <c r="B186" s="21">
        <v>7.6878006379333067E-3</v>
      </c>
      <c r="C186" s="21">
        <v>-5.811192881889473E-2</v>
      </c>
    </row>
    <row r="187" spans="1:3" x14ac:dyDescent="0.3">
      <c r="A187" s="21">
        <v>163</v>
      </c>
      <c r="B187" s="21">
        <v>-4.160249519571696E-2</v>
      </c>
      <c r="C187" s="21">
        <v>-8.0449635544870668E-2</v>
      </c>
    </row>
    <row r="188" spans="1:3" x14ac:dyDescent="0.3">
      <c r="A188" s="21">
        <v>164</v>
      </c>
      <c r="B188" s="21">
        <v>-6.4101591521898375E-3</v>
      </c>
      <c r="C188" s="21">
        <v>-0.10629174980522565</v>
      </c>
    </row>
    <row r="189" spans="1:3" x14ac:dyDescent="0.3">
      <c r="A189" s="21">
        <v>165</v>
      </c>
      <c r="B189" s="21">
        <v>1.181747813865135E-2</v>
      </c>
      <c r="C189" s="21">
        <v>-4.2767318053272538E-2</v>
      </c>
    </row>
    <row r="190" spans="1:3" x14ac:dyDescent="0.3">
      <c r="A190" s="21">
        <v>166</v>
      </c>
      <c r="B190" s="21">
        <v>5.7365699359187172E-2</v>
      </c>
      <c r="C190" s="21">
        <v>7.9310402541338421E-2</v>
      </c>
    </row>
    <row r="191" spans="1:3" x14ac:dyDescent="0.3">
      <c r="A191" s="21">
        <v>167</v>
      </c>
      <c r="B191" s="21">
        <v>8.0071264763511105E-2</v>
      </c>
      <c r="C191" s="21">
        <v>1.3209018171944212E-2</v>
      </c>
    </row>
    <row r="192" spans="1:3" x14ac:dyDescent="0.3">
      <c r="A192" s="21">
        <v>168</v>
      </c>
      <c r="B192" s="21">
        <v>-4.1424615346392739E-2</v>
      </c>
      <c r="C192" s="21">
        <v>-3.3388981671207477E-3</v>
      </c>
    </row>
    <row r="193" spans="1:3" x14ac:dyDescent="0.3">
      <c r="A193" s="21">
        <v>169</v>
      </c>
      <c r="B193" s="21">
        <v>4.2771759938408441E-2</v>
      </c>
      <c r="C193" s="21">
        <v>-4.403704884604244E-2</v>
      </c>
    </row>
    <row r="194" spans="1:3" x14ac:dyDescent="0.3">
      <c r="A194" s="21">
        <v>170</v>
      </c>
      <c r="B194" s="21">
        <v>-3.5457904585239147E-2</v>
      </c>
      <c r="C194" s="21">
        <v>4.7955987798426192E-3</v>
      </c>
    </row>
    <row r="195" spans="1:3" x14ac:dyDescent="0.3">
      <c r="A195" s="21">
        <v>171</v>
      </c>
      <c r="B195" s="21">
        <v>-4.8899096325989669E-2</v>
      </c>
      <c r="C195" s="21">
        <v>-2.3033862186185722E-3</v>
      </c>
    </row>
    <row r="196" spans="1:3" x14ac:dyDescent="0.3">
      <c r="A196" s="21">
        <v>172</v>
      </c>
      <c r="B196" s="21">
        <v>1.9330391645474804E-2</v>
      </c>
      <c r="C196" s="21">
        <v>5.8879562348669964E-2</v>
      </c>
    </row>
    <row r="197" spans="1:3" x14ac:dyDescent="0.3">
      <c r="A197" s="21">
        <v>173</v>
      </c>
      <c r="B197" s="21">
        <v>7.8367475259148445E-2</v>
      </c>
      <c r="C197" s="21">
        <v>1.2915044138386844E-2</v>
      </c>
    </row>
    <row r="198" spans="1:3" x14ac:dyDescent="0.3">
      <c r="A198" s="21">
        <v>174</v>
      </c>
      <c r="B198" s="21">
        <v>-6.3913190332964345E-2</v>
      </c>
      <c r="C198" s="21">
        <v>-2.733525429582033E-2</v>
      </c>
    </row>
    <row r="199" spans="1:3" x14ac:dyDescent="0.3">
      <c r="A199" s="21">
        <v>175</v>
      </c>
      <c r="B199" s="21">
        <v>-7.0016208258744758E-2</v>
      </c>
      <c r="C199" s="21">
        <v>-2.1201281375631501E-2</v>
      </c>
    </row>
    <row r="200" spans="1:3" x14ac:dyDescent="0.3">
      <c r="A200" s="21">
        <v>176</v>
      </c>
      <c r="B200" s="21">
        <v>-8.8935593957794063E-3</v>
      </c>
      <c r="C200" s="21">
        <v>-4.7985217710512784E-2</v>
      </c>
    </row>
    <row r="201" spans="1:3" x14ac:dyDescent="0.3">
      <c r="A201" s="21">
        <v>177</v>
      </c>
      <c r="B201" s="21">
        <v>-2.8110275692103566E-2</v>
      </c>
      <c r="C201" s="21">
        <v>-1.9299138462993019E-2</v>
      </c>
    </row>
    <row r="202" spans="1:3" x14ac:dyDescent="0.3">
      <c r="A202" s="21">
        <v>178</v>
      </c>
      <c r="B202" s="21">
        <v>3.0047275707741461E-2</v>
      </c>
      <c r="C202" s="21">
        <v>-3.2074987772628183E-2</v>
      </c>
    </row>
    <row r="203" spans="1:3" x14ac:dyDescent="0.3">
      <c r="A203" s="21">
        <v>179</v>
      </c>
      <c r="B203" s="21">
        <v>3.2153685278667986E-2</v>
      </c>
      <c r="C203" s="21">
        <v>1.195358359924318E-2</v>
      </c>
    </row>
    <row r="204" spans="1:3" x14ac:dyDescent="0.3">
      <c r="A204" s="21">
        <v>180</v>
      </c>
      <c r="B204" s="21">
        <v>7.7241034642221993E-3</v>
      </c>
      <c r="C204" s="21">
        <v>-7.6712276920201272E-2</v>
      </c>
    </row>
    <row r="205" spans="1:3" x14ac:dyDescent="0.3">
      <c r="A205" s="21">
        <v>181</v>
      </c>
      <c r="B205" s="21">
        <v>4.7465986591524081E-2</v>
      </c>
      <c r="C205" s="21">
        <v>-9.8292304022144575E-2</v>
      </c>
    </row>
    <row r="206" spans="1:3" x14ac:dyDescent="0.3">
      <c r="A206" s="21">
        <v>182</v>
      </c>
      <c r="B206" s="21">
        <v>-4.6778638950960266E-2</v>
      </c>
      <c r="C206" s="21">
        <v>3.0219301324465403E-2</v>
      </c>
    </row>
    <row r="207" spans="1:3" x14ac:dyDescent="0.3">
      <c r="A207" s="21">
        <v>183</v>
      </c>
      <c r="B207" s="21">
        <v>5.8550177163799299E-3</v>
      </c>
      <c r="C207" s="21">
        <v>2.5454280196333487E-2</v>
      </c>
    </row>
    <row r="208" spans="1:3" x14ac:dyDescent="0.3">
      <c r="A208" s="21">
        <v>184</v>
      </c>
      <c r="B208" s="21">
        <v>3.1445977243372253E-2</v>
      </c>
      <c r="C208" s="21">
        <v>1.1086169146341002E-2</v>
      </c>
    </row>
    <row r="209" spans="1:3" x14ac:dyDescent="0.3">
      <c r="A209" s="21">
        <v>185</v>
      </c>
      <c r="B209" s="21">
        <v>-6.2324714117420032E-3</v>
      </c>
      <c r="C209" s="21">
        <v>2.5728269731069578E-2</v>
      </c>
    </row>
    <row r="210" spans="1:3" x14ac:dyDescent="0.3">
      <c r="A210" s="21">
        <v>186</v>
      </c>
      <c r="B210" s="21">
        <v>4.4318164121489839E-2</v>
      </c>
      <c r="C210" s="21">
        <v>0.15094097609546472</v>
      </c>
    </row>
    <row r="211" spans="1:3" x14ac:dyDescent="0.3">
      <c r="A211" s="21">
        <v>187</v>
      </c>
      <c r="B211" s="21">
        <v>2.8106282155491838E-2</v>
      </c>
      <c r="C211" s="21">
        <v>7.0789965085126458E-2</v>
      </c>
    </row>
    <row r="212" spans="1:3" x14ac:dyDescent="0.3">
      <c r="A212" s="21">
        <v>188</v>
      </c>
      <c r="B212" s="21">
        <v>5.8458028677291482E-2</v>
      </c>
      <c r="C212" s="21">
        <v>-1.5160009331368116E-2</v>
      </c>
    </row>
    <row r="213" spans="1:3" x14ac:dyDescent="0.3">
      <c r="A213" s="21">
        <v>189</v>
      </c>
      <c r="B213" s="21">
        <v>2.5044632417502044E-2</v>
      </c>
      <c r="C213" s="21">
        <v>6.7994740463763192E-3</v>
      </c>
    </row>
    <row r="214" spans="1:3" x14ac:dyDescent="0.3">
      <c r="A214" s="21">
        <v>190</v>
      </c>
      <c r="B214" s="21">
        <v>5.0872105526507415E-2</v>
      </c>
      <c r="C214" s="21">
        <v>-3.3463981735404845E-2</v>
      </c>
    </row>
    <row r="215" spans="1:3" x14ac:dyDescent="0.3">
      <c r="A215" s="21">
        <v>191</v>
      </c>
      <c r="B215" s="21">
        <v>-5.767439385005535E-2</v>
      </c>
      <c r="C215" s="21">
        <v>-2.0756978698964312E-2</v>
      </c>
    </row>
    <row r="216" spans="1:3" x14ac:dyDescent="0.3">
      <c r="A216" s="21">
        <v>192</v>
      </c>
      <c r="B216" s="21">
        <v>-4.1059740087175563E-3</v>
      </c>
      <c r="C216" s="21">
        <v>1.4916784819528479E-2</v>
      </c>
    </row>
    <row r="217" spans="1:3" x14ac:dyDescent="0.3">
      <c r="A217" s="21">
        <v>193</v>
      </c>
      <c r="B217" s="21">
        <v>-1.6774714718874456E-3</v>
      </c>
      <c r="C217" s="21">
        <v>4.387498572158352E-3</v>
      </c>
    </row>
    <row r="218" spans="1:3" x14ac:dyDescent="0.3">
      <c r="A218" s="21">
        <v>194</v>
      </c>
      <c r="B218" s="21">
        <v>-1.2448193731569137E-2</v>
      </c>
      <c r="C218" s="21">
        <v>3.0522205772066675E-3</v>
      </c>
    </row>
    <row r="219" spans="1:3" x14ac:dyDescent="0.3">
      <c r="A219" s="21">
        <v>195</v>
      </c>
      <c r="B219" s="21">
        <v>3.7750060437979904E-2</v>
      </c>
      <c r="C219" s="21">
        <v>-2.2763684416181373E-2</v>
      </c>
    </row>
    <row r="220" spans="1:3" x14ac:dyDescent="0.3">
      <c r="A220" s="21">
        <v>196</v>
      </c>
      <c r="B220" s="21">
        <v>3.6921835003882512E-2</v>
      </c>
      <c r="C220" s="21">
        <v>7.7450634631744897E-2</v>
      </c>
    </row>
    <row r="221" spans="1:3" x14ac:dyDescent="0.3">
      <c r="A221" s="21">
        <v>197</v>
      </c>
      <c r="B221" s="21">
        <v>-1.7979236137865562E-2</v>
      </c>
      <c r="C221" s="21">
        <v>1.2943989410776013E-2</v>
      </c>
    </row>
    <row r="222" spans="1:3" x14ac:dyDescent="0.3">
      <c r="A222" s="21">
        <v>198</v>
      </c>
      <c r="B222" s="21">
        <v>2.1807665829652607E-2</v>
      </c>
      <c r="C222" s="21">
        <v>-5.7261769763601152E-2</v>
      </c>
    </row>
    <row r="223" spans="1:3" x14ac:dyDescent="0.3">
      <c r="A223" s="21">
        <v>199</v>
      </c>
      <c r="B223" s="21">
        <v>1.1784721434767428E-2</v>
      </c>
      <c r="C223" s="21">
        <v>3.7654626169717778E-2</v>
      </c>
    </row>
    <row r="224" spans="1:3" x14ac:dyDescent="0.3">
      <c r="A224" s="21">
        <v>200</v>
      </c>
      <c r="B224" s="21">
        <v>3.1329133983837118E-2</v>
      </c>
      <c r="C224" s="21">
        <v>-2.7748571323990487E-2</v>
      </c>
    </row>
    <row r="225" spans="1:3" x14ac:dyDescent="0.3">
      <c r="A225" s="21">
        <v>201</v>
      </c>
      <c r="B225" s="21">
        <v>1.0677108490242294E-2</v>
      </c>
      <c r="C225" s="21">
        <v>2.2075136623334143E-2</v>
      </c>
    </row>
    <row r="226" spans="1:3" x14ac:dyDescent="0.3">
      <c r="A226" s="21">
        <v>202</v>
      </c>
      <c r="B226" s="21">
        <v>2.5706084315690519E-2</v>
      </c>
      <c r="C226" s="21">
        <v>-7.2533878877624053E-2</v>
      </c>
    </row>
    <row r="227" spans="1:3" x14ac:dyDescent="0.3">
      <c r="A227" s="21">
        <v>203</v>
      </c>
      <c r="B227" s="21">
        <v>7.6064211226480423E-3</v>
      </c>
      <c r="C227" s="21">
        <v>-2.2975781558939711E-2</v>
      </c>
    </row>
    <row r="228" spans="1:3" x14ac:dyDescent="0.3">
      <c r="A228" s="21">
        <v>204</v>
      </c>
      <c r="B228" s="21">
        <v>3.2751735224980642E-2</v>
      </c>
      <c r="C228" s="21">
        <v>1.9413105672254634E-2</v>
      </c>
    </row>
    <row r="229" spans="1:3" x14ac:dyDescent="0.3">
      <c r="A229" s="21">
        <v>205</v>
      </c>
      <c r="B229" s="21">
        <v>2.8759441884328184E-2</v>
      </c>
      <c r="C229" s="21">
        <v>7.7868915756233031E-4</v>
      </c>
    </row>
    <row r="230" spans="1:3" x14ac:dyDescent="0.3">
      <c r="A230" s="21">
        <v>206</v>
      </c>
      <c r="B230" s="21">
        <v>-1.145364386011434E-3</v>
      </c>
      <c r="C230" s="21">
        <v>7.1875669158869449E-2</v>
      </c>
    </row>
    <row r="231" spans="1:3" x14ac:dyDescent="0.3">
      <c r="A231" s="21">
        <v>207</v>
      </c>
      <c r="B231" s="21">
        <v>2.97359288144265E-2</v>
      </c>
      <c r="C231" s="21">
        <v>-2.5652259201560182E-3</v>
      </c>
    </row>
    <row r="232" spans="1:3" x14ac:dyDescent="0.3">
      <c r="A232" s="21">
        <v>208</v>
      </c>
      <c r="B232" s="21">
        <v>3.2906984144840988E-3</v>
      </c>
      <c r="C232" s="21">
        <v>9.2502181844415554E-2</v>
      </c>
    </row>
    <row r="233" spans="1:3" x14ac:dyDescent="0.3">
      <c r="A233" s="21">
        <v>209</v>
      </c>
      <c r="B233" s="21">
        <v>2.7676875655403686E-2</v>
      </c>
      <c r="C233" s="21">
        <v>3.1993906237600324E-2</v>
      </c>
    </row>
    <row r="234" spans="1:3" x14ac:dyDescent="0.3">
      <c r="A234" s="21">
        <v>210</v>
      </c>
      <c r="B234" s="21">
        <v>3.0320292735716937E-2</v>
      </c>
      <c r="C234" s="21">
        <v>3.937890022099607E-2</v>
      </c>
    </row>
    <row r="235" spans="1:3" x14ac:dyDescent="0.3">
      <c r="A235" s="21">
        <v>211</v>
      </c>
      <c r="B235" s="21">
        <v>-3.6086320360641869E-2</v>
      </c>
      <c r="C235" s="21">
        <v>-2.3264956381939136E-2</v>
      </c>
    </row>
    <row r="236" spans="1:3" x14ac:dyDescent="0.3">
      <c r="A236" s="21">
        <v>212</v>
      </c>
      <c r="B236" s="21">
        <v>2.4187715056524714E-3</v>
      </c>
      <c r="C236" s="21">
        <v>-5.4740550446136425E-2</v>
      </c>
    </row>
    <row r="237" spans="1:3" x14ac:dyDescent="0.3">
      <c r="A237" s="21">
        <v>213</v>
      </c>
      <c r="B237" s="21">
        <v>4.4933333379618676E-2</v>
      </c>
      <c r="C237" s="21">
        <v>-1.3219433244665998E-2</v>
      </c>
    </row>
    <row r="238" spans="1:3" x14ac:dyDescent="0.3">
      <c r="A238" s="21">
        <v>214</v>
      </c>
      <c r="B238" s="21">
        <v>-1.0147797762479168E-2</v>
      </c>
      <c r="C238" s="21">
        <v>-6.9355307827582965E-2</v>
      </c>
    </row>
    <row r="239" spans="1:3" x14ac:dyDescent="0.3">
      <c r="A239" s="21">
        <v>215</v>
      </c>
      <c r="B239" s="21">
        <v>4.3668163616013604E-2</v>
      </c>
      <c r="C239" s="21">
        <v>8.3782816776143465E-2</v>
      </c>
    </row>
    <row r="240" spans="1:3" x14ac:dyDescent="0.3">
      <c r="A240" s="21">
        <v>216</v>
      </c>
      <c r="B240" s="21">
        <v>4.6425224678483423E-2</v>
      </c>
      <c r="C240" s="21">
        <v>-1.0140754431748999E-2</v>
      </c>
    </row>
    <row r="241" spans="1:3" x14ac:dyDescent="0.3">
      <c r="A241" s="21">
        <v>217</v>
      </c>
      <c r="B241" s="21">
        <v>6.4781018453700268E-2</v>
      </c>
      <c r="C241" s="21">
        <v>3.6737766518322001E-2</v>
      </c>
    </row>
    <row r="242" spans="1:3" x14ac:dyDescent="0.3">
      <c r="A242" s="21">
        <v>218</v>
      </c>
      <c r="B242" s="21">
        <v>4.0954874868415984E-3</v>
      </c>
      <c r="C242" s="21">
        <v>-1.8279884649962184E-2</v>
      </c>
    </row>
    <row r="243" spans="1:3" x14ac:dyDescent="0.3">
      <c r="A243" s="21">
        <v>219</v>
      </c>
      <c r="B243" s="21">
        <v>-5.1775275789721353E-3</v>
      </c>
      <c r="C243" s="21">
        <v>-1.5655805754361346E-2</v>
      </c>
    </row>
    <row r="244" spans="1:3" x14ac:dyDescent="0.3">
      <c r="A244" s="21">
        <v>220</v>
      </c>
      <c r="B244" s="21">
        <v>9.9703339882220868E-2</v>
      </c>
      <c r="C244" s="21">
        <v>-4.9460228050778279E-2</v>
      </c>
    </row>
    <row r="245" spans="1:3" x14ac:dyDescent="0.3">
      <c r="A245" s="21">
        <v>221</v>
      </c>
      <c r="B245" s="21">
        <v>-2.5241619280043232E-2</v>
      </c>
      <c r="C245" s="21">
        <v>-4.4841274465246855E-2</v>
      </c>
    </row>
    <row r="246" spans="1:3" x14ac:dyDescent="0.3">
      <c r="A246" s="21">
        <v>222</v>
      </c>
      <c r="B246" s="21">
        <v>-3.6926283691577078E-2</v>
      </c>
      <c r="C246" s="21">
        <v>-6.584585964851758E-2</v>
      </c>
    </row>
    <row r="247" spans="1:3" x14ac:dyDescent="0.3">
      <c r="A247" s="21">
        <v>223</v>
      </c>
      <c r="B247" s="21">
        <v>5.9352486184150698E-3</v>
      </c>
      <c r="C247" s="21">
        <v>-3.3548660847212058E-2</v>
      </c>
    </row>
    <row r="248" spans="1:3" x14ac:dyDescent="0.3">
      <c r="A248" s="21">
        <v>224</v>
      </c>
      <c r="B248" s="21">
        <v>3.0715156522335522E-2</v>
      </c>
      <c r="C248" s="21">
        <v>8.5205606500408371E-2</v>
      </c>
    </row>
    <row r="249" spans="1:3" x14ac:dyDescent="0.3">
      <c r="A249" s="21">
        <v>225</v>
      </c>
      <c r="B249" s="21">
        <v>5.2636992454591372E-2</v>
      </c>
      <c r="C249" s="21">
        <v>-5.7859939906895336E-3</v>
      </c>
    </row>
    <row r="250" spans="1:3" x14ac:dyDescent="0.3">
      <c r="A250" s="21">
        <v>226</v>
      </c>
      <c r="B250" s="21">
        <v>-2.7594225728552975E-2</v>
      </c>
      <c r="C250" s="21">
        <v>-3.0974103989451433E-2</v>
      </c>
    </row>
    <row r="251" spans="1:3" x14ac:dyDescent="0.3">
      <c r="A251" s="21">
        <v>227</v>
      </c>
      <c r="B251" s="21">
        <v>3.8116574440638595E-2</v>
      </c>
      <c r="C251" s="21">
        <v>1.1997320775762266E-2</v>
      </c>
    </row>
    <row r="252" spans="1:3" x14ac:dyDescent="0.3">
      <c r="A252" s="21">
        <v>228</v>
      </c>
      <c r="B252" s="21">
        <v>2.7655483301894579E-3</v>
      </c>
      <c r="C252" s="21">
        <v>-1.3283955542811553E-2</v>
      </c>
    </row>
    <row r="253" spans="1:3" x14ac:dyDescent="0.3">
      <c r="A253" s="21">
        <v>229</v>
      </c>
      <c r="B253" s="21">
        <v>3.311268153391575E-2</v>
      </c>
      <c r="C253" s="21">
        <v>-1.0839256034683692E-2</v>
      </c>
    </row>
    <row r="254" spans="1:3" x14ac:dyDescent="0.3">
      <c r="A254" s="21">
        <v>230</v>
      </c>
      <c r="B254" s="21">
        <v>3.6398464561535213E-2</v>
      </c>
      <c r="C254" s="21">
        <v>-3.1768834931905673E-2</v>
      </c>
    </row>
    <row r="255" spans="1:3" x14ac:dyDescent="0.3">
      <c r="A255" s="21">
        <v>231</v>
      </c>
      <c r="B255" s="21">
        <v>-3.4534977492554561E-3</v>
      </c>
      <c r="C255" s="21">
        <v>-2.2842520282299779E-2</v>
      </c>
    </row>
    <row r="256" spans="1:3" x14ac:dyDescent="0.3">
      <c r="A256" s="21">
        <v>232</v>
      </c>
      <c r="B256" s="21">
        <v>3.7438880266728716E-2</v>
      </c>
      <c r="C256" s="21">
        <v>-8.8453717659558034E-3</v>
      </c>
    </row>
    <row r="257" spans="1:3" x14ac:dyDescent="0.3">
      <c r="A257" s="21">
        <v>233</v>
      </c>
      <c r="B257" s="21">
        <v>7.9586869867011821E-3</v>
      </c>
      <c r="C257" s="21">
        <v>-3.9395812735204178E-2</v>
      </c>
    </row>
    <row r="258" spans="1:3" x14ac:dyDescent="0.3">
      <c r="A258" s="21">
        <v>234</v>
      </c>
      <c r="B258" s="21">
        <v>2.8028873847423641E-2</v>
      </c>
      <c r="C258" s="21">
        <v>-1.5907661726211442E-2</v>
      </c>
    </row>
    <row r="259" spans="1:3" x14ac:dyDescent="0.3">
      <c r="A259" s="21">
        <v>235</v>
      </c>
      <c r="B259" s="21">
        <v>3.4407539420132499E-2</v>
      </c>
      <c r="C259" s="21">
        <v>-4.93329125544609E-2</v>
      </c>
    </row>
    <row r="260" spans="1:3" x14ac:dyDescent="0.3">
      <c r="A260" s="21">
        <v>236</v>
      </c>
      <c r="B260" s="21">
        <v>3.3068325504045391E-2</v>
      </c>
      <c r="C260" s="21">
        <v>-3.4558638469768165E-2</v>
      </c>
    </row>
    <row r="261" spans="1:3" x14ac:dyDescent="0.3">
      <c r="A261" s="21">
        <v>237</v>
      </c>
      <c r="B261" s="21">
        <v>2.262787322576109E-2</v>
      </c>
      <c r="C261" s="21">
        <v>-7.2202944047290774E-2</v>
      </c>
    </row>
    <row r="262" spans="1:3" x14ac:dyDescent="0.3">
      <c r="A262" s="21">
        <v>238</v>
      </c>
      <c r="B262" s="21">
        <v>0.13067889716287842</v>
      </c>
      <c r="C262" s="21">
        <v>-4.3688904861107908E-2</v>
      </c>
    </row>
    <row r="263" spans="1:3" x14ac:dyDescent="0.3">
      <c r="A263" s="21">
        <v>239</v>
      </c>
      <c r="B263" s="21">
        <v>-7.7518343090131614E-2</v>
      </c>
      <c r="C263" s="21">
        <v>5.274356831535687E-2</v>
      </c>
    </row>
    <row r="264" spans="1:3" x14ac:dyDescent="0.3">
      <c r="A264" s="21">
        <v>240</v>
      </c>
      <c r="B264" s="21">
        <v>-1.0293510889095794E-2</v>
      </c>
      <c r="C264" s="21">
        <v>-3.3496869584701779E-2</v>
      </c>
    </row>
    <row r="265" spans="1:3" x14ac:dyDescent="0.3">
      <c r="A265" s="21">
        <v>241</v>
      </c>
      <c r="B265" s="21">
        <v>2.8802638301681394E-2</v>
      </c>
      <c r="C265" s="21">
        <v>-1.9382348446609021E-2</v>
      </c>
    </row>
    <row r="266" spans="1:3" x14ac:dyDescent="0.3">
      <c r="A266" s="21">
        <v>242</v>
      </c>
      <c r="B266" s="21">
        <v>4.7040184880617897E-2</v>
      </c>
      <c r="C266" s="21">
        <v>-3.0091032338245061E-2</v>
      </c>
    </row>
    <row r="267" spans="1:3" x14ac:dyDescent="0.3">
      <c r="A267" s="21">
        <v>243</v>
      </c>
      <c r="B267" s="21">
        <v>9.1535398242191313E-2</v>
      </c>
      <c r="C267" s="21">
        <v>1.0820410043755058E-2</v>
      </c>
    </row>
    <row r="268" spans="1:3" x14ac:dyDescent="0.3">
      <c r="A268" s="21">
        <v>244</v>
      </c>
      <c r="B268" s="21">
        <v>-5.9920404322602205E-2</v>
      </c>
      <c r="C268" s="21">
        <v>5.0266341571194417E-2</v>
      </c>
    </row>
    <row r="269" spans="1:3" x14ac:dyDescent="0.3">
      <c r="A269" s="21">
        <v>245</v>
      </c>
      <c r="B269" s="21">
        <v>1.8079252791705136E-2</v>
      </c>
      <c r="C269" s="21">
        <v>-5.8642690783499707E-3</v>
      </c>
    </row>
    <row r="270" spans="1:3" x14ac:dyDescent="0.3">
      <c r="A270" s="21">
        <v>246</v>
      </c>
      <c r="B270" s="21">
        <v>-6.1234283642570539E-2</v>
      </c>
      <c r="C270" s="21">
        <v>7.3051619168385956E-3</v>
      </c>
    </row>
    <row r="271" spans="1:3" x14ac:dyDescent="0.3">
      <c r="A271" s="21">
        <v>247</v>
      </c>
      <c r="B271" s="21">
        <v>-1.007664675968741E-2</v>
      </c>
      <c r="C271" s="21">
        <v>4.1053612605596999E-2</v>
      </c>
    </row>
    <row r="272" spans="1:3" x14ac:dyDescent="0.3">
      <c r="A272" s="21">
        <v>248</v>
      </c>
      <c r="B272" s="21">
        <v>6.6878708358317857E-2</v>
      </c>
      <c r="C272" s="21">
        <v>-2.6382840589722706E-2</v>
      </c>
    </row>
    <row r="273" spans="1:3" x14ac:dyDescent="0.3">
      <c r="A273" s="21">
        <v>249</v>
      </c>
      <c r="B273" s="21">
        <v>1.4497052888392887E-2</v>
      </c>
      <c r="C273" s="21">
        <v>4.597621617383317E-2</v>
      </c>
    </row>
    <row r="274" spans="1:3" x14ac:dyDescent="0.3">
      <c r="A274" s="21">
        <v>250</v>
      </c>
      <c r="B274" s="21">
        <v>2.1976216307926719E-2</v>
      </c>
      <c r="C274" s="21">
        <v>-1.2241703033590443E-2</v>
      </c>
    </row>
    <row r="275" spans="1:3" x14ac:dyDescent="0.3">
      <c r="A275" s="21">
        <v>251</v>
      </c>
      <c r="B275" s="21">
        <v>7.1891063314834983E-2</v>
      </c>
      <c r="C275" s="21">
        <v>-3.8381332581242239E-3</v>
      </c>
    </row>
    <row r="276" spans="1:3" x14ac:dyDescent="0.3">
      <c r="A276" s="21">
        <v>252</v>
      </c>
      <c r="B276" s="21">
        <v>1.384966893492561E-2</v>
      </c>
      <c r="C276" s="21">
        <v>3.3675083540321955E-2</v>
      </c>
    </row>
    <row r="277" spans="1:3" x14ac:dyDescent="0.3">
      <c r="A277" s="21">
        <v>253</v>
      </c>
      <c r="B277" s="21">
        <v>1.993819997001943E-2</v>
      </c>
      <c r="C277" s="21">
        <v>-1.993819997001943E-2</v>
      </c>
    </row>
    <row r="278" spans="1:3" x14ac:dyDescent="0.3">
      <c r="A278" s="21">
        <v>254</v>
      </c>
      <c r="B278" s="21">
        <v>4.8307400308006052E-2</v>
      </c>
      <c r="C278" s="21">
        <v>-8.4566942292738964E-2</v>
      </c>
    </row>
    <row r="279" spans="1:3" x14ac:dyDescent="0.3">
      <c r="A279" s="21">
        <v>255</v>
      </c>
      <c r="B279" s="21">
        <v>2.155778160948681E-2</v>
      </c>
      <c r="C279" s="21">
        <v>7.2387938641035252E-2</v>
      </c>
    </row>
    <row r="280" spans="1:3" x14ac:dyDescent="0.3">
      <c r="A280" s="21">
        <v>256</v>
      </c>
      <c r="B280" s="21">
        <v>3.779147087597183E-2</v>
      </c>
      <c r="C280" s="21">
        <v>-2.5106481446796433E-2</v>
      </c>
    </row>
    <row r="281" spans="1:3" x14ac:dyDescent="0.3">
      <c r="A281" s="21">
        <v>257</v>
      </c>
      <c r="B281" s="21">
        <v>-1.349187460223176E-2</v>
      </c>
      <c r="C281" s="21">
        <v>4.2871635211589966E-2</v>
      </c>
    </row>
    <row r="282" spans="1:3" x14ac:dyDescent="0.3">
      <c r="A282" s="21">
        <v>258</v>
      </c>
      <c r="B282" s="21">
        <v>8.4152481340921986E-2</v>
      </c>
      <c r="C282" s="21">
        <v>-3.6261945423020164E-2</v>
      </c>
    </row>
    <row r="283" spans="1:3" x14ac:dyDescent="0.3">
      <c r="A283" s="21">
        <v>259</v>
      </c>
      <c r="B283" s="21">
        <v>-6.5084531070994669E-2</v>
      </c>
      <c r="C283" s="21">
        <v>6.8517025350170804E-2</v>
      </c>
    </row>
    <row r="284" spans="1:3" ht="15" thickBot="1" x14ac:dyDescent="0.35">
      <c r="A284" s="22">
        <v>260</v>
      </c>
      <c r="B284" s="22">
        <v>6.2830027190366622E-2</v>
      </c>
      <c r="C284" s="22">
        <v>-2.9733100476418806E-2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F7C0C-D749-4BA3-B663-C1BF7D979569}">
  <dimension ref="B1:C1261"/>
  <sheetViews>
    <sheetView workbookViewId="0">
      <selection activeCell="E5" sqref="E5"/>
    </sheetView>
  </sheetViews>
  <sheetFormatPr baseColWidth="10" defaultRowHeight="14.4" x14ac:dyDescent="0.3"/>
  <sheetData>
    <row r="1" spans="2:3" ht="15.6" customHeight="1" x14ac:dyDescent="0.3"/>
    <row r="2" spans="2:3" x14ac:dyDescent="0.3">
      <c r="B2" s="18" t="s">
        <v>4</v>
      </c>
    </row>
    <row r="3" spans="2:3" x14ac:dyDescent="0.3">
      <c r="B3" t="s">
        <v>0</v>
      </c>
    </row>
    <row r="4" spans="2:3" x14ac:dyDescent="0.3">
      <c r="B4" t="s">
        <v>1</v>
      </c>
      <c r="C4" t="s">
        <v>2</v>
      </c>
    </row>
    <row r="5" spans="2:3" x14ac:dyDescent="0.3">
      <c r="B5" s="2">
        <v>43973</v>
      </c>
      <c r="C5">
        <v>77.5</v>
      </c>
    </row>
    <row r="6" spans="2:3" x14ac:dyDescent="0.3">
      <c r="B6" s="2">
        <v>43977</v>
      </c>
      <c r="C6">
        <v>76.97</v>
      </c>
    </row>
    <row r="7" spans="2:3" x14ac:dyDescent="0.3">
      <c r="B7" s="2">
        <v>43978</v>
      </c>
      <c r="C7">
        <v>77.31</v>
      </c>
    </row>
    <row r="8" spans="2:3" x14ac:dyDescent="0.3">
      <c r="B8" s="2">
        <v>43979</v>
      </c>
      <c r="C8">
        <v>77.34</v>
      </c>
    </row>
    <row r="9" spans="2:3" x14ac:dyDescent="0.3">
      <c r="B9" s="2">
        <v>43980</v>
      </c>
      <c r="C9">
        <v>77.260000000000005</v>
      </c>
    </row>
    <row r="10" spans="2:3" x14ac:dyDescent="0.3">
      <c r="B10" s="2">
        <v>43983</v>
      </c>
      <c r="C10">
        <v>78.22</v>
      </c>
    </row>
    <row r="11" spans="2:3" x14ac:dyDescent="0.3">
      <c r="B11" s="2">
        <v>43984</v>
      </c>
      <c r="C11">
        <v>78.58</v>
      </c>
    </row>
    <row r="12" spans="2:3" x14ac:dyDescent="0.3">
      <c r="B12" s="2">
        <v>43985</v>
      </c>
      <c r="C12">
        <v>79.010000000000005</v>
      </c>
    </row>
    <row r="13" spans="2:3" x14ac:dyDescent="0.3">
      <c r="B13" s="2">
        <v>43986</v>
      </c>
      <c r="C13">
        <v>78.33</v>
      </c>
    </row>
    <row r="14" spans="2:3" x14ac:dyDescent="0.3">
      <c r="B14" s="2">
        <v>43987</v>
      </c>
      <c r="C14">
        <v>80.56</v>
      </c>
    </row>
    <row r="15" spans="2:3" x14ac:dyDescent="0.3">
      <c r="B15" s="2">
        <v>43990</v>
      </c>
      <c r="C15">
        <v>81.040000000000006</v>
      </c>
    </row>
    <row r="16" spans="2:3" x14ac:dyDescent="0.3">
      <c r="B16" s="2">
        <v>43991</v>
      </c>
      <c r="C16">
        <v>83.6</v>
      </c>
    </row>
    <row r="17" spans="2:3" x14ac:dyDescent="0.3">
      <c r="B17" s="2">
        <v>43992</v>
      </c>
      <c r="C17">
        <v>85.75</v>
      </c>
    </row>
    <row r="18" spans="2:3" x14ac:dyDescent="0.3">
      <c r="B18" s="2">
        <v>43993</v>
      </c>
      <c r="C18">
        <v>81.63</v>
      </c>
    </row>
    <row r="19" spans="2:3" x14ac:dyDescent="0.3">
      <c r="B19" s="2">
        <v>43994</v>
      </c>
      <c r="C19">
        <v>82.33</v>
      </c>
    </row>
    <row r="20" spans="2:3" x14ac:dyDescent="0.3">
      <c r="B20" s="2">
        <v>43997</v>
      </c>
      <c r="C20">
        <v>83.35</v>
      </c>
    </row>
    <row r="21" spans="2:3" x14ac:dyDescent="0.3">
      <c r="B21" s="2">
        <v>43998</v>
      </c>
      <c r="C21">
        <v>85.56</v>
      </c>
    </row>
    <row r="22" spans="2:3" x14ac:dyDescent="0.3">
      <c r="B22" s="2">
        <v>43999</v>
      </c>
      <c r="C22">
        <v>85.44</v>
      </c>
    </row>
    <row r="23" spans="2:3" x14ac:dyDescent="0.3">
      <c r="B23" s="2">
        <v>44000</v>
      </c>
      <c r="C23">
        <v>85.48</v>
      </c>
    </row>
    <row r="24" spans="2:3" x14ac:dyDescent="0.3">
      <c r="B24" s="2">
        <v>44001</v>
      </c>
      <c r="C24">
        <v>84.99</v>
      </c>
    </row>
    <row r="25" spans="2:3" x14ac:dyDescent="0.3">
      <c r="B25" s="2">
        <v>44004</v>
      </c>
      <c r="C25">
        <v>87.21</v>
      </c>
    </row>
    <row r="26" spans="2:3" x14ac:dyDescent="0.3">
      <c r="B26" s="2">
        <v>44005</v>
      </c>
      <c r="C26">
        <v>89.07</v>
      </c>
    </row>
    <row r="27" spans="2:3" x14ac:dyDescent="0.3">
      <c r="B27" s="2">
        <v>44006</v>
      </c>
      <c r="C27">
        <v>87.5</v>
      </c>
    </row>
    <row r="28" spans="2:3" x14ac:dyDescent="0.3">
      <c r="B28" s="2">
        <v>44007</v>
      </c>
      <c r="C28">
        <v>88.66</v>
      </c>
    </row>
    <row r="29" spans="2:3" x14ac:dyDescent="0.3">
      <c r="B29" s="2">
        <v>44008</v>
      </c>
      <c r="C29">
        <v>85.94</v>
      </c>
    </row>
    <row r="30" spans="2:3" x14ac:dyDescent="0.3">
      <c r="B30" s="2">
        <v>44011</v>
      </c>
      <c r="C30">
        <v>87.92</v>
      </c>
    </row>
    <row r="31" spans="2:3" x14ac:dyDescent="0.3">
      <c r="B31" s="2">
        <v>44012</v>
      </c>
      <c r="C31">
        <v>88.65</v>
      </c>
    </row>
    <row r="32" spans="2:3" x14ac:dyDescent="0.3">
      <c r="B32" s="2">
        <v>44013</v>
      </c>
      <c r="C32">
        <v>88.48</v>
      </c>
    </row>
    <row r="33" spans="2:3" x14ac:dyDescent="0.3">
      <c r="B33" s="2">
        <v>44014</v>
      </c>
      <c r="C33">
        <v>88.48</v>
      </c>
    </row>
    <row r="34" spans="2:3" x14ac:dyDescent="0.3">
      <c r="B34" s="2">
        <v>44018</v>
      </c>
      <c r="C34">
        <v>90.85</v>
      </c>
    </row>
    <row r="35" spans="2:3" x14ac:dyDescent="0.3">
      <c r="B35" s="2">
        <v>44019</v>
      </c>
      <c r="C35">
        <v>90.57</v>
      </c>
    </row>
    <row r="36" spans="2:3" x14ac:dyDescent="0.3">
      <c r="B36" s="2">
        <v>44020</v>
      </c>
      <c r="C36">
        <v>92.68</v>
      </c>
    </row>
    <row r="37" spans="2:3" x14ac:dyDescent="0.3">
      <c r="B37" s="2">
        <v>44021</v>
      </c>
      <c r="C37">
        <v>93.08</v>
      </c>
    </row>
    <row r="38" spans="2:3" x14ac:dyDescent="0.3">
      <c r="B38" s="2">
        <v>44022</v>
      </c>
      <c r="C38">
        <v>93.24</v>
      </c>
    </row>
    <row r="39" spans="2:3" x14ac:dyDescent="0.3">
      <c r="B39" s="2">
        <v>44025</v>
      </c>
      <c r="C39">
        <v>92.81</v>
      </c>
    </row>
    <row r="40" spans="2:3" x14ac:dyDescent="0.3">
      <c r="B40" s="2">
        <v>44026</v>
      </c>
      <c r="C40">
        <v>94.35</v>
      </c>
    </row>
    <row r="41" spans="2:3" x14ac:dyDescent="0.3">
      <c r="B41" s="2">
        <v>44027</v>
      </c>
      <c r="C41">
        <v>95</v>
      </c>
    </row>
    <row r="42" spans="2:3" x14ac:dyDescent="0.3">
      <c r="B42" s="2">
        <v>44028</v>
      </c>
      <c r="C42">
        <v>93.83</v>
      </c>
    </row>
    <row r="43" spans="2:3" x14ac:dyDescent="0.3">
      <c r="B43" s="2">
        <v>44029</v>
      </c>
      <c r="C43">
        <v>93.64</v>
      </c>
    </row>
    <row r="44" spans="2:3" x14ac:dyDescent="0.3">
      <c r="B44" s="2">
        <v>44032</v>
      </c>
      <c r="C44">
        <v>95.61</v>
      </c>
    </row>
    <row r="45" spans="2:3" x14ac:dyDescent="0.3">
      <c r="B45" s="2">
        <v>44033</v>
      </c>
      <c r="C45">
        <v>94.29</v>
      </c>
    </row>
    <row r="46" spans="2:3" x14ac:dyDescent="0.3">
      <c r="B46" s="2">
        <v>44034</v>
      </c>
      <c r="C46">
        <v>94.56</v>
      </c>
    </row>
    <row r="47" spans="2:3" x14ac:dyDescent="0.3">
      <c r="B47" s="2">
        <v>44035</v>
      </c>
      <c r="C47">
        <v>90.25</v>
      </c>
    </row>
    <row r="48" spans="2:3" x14ac:dyDescent="0.3">
      <c r="B48" s="2">
        <v>44036</v>
      </c>
      <c r="C48">
        <v>90.03</v>
      </c>
    </row>
    <row r="49" spans="2:3" x14ac:dyDescent="0.3">
      <c r="B49" s="2">
        <v>44039</v>
      </c>
      <c r="C49">
        <v>92.16</v>
      </c>
    </row>
    <row r="50" spans="2:3" x14ac:dyDescent="0.3">
      <c r="B50" s="2">
        <v>44040</v>
      </c>
      <c r="C50">
        <v>90.65</v>
      </c>
    </row>
    <row r="51" spans="2:3" x14ac:dyDescent="0.3">
      <c r="B51" s="2">
        <v>44041</v>
      </c>
      <c r="C51">
        <v>92.39</v>
      </c>
    </row>
    <row r="52" spans="2:3" x14ac:dyDescent="0.3">
      <c r="B52" s="2">
        <v>44042</v>
      </c>
      <c r="C52">
        <v>93.5</v>
      </c>
    </row>
    <row r="53" spans="2:3" x14ac:dyDescent="0.3">
      <c r="B53" s="2">
        <v>44043</v>
      </c>
      <c r="C53">
        <v>103.29</v>
      </c>
    </row>
    <row r="54" spans="2:3" x14ac:dyDescent="0.3">
      <c r="B54" s="2">
        <v>44046</v>
      </c>
      <c r="C54">
        <v>105.89</v>
      </c>
    </row>
    <row r="55" spans="2:3" x14ac:dyDescent="0.3">
      <c r="B55" s="2">
        <v>44047</v>
      </c>
      <c r="C55">
        <v>106.6</v>
      </c>
    </row>
    <row r="56" spans="2:3" x14ac:dyDescent="0.3">
      <c r="B56" s="2">
        <v>44048</v>
      </c>
      <c r="C56">
        <v>106.99</v>
      </c>
    </row>
    <row r="57" spans="2:3" x14ac:dyDescent="0.3">
      <c r="B57" s="2">
        <v>44049</v>
      </c>
      <c r="C57">
        <v>110.72</v>
      </c>
    </row>
    <row r="58" spans="2:3" x14ac:dyDescent="0.3">
      <c r="B58" s="2">
        <v>44050</v>
      </c>
      <c r="C58">
        <v>108.2</v>
      </c>
    </row>
    <row r="59" spans="2:3" x14ac:dyDescent="0.3">
      <c r="B59" s="2">
        <v>44053</v>
      </c>
      <c r="C59">
        <v>109.78</v>
      </c>
    </row>
    <row r="60" spans="2:3" x14ac:dyDescent="0.3">
      <c r="B60" s="2">
        <v>44054</v>
      </c>
      <c r="C60">
        <v>106.51</v>
      </c>
    </row>
    <row r="61" spans="2:3" x14ac:dyDescent="0.3">
      <c r="B61" s="2">
        <v>44055</v>
      </c>
      <c r="C61">
        <v>110.05</v>
      </c>
    </row>
    <row r="62" spans="2:3" x14ac:dyDescent="0.3">
      <c r="B62" s="2">
        <v>44056</v>
      </c>
      <c r="C62">
        <v>112</v>
      </c>
    </row>
    <row r="63" spans="2:3" x14ac:dyDescent="0.3">
      <c r="B63" s="2">
        <v>44057</v>
      </c>
      <c r="C63">
        <v>111.9</v>
      </c>
    </row>
    <row r="64" spans="2:3" x14ac:dyDescent="0.3">
      <c r="B64" s="2">
        <v>44060</v>
      </c>
      <c r="C64">
        <v>111.61</v>
      </c>
    </row>
    <row r="65" spans="2:3" x14ac:dyDescent="0.3">
      <c r="B65" s="2">
        <v>44061</v>
      </c>
      <c r="C65">
        <v>112.54</v>
      </c>
    </row>
    <row r="66" spans="2:3" x14ac:dyDescent="0.3">
      <c r="B66" s="2">
        <v>44062</v>
      </c>
      <c r="C66">
        <v>112.68</v>
      </c>
    </row>
    <row r="67" spans="2:3" x14ac:dyDescent="0.3">
      <c r="B67" s="2">
        <v>44063</v>
      </c>
      <c r="C67">
        <v>115.18</v>
      </c>
    </row>
    <row r="68" spans="2:3" x14ac:dyDescent="0.3">
      <c r="B68" s="2">
        <v>44064</v>
      </c>
      <c r="C68">
        <v>121.11</v>
      </c>
    </row>
    <row r="69" spans="2:3" x14ac:dyDescent="0.3">
      <c r="B69" s="2">
        <v>44067</v>
      </c>
      <c r="C69">
        <v>122.56</v>
      </c>
    </row>
    <row r="70" spans="2:3" x14ac:dyDescent="0.3">
      <c r="B70" s="2">
        <v>44068</v>
      </c>
      <c r="C70">
        <v>121.56</v>
      </c>
    </row>
    <row r="71" spans="2:3" x14ac:dyDescent="0.3">
      <c r="B71" s="2">
        <v>44069</v>
      </c>
      <c r="C71">
        <v>123.21</v>
      </c>
    </row>
    <row r="72" spans="2:3" x14ac:dyDescent="0.3">
      <c r="B72" s="2">
        <v>44070</v>
      </c>
      <c r="C72">
        <v>121.74</v>
      </c>
    </row>
    <row r="73" spans="2:3" x14ac:dyDescent="0.3">
      <c r="B73" s="2">
        <v>44071</v>
      </c>
      <c r="C73">
        <v>121.54</v>
      </c>
    </row>
    <row r="74" spans="2:3" x14ac:dyDescent="0.3">
      <c r="B74" s="2">
        <v>44074</v>
      </c>
      <c r="C74">
        <v>125.66</v>
      </c>
    </row>
    <row r="75" spans="2:3" x14ac:dyDescent="0.3">
      <c r="B75" s="2">
        <v>44075</v>
      </c>
      <c r="C75">
        <v>130.66999999999999</v>
      </c>
    </row>
    <row r="76" spans="2:3" x14ac:dyDescent="0.3">
      <c r="B76" s="2">
        <v>44076</v>
      </c>
      <c r="C76">
        <v>127.96</v>
      </c>
    </row>
    <row r="77" spans="2:3" x14ac:dyDescent="0.3">
      <c r="B77" s="2">
        <v>44077</v>
      </c>
      <c r="C77">
        <v>117.72</v>
      </c>
    </row>
    <row r="78" spans="2:3" x14ac:dyDescent="0.3">
      <c r="B78" s="2">
        <v>44078</v>
      </c>
      <c r="C78">
        <v>117.79</v>
      </c>
    </row>
    <row r="79" spans="2:3" x14ac:dyDescent="0.3">
      <c r="B79" s="2">
        <v>44082</v>
      </c>
      <c r="C79">
        <v>109.87</v>
      </c>
    </row>
    <row r="80" spans="2:3" x14ac:dyDescent="0.3">
      <c r="B80" s="2">
        <v>44083</v>
      </c>
      <c r="C80">
        <v>114.25</v>
      </c>
    </row>
    <row r="81" spans="2:3" x14ac:dyDescent="0.3">
      <c r="B81" s="2">
        <v>44084</v>
      </c>
      <c r="C81">
        <v>110.52</v>
      </c>
    </row>
    <row r="82" spans="2:3" x14ac:dyDescent="0.3">
      <c r="B82" s="2">
        <v>44085</v>
      </c>
      <c r="C82">
        <v>109.07</v>
      </c>
    </row>
    <row r="83" spans="2:3" x14ac:dyDescent="0.3">
      <c r="B83" s="2">
        <v>44088</v>
      </c>
      <c r="C83">
        <v>112.34</v>
      </c>
    </row>
    <row r="84" spans="2:3" x14ac:dyDescent="0.3">
      <c r="B84" s="2">
        <v>44089</v>
      </c>
      <c r="C84">
        <v>112.52</v>
      </c>
    </row>
    <row r="85" spans="2:3" x14ac:dyDescent="0.3">
      <c r="B85" s="2">
        <v>44090</v>
      </c>
      <c r="C85">
        <v>109.19</v>
      </c>
    </row>
    <row r="86" spans="2:3" x14ac:dyDescent="0.3">
      <c r="B86" s="2">
        <v>44091</v>
      </c>
      <c r="C86">
        <v>107.45</v>
      </c>
    </row>
    <row r="87" spans="2:3" x14ac:dyDescent="0.3">
      <c r="B87" s="2">
        <v>44092</v>
      </c>
      <c r="C87">
        <v>104.04</v>
      </c>
    </row>
    <row r="88" spans="2:3" x14ac:dyDescent="0.3">
      <c r="B88" s="2">
        <v>44095</v>
      </c>
      <c r="C88">
        <v>107.2</v>
      </c>
    </row>
    <row r="89" spans="2:3" x14ac:dyDescent="0.3">
      <c r="B89" s="2">
        <v>44096</v>
      </c>
      <c r="C89">
        <v>108.88</v>
      </c>
    </row>
    <row r="90" spans="2:3" x14ac:dyDescent="0.3">
      <c r="B90" s="2">
        <v>44097</v>
      </c>
      <c r="C90">
        <v>104.32</v>
      </c>
    </row>
    <row r="91" spans="2:3" x14ac:dyDescent="0.3">
      <c r="B91" s="2">
        <v>44098</v>
      </c>
      <c r="C91">
        <v>105.39</v>
      </c>
    </row>
    <row r="92" spans="2:3" x14ac:dyDescent="0.3">
      <c r="B92" s="2">
        <v>44099</v>
      </c>
      <c r="C92">
        <v>109.34</v>
      </c>
    </row>
    <row r="93" spans="2:3" x14ac:dyDescent="0.3">
      <c r="B93" s="2">
        <v>44102</v>
      </c>
      <c r="C93">
        <v>111.95</v>
      </c>
    </row>
    <row r="94" spans="2:3" x14ac:dyDescent="0.3">
      <c r="B94" s="2">
        <v>44103</v>
      </c>
      <c r="C94">
        <v>111.1</v>
      </c>
    </row>
    <row r="95" spans="2:3" x14ac:dyDescent="0.3">
      <c r="B95" s="2">
        <v>44104</v>
      </c>
      <c r="C95">
        <v>112.78</v>
      </c>
    </row>
    <row r="96" spans="2:3" x14ac:dyDescent="0.3">
      <c r="B96" s="2">
        <v>44105</v>
      </c>
      <c r="C96">
        <v>113.73</v>
      </c>
    </row>
    <row r="97" spans="2:3" x14ac:dyDescent="0.3">
      <c r="B97" s="2">
        <v>44106</v>
      </c>
      <c r="C97">
        <v>110.06</v>
      </c>
    </row>
    <row r="98" spans="2:3" x14ac:dyDescent="0.3">
      <c r="B98" s="2">
        <v>44109</v>
      </c>
      <c r="C98">
        <v>113.45</v>
      </c>
    </row>
    <row r="99" spans="2:3" x14ac:dyDescent="0.3">
      <c r="B99" s="2">
        <v>44110</v>
      </c>
      <c r="C99">
        <v>110.2</v>
      </c>
    </row>
    <row r="100" spans="2:3" x14ac:dyDescent="0.3">
      <c r="B100" s="2">
        <v>44111</v>
      </c>
      <c r="C100">
        <v>112.07</v>
      </c>
    </row>
    <row r="101" spans="2:3" x14ac:dyDescent="0.3">
      <c r="B101" s="2">
        <v>44112</v>
      </c>
      <c r="C101">
        <v>111.96</v>
      </c>
    </row>
    <row r="102" spans="2:3" x14ac:dyDescent="0.3">
      <c r="B102" s="2">
        <v>44113</v>
      </c>
      <c r="C102">
        <v>113.91</v>
      </c>
    </row>
    <row r="103" spans="2:3" x14ac:dyDescent="0.3">
      <c r="B103" s="2">
        <v>44116</v>
      </c>
      <c r="C103">
        <v>121.14</v>
      </c>
    </row>
    <row r="104" spans="2:3" x14ac:dyDescent="0.3">
      <c r="B104" s="2">
        <v>44117</v>
      </c>
      <c r="C104">
        <v>117.93</v>
      </c>
    </row>
    <row r="105" spans="2:3" x14ac:dyDescent="0.3">
      <c r="B105" s="2">
        <v>44118</v>
      </c>
      <c r="C105">
        <v>118.02</v>
      </c>
    </row>
    <row r="106" spans="2:3" x14ac:dyDescent="0.3">
      <c r="B106" s="2">
        <v>44119</v>
      </c>
      <c r="C106">
        <v>117.55</v>
      </c>
    </row>
    <row r="107" spans="2:3" x14ac:dyDescent="0.3">
      <c r="B107" s="2">
        <v>44120</v>
      </c>
      <c r="C107">
        <v>115.9</v>
      </c>
    </row>
    <row r="108" spans="2:3" x14ac:dyDescent="0.3">
      <c r="B108" s="2">
        <v>44123</v>
      </c>
      <c r="C108">
        <v>112.94</v>
      </c>
    </row>
    <row r="109" spans="2:3" x14ac:dyDescent="0.3">
      <c r="B109" s="2">
        <v>44124</v>
      </c>
      <c r="C109">
        <v>114.43</v>
      </c>
    </row>
    <row r="110" spans="2:3" x14ac:dyDescent="0.3">
      <c r="B110" s="2">
        <v>44125</v>
      </c>
      <c r="C110">
        <v>113.81</v>
      </c>
    </row>
    <row r="111" spans="2:3" x14ac:dyDescent="0.3">
      <c r="B111" s="2">
        <v>44126</v>
      </c>
      <c r="C111">
        <v>112.72</v>
      </c>
    </row>
    <row r="112" spans="2:3" x14ac:dyDescent="0.3">
      <c r="B112" s="2">
        <v>44127</v>
      </c>
      <c r="C112">
        <v>112.03</v>
      </c>
    </row>
    <row r="113" spans="2:3" x14ac:dyDescent="0.3">
      <c r="B113" s="2">
        <v>44130</v>
      </c>
      <c r="C113">
        <v>112.04</v>
      </c>
    </row>
    <row r="114" spans="2:3" x14ac:dyDescent="0.3">
      <c r="B114" s="2">
        <v>44131</v>
      </c>
      <c r="C114">
        <v>113.55</v>
      </c>
    </row>
    <row r="115" spans="2:3" x14ac:dyDescent="0.3">
      <c r="B115" s="2">
        <v>44132</v>
      </c>
      <c r="C115">
        <v>108.29</v>
      </c>
    </row>
    <row r="116" spans="2:3" x14ac:dyDescent="0.3">
      <c r="B116" s="2">
        <v>44133</v>
      </c>
      <c r="C116">
        <v>112.3</v>
      </c>
    </row>
    <row r="117" spans="2:3" x14ac:dyDescent="0.3">
      <c r="B117" s="2">
        <v>44134</v>
      </c>
      <c r="C117">
        <v>106.01</v>
      </c>
    </row>
    <row r="118" spans="2:3" x14ac:dyDescent="0.3">
      <c r="B118" s="2">
        <v>44137</v>
      </c>
      <c r="C118">
        <v>105.92</v>
      </c>
    </row>
    <row r="119" spans="2:3" x14ac:dyDescent="0.3">
      <c r="B119" s="2">
        <v>44138</v>
      </c>
      <c r="C119">
        <v>107.55</v>
      </c>
    </row>
    <row r="120" spans="2:3" x14ac:dyDescent="0.3">
      <c r="B120" s="2">
        <v>44139</v>
      </c>
      <c r="C120">
        <v>111.94</v>
      </c>
    </row>
    <row r="121" spans="2:3" x14ac:dyDescent="0.3">
      <c r="B121" s="2">
        <v>44140</v>
      </c>
      <c r="C121">
        <v>115.91</v>
      </c>
    </row>
    <row r="122" spans="2:3" x14ac:dyDescent="0.3">
      <c r="B122" s="2">
        <v>44141</v>
      </c>
      <c r="C122">
        <v>115.78</v>
      </c>
    </row>
    <row r="123" spans="2:3" x14ac:dyDescent="0.3">
      <c r="B123" s="2">
        <v>44144</v>
      </c>
      <c r="C123">
        <v>113.47</v>
      </c>
    </row>
    <row r="124" spans="2:3" x14ac:dyDescent="0.3">
      <c r="B124" s="2">
        <v>44145</v>
      </c>
      <c r="C124">
        <v>113.13</v>
      </c>
    </row>
    <row r="125" spans="2:3" x14ac:dyDescent="0.3">
      <c r="B125" s="2">
        <v>44146</v>
      </c>
      <c r="C125">
        <v>116.56</v>
      </c>
    </row>
    <row r="126" spans="2:3" x14ac:dyDescent="0.3">
      <c r="B126" s="2">
        <v>44147</v>
      </c>
      <c r="C126">
        <v>116.29</v>
      </c>
    </row>
    <row r="127" spans="2:3" x14ac:dyDescent="0.3">
      <c r="B127" s="2">
        <v>44148</v>
      </c>
      <c r="C127">
        <v>116.34</v>
      </c>
    </row>
    <row r="128" spans="2:3" x14ac:dyDescent="0.3">
      <c r="B128" s="2">
        <v>44151</v>
      </c>
      <c r="C128">
        <v>117.35</v>
      </c>
    </row>
    <row r="129" spans="2:3" x14ac:dyDescent="0.3">
      <c r="B129" s="2">
        <v>44152</v>
      </c>
      <c r="C129">
        <v>116.47</v>
      </c>
    </row>
    <row r="130" spans="2:3" x14ac:dyDescent="0.3">
      <c r="B130" s="2">
        <v>44153</v>
      </c>
      <c r="C130">
        <v>115.14</v>
      </c>
    </row>
    <row r="131" spans="2:3" x14ac:dyDescent="0.3">
      <c r="B131" s="2">
        <v>44154</v>
      </c>
      <c r="C131">
        <v>115.73</v>
      </c>
    </row>
    <row r="132" spans="2:3" x14ac:dyDescent="0.3">
      <c r="B132" s="2">
        <v>44155</v>
      </c>
      <c r="C132">
        <v>114.47</v>
      </c>
    </row>
    <row r="133" spans="2:3" x14ac:dyDescent="0.3">
      <c r="B133" s="2">
        <v>44158</v>
      </c>
      <c r="C133">
        <v>111.06</v>
      </c>
    </row>
    <row r="134" spans="2:3" x14ac:dyDescent="0.3">
      <c r="B134" s="2">
        <v>44159</v>
      </c>
      <c r="C134">
        <v>112.35</v>
      </c>
    </row>
    <row r="135" spans="2:3" x14ac:dyDescent="0.3">
      <c r="B135" s="2">
        <v>44160</v>
      </c>
      <c r="C135">
        <v>113.19</v>
      </c>
    </row>
    <row r="136" spans="2:3" x14ac:dyDescent="0.3">
      <c r="B136" s="2">
        <v>44162</v>
      </c>
      <c r="C136">
        <v>113.73</v>
      </c>
    </row>
    <row r="137" spans="2:3" x14ac:dyDescent="0.3">
      <c r="B137" s="2">
        <v>44165</v>
      </c>
      <c r="C137">
        <v>116.13</v>
      </c>
    </row>
    <row r="138" spans="2:3" x14ac:dyDescent="0.3">
      <c r="B138" s="2">
        <v>44166</v>
      </c>
      <c r="C138">
        <v>119.71</v>
      </c>
    </row>
    <row r="139" spans="2:3" x14ac:dyDescent="0.3">
      <c r="B139" s="2">
        <v>44167</v>
      </c>
      <c r="C139">
        <v>120.06</v>
      </c>
    </row>
    <row r="140" spans="2:3" x14ac:dyDescent="0.3">
      <c r="B140" s="2">
        <v>44168</v>
      </c>
      <c r="C140">
        <v>119.93</v>
      </c>
    </row>
    <row r="141" spans="2:3" x14ac:dyDescent="0.3">
      <c r="B141" s="2">
        <v>44169</v>
      </c>
      <c r="C141">
        <v>119.26</v>
      </c>
    </row>
    <row r="142" spans="2:3" x14ac:dyDescent="0.3">
      <c r="B142" s="2">
        <v>44172</v>
      </c>
      <c r="C142">
        <v>120.72</v>
      </c>
    </row>
    <row r="143" spans="2:3" x14ac:dyDescent="0.3">
      <c r="B143" s="2">
        <v>44173</v>
      </c>
      <c r="C143">
        <v>121.33</v>
      </c>
    </row>
    <row r="144" spans="2:3" x14ac:dyDescent="0.3">
      <c r="B144" s="2">
        <v>44174</v>
      </c>
      <c r="C144">
        <v>118.8</v>
      </c>
    </row>
    <row r="145" spans="2:3" x14ac:dyDescent="0.3">
      <c r="B145" s="2">
        <v>44175</v>
      </c>
      <c r="C145">
        <v>120.22</v>
      </c>
    </row>
    <row r="146" spans="2:3" x14ac:dyDescent="0.3">
      <c r="B146" s="2">
        <v>44176</v>
      </c>
      <c r="C146">
        <v>119.41</v>
      </c>
    </row>
    <row r="147" spans="2:3" x14ac:dyDescent="0.3">
      <c r="B147" s="2">
        <v>44179</v>
      </c>
      <c r="C147">
        <v>118.8</v>
      </c>
    </row>
    <row r="148" spans="2:3" x14ac:dyDescent="0.3">
      <c r="B148" s="2">
        <v>44180</v>
      </c>
      <c r="C148">
        <v>124.75</v>
      </c>
    </row>
    <row r="149" spans="2:3" x14ac:dyDescent="0.3">
      <c r="B149" s="2">
        <v>44181</v>
      </c>
      <c r="C149">
        <v>124.68</v>
      </c>
    </row>
    <row r="150" spans="2:3" x14ac:dyDescent="0.3">
      <c r="B150" s="2">
        <v>44182</v>
      </c>
      <c r="C150">
        <v>125.55</v>
      </c>
    </row>
    <row r="151" spans="2:3" x14ac:dyDescent="0.3">
      <c r="B151" s="2">
        <v>44183</v>
      </c>
      <c r="C151">
        <v>123.56</v>
      </c>
    </row>
    <row r="152" spans="2:3" x14ac:dyDescent="0.3">
      <c r="B152" s="2">
        <v>44186</v>
      </c>
      <c r="C152">
        <v>125.09</v>
      </c>
    </row>
    <row r="153" spans="2:3" x14ac:dyDescent="0.3">
      <c r="B153" s="2">
        <v>44187</v>
      </c>
      <c r="C153">
        <v>128.65</v>
      </c>
    </row>
    <row r="154" spans="2:3" x14ac:dyDescent="0.3">
      <c r="B154" s="2">
        <v>44188</v>
      </c>
      <c r="C154">
        <v>127.75</v>
      </c>
    </row>
    <row r="155" spans="2:3" x14ac:dyDescent="0.3">
      <c r="B155" s="2">
        <v>44189</v>
      </c>
      <c r="C155">
        <v>128.74</v>
      </c>
    </row>
    <row r="156" spans="2:3" x14ac:dyDescent="0.3">
      <c r="B156" s="2">
        <v>44193</v>
      </c>
      <c r="C156">
        <v>133.34</v>
      </c>
    </row>
    <row r="157" spans="2:3" x14ac:dyDescent="0.3">
      <c r="B157" s="2">
        <v>44194</v>
      </c>
      <c r="C157">
        <v>131.57</v>
      </c>
    </row>
    <row r="158" spans="2:3" x14ac:dyDescent="0.3">
      <c r="B158" s="2">
        <v>44195</v>
      </c>
      <c r="C158">
        <v>130.44</v>
      </c>
    </row>
    <row r="159" spans="2:3" x14ac:dyDescent="0.3">
      <c r="B159" s="2">
        <v>44196</v>
      </c>
      <c r="C159">
        <v>129.44</v>
      </c>
    </row>
    <row r="160" spans="2:3" x14ac:dyDescent="0.3">
      <c r="B160" s="2">
        <v>44200</v>
      </c>
      <c r="C160">
        <v>126.24</v>
      </c>
    </row>
    <row r="161" spans="2:3" x14ac:dyDescent="0.3">
      <c r="B161" s="2">
        <v>44201</v>
      </c>
      <c r="C161">
        <v>127.8</v>
      </c>
    </row>
    <row r="162" spans="2:3" x14ac:dyDescent="0.3">
      <c r="B162" s="2">
        <v>44202</v>
      </c>
      <c r="C162">
        <v>123.5</v>
      </c>
    </row>
    <row r="163" spans="2:3" x14ac:dyDescent="0.3">
      <c r="B163" s="2">
        <v>44203</v>
      </c>
      <c r="C163">
        <v>127.71</v>
      </c>
    </row>
    <row r="164" spans="2:3" x14ac:dyDescent="0.3">
      <c r="B164" s="2">
        <v>44204</v>
      </c>
      <c r="C164">
        <v>128.82</v>
      </c>
    </row>
    <row r="165" spans="2:3" x14ac:dyDescent="0.3">
      <c r="B165" s="2">
        <v>44207</v>
      </c>
      <c r="C165">
        <v>125.82</v>
      </c>
    </row>
    <row r="166" spans="2:3" x14ac:dyDescent="0.3">
      <c r="B166" s="2">
        <v>44208</v>
      </c>
      <c r="C166">
        <v>125.64</v>
      </c>
    </row>
    <row r="167" spans="2:3" x14ac:dyDescent="0.3">
      <c r="B167" s="2">
        <v>44209</v>
      </c>
      <c r="C167">
        <v>127.68</v>
      </c>
    </row>
    <row r="168" spans="2:3" x14ac:dyDescent="0.3">
      <c r="B168" s="2">
        <v>44210</v>
      </c>
      <c r="C168">
        <v>125.75</v>
      </c>
    </row>
    <row r="169" spans="2:3" x14ac:dyDescent="0.3">
      <c r="B169" s="2">
        <v>44211</v>
      </c>
      <c r="C169">
        <v>124.03</v>
      </c>
    </row>
    <row r="170" spans="2:3" x14ac:dyDescent="0.3">
      <c r="B170" s="2">
        <v>44215</v>
      </c>
      <c r="C170">
        <v>124.7</v>
      </c>
    </row>
    <row r="171" spans="2:3" x14ac:dyDescent="0.3">
      <c r="B171" s="2">
        <v>44216</v>
      </c>
      <c r="C171">
        <v>128.80000000000001</v>
      </c>
    </row>
    <row r="172" spans="2:3" x14ac:dyDescent="0.3">
      <c r="B172" s="2">
        <v>44217</v>
      </c>
      <c r="C172">
        <v>133.52000000000001</v>
      </c>
    </row>
    <row r="173" spans="2:3" x14ac:dyDescent="0.3">
      <c r="B173" s="2">
        <v>44218</v>
      </c>
      <c r="C173">
        <v>135.66</v>
      </c>
    </row>
    <row r="174" spans="2:3" x14ac:dyDescent="0.3">
      <c r="B174" s="2">
        <v>44221</v>
      </c>
      <c r="C174">
        <v>139.41999999999999</v>
      </c>
    </row>
    <row r="175" spans="2:3" x14ac:dyDescent="0.3">
      <c r="B175" s="2">
        <v>44222</v>
      </c>
      <c r="C175">
        <v>139.65</v>
      </c>
    </row>
    <row r="176" spans="2:3" x14ac:dyDescent="0.3">
      <c r="B176" s="2">
        <v>44223</v>
      </c>
      <c r="C176">
        <v>138.58000000000001</v>
      </c>
    </row>
    <row r="177" spans="2:3" x14ac:dyDescent="0.3">
      <c r="B177" s="2">
        <v>44224</v>
      </c>
      <c r="C177">
        <v>133.72999999999999</v>
      </c>
    </row>
    <row r="178" spans="2:3" x14ac:dyDescent="0.3">
      <c r="B178" s="2">
        <v>44225</v>
      </c>
      <c r="C178">
        <v>128.72999999999999</v>
      </c>
    </row>
    <row r="179" spans="2:3" x14ac:dyDescent="0.3">
      <c r="B179" s="2">
        <v>44228</v>
      </c>
      <c r="C179">
        <v>130.85</v>
      </c>
    </row>
    <row r="180" spans="2:3" x14ac:dyDescent="0.3">
      <c r="B180" s="2">
        <v>44229</v>
      </c>
      <c r="C180">
        <v>131.68</v>
      </c>
    </row>
    <row r="181" spans="2:3" x14ac:dyDescent="0.3">
      <c r="B181" s="2">
        <v>44230</v>
      </c>
      <c r="C181">
        <v>130.66</v>
      </c>
    </row>
    <row r="182" spans="2:3" x14ac:dyDescent="0.3">
      <c r="B182" s="2">
        <v>44231</v>
      </c>
      <c r="C182">
        <v>134.02000000000001</v>
      </c>
    </row>
    <row r="183" spans="2:3" x14ac:dyDescent="0.3">
      <c r="B183" s="2">
        <v>44232</v>
      </c>
      <c r="C183">
        <v>133.61000000000001</v>
      </c>
    </row>
    <row r="184" spans="2:3" x14ac:dyDescent="0.3">
      <c r="B184" s="2">
        <v>44235</v>
      </c>
      <c r="C184">
        <v>133.76</v>
      </c>
    </row>
    <row r="185" spans="2:3" x14ac:dyDescent="0.3">
      <c r="B185" s="2">
        <v>44236</v>
      </c>
      <c r="C185">
        <v>132.88</v>
      </c>
    </row>
    <row r="186" spans="2:3" x14ac:dyDescent="0.3">
      <c r="B186" s="2">
        <v>44237</v>
      </c>
      <c r="C186">
        <v>132.27000000000001</v>
      </c>
    </row>
    <row r="187" spans="2:3" x14ac:dyDescent="0.3">
      <c r="B187" s="2">
        <v>44238</v>
      </c>
      <c r="C187">
        <v>132.02000000000001</v>
      </c>
    </row>
    <row r="188" spans="2:3" x14ac:dyDescent="0.3">
      <c r="B188" s="2">
        <v>44239</v>
      </c>
      <c r="C188">
        <v>132.25</v>
      </c>
    </row>
    <row r="189" spans="2:3" x14ac:dyDescent="0.3">
      <c r="B189" s="2">
        <v>44243</v>
      </c>
      <c r="C189">
        <v>130.12</v>
      </c>
    </row>
    <row r="190" spans="2:3" x14ac:dyDescent="0.3">
      <c r="B190" s="2">
        <v>44244</v>
      </c>
      <c r="C190">
        <v>127.83</v>
      </c>
    </row>
    <row r="191" spans="2:3" x14ac:dyDescent="0.3">
      <c r="B191" s="2">
        <v>44245</v>
      </c>
      <c r="C191">
        <v>126.72</v>
      </c>
    </row>
    <row r="192" spans="2:3" x14ac:dyDescent="0.3">
      <c r="B192" s="2">
        <v>44246</v>
      </c>
      <c r="C192">
        <v>126.88</v>
      </c>
    </row>
    <row r="193" spans="2:3" x14ac:dyDescent="0.3">
      <c r="B193" s="2">
        <v>44249</v>
      </c>
      <c r="C193">
        <v>123.1</v>
      </c>
    </row>
    <row r="194" spans="2:3" x14ac:dyDescent="0.3">
      <c r="B194" s="2">
        <v>44250</v>
      </c>
      <c r="C194">
        <v>122.96</v>
      </c>
    </row>
    <row r="195" spans="2:3" x14ac:dyDescent="0.3">
      <c r="B195" s="2">
        <v>44251</v>
      </c>
      <c r="C195">
        <v>122.46</v>
      </c>
    </row>
    <row r="196" spans="2:3" x14ac:dyDescent="0.3">
      <c r="B196" s="2">
        <v>44252</v>
      </c>
      <c r="C196">
        <v>118.2</v>
      </c>
    </row>
    <row r="197" spans="2:3" x14ac:dyDescent="0.3">
      <c r="B197" s="2">
        <v>44253</v>
      </c>
      <c r="C197">
        <v>118.47</v>
      </c>
    </row>
    <row r="198" spans="2:3" x14ac:dyDescent="0.3">
      <c r="B198" s="2">
        <v>44256</v>
      </c>
      <c r="C198">
        <v>124.85</v>
      </c>
    </row>
    <row r="199" spans="2:3" x14ac:dyDescent="0.3">
      <c r="B199" s="2">
        <v>44257</v>
      </c>
      <c r="C199">
        <v>122.24</v>
      </c>
    </row>
    <row r="200" spans="2:3" x14ac:dyDescent="0.3">
      <c r="B200" s="2">
        <v>44258</v>
      </c>
      <c r="C200">
        <v>119.25</v>
      </c>
    </row>
    <row r="201" spans="2:3" x14ac:dyDescent="0.3">
      <c r="B201" s="2">
        <v>44259</v>
      </c>
      <c r="C201">
        <v>117.36</v>
      </c>
    </row>
    <row r="202" spans="2:3" x14ac:dyDescent="0.3">
      <c r="B202" s="2">
        <v>44260</v>
      </c>
      <c r="C202">
        <v>118.62</v>
      </c>
    </row>
    <row r="203" spans="2:3" x14ac:dyDescent="0.3">
      <c r="B203" s="2">
        <v>44263</v>
      </c>
      <c r="C203">
        <v>113.68</v>
      </c>
    </row>
    <row r="204" spans="2:3" x14ac:dyDescent="0.3">
      <c r="B204" s="2">
        <v>44264</v>
      </c>
      <c r="C204">
        <v>118.3</v>
      </c>
    </row>
    <row r="205" spans="2:3" x14ac:dyDescent="0.3">
      <c r="B205" s="2">
        <v>44265</v>
      </c>
      <c r="C205">
        <v>117.22</v>
      </c>
    </row>
    <row r="206" spans="2:3" x14ac:dyDescent="0.3">
      <c r="B206" s="2">
        <v>44266</v>
      </c>
      <c r="C206">
        <v>119.15</v>
      </c>
    </row>
    <row r="207" spans="2:3" x14ac:dyDescent="0.3">
      <c r="B207" s="2">
        <v>44267</v>
      </c>
      <c r="C207">
        <v>118.24</v>
      </c>
    </row>
    <row r="208" spans="2:3" x14ac:dyDescent="0.3">
      <c r="B208" s="2">
        <v>44270</v>
      </c>
      <c r="C208">
        <v>121.13</v>
      </c>
    </row>
    <row r="209" spans="2:3" x14ac:dyDescent="0.3">
      <c r="B209" s="2">
        <v>44271</v>
      </c>
      <c r="C209">
        <v>122.68</v>
      </c>
    </row>
    <row r="210" spans="2:3" x14ac:dyDescent="0.3">
      <c r="B210" s="2">
        <v>44272</v>
      </c>
      <c r="C210">
        <v>121.89</v>
      </c>
    </row>
    <row r="211" spans="2:3" x14ac:dyDescent="0.3">
      <c r="B211" s="2">
        <v>44273</v>
      </c>
      <c r="C211">
        <v>117.75</v>
      </c>
    </row>
    <row r="212" spans="2:3" x14ac:dyDescent="0.3">
      <c r="B212" s="2">
        <v>44274</v>
      </c>
      <c r="C212">
        <v>117.23</v>
      </c>
    </row>
    <row r="213" spans="2:3" x14ac:dyDescent="0.3">
      <c r="B213" s="2">
        <v>44277</v>
      </c>
      <c r="C213">
        <v>120.55</v>
      </c>
    </row>
    <row r="214" spans="2:3" x14ac:dyDescent="0.3">
      <c r="B214" s="2">
        <v>44278</v>
      </c>
      <c r="C214">
        <v>119.72</v>
      </c>
    </row>
    <row r="215" spans="2:3" x14ac:dyDescent="0.3">
      <c r="B215" s="2">
        <v>44279</v>
      </c>
      <c r="C215">
        <v>117.32</v>
      </c>
    </row>
    <row r="216" spans="2:3" x14ac:dyDescent="0.3">
      <c r="B216" s="2">
        <v>44280</v>
      </c>
      <c r="C216">
        <v>117.81</v>
      </c>
    </row>
    <row r="217" spans="2:3" x14ac:dyDescent="0.3">
      <c r="B217" s="2">
        <v>44281</v>
      </c>
      <c r="C217">
        <v>118.42</v>
      </c>
    </row>
    <row r="218" spans="2:3" x14ac:dyDescent="0.3">
      <c r="B218" s="2">
        <v>44284</v>
      </c>
      <c r="C218">
        <v>118.59</v>
      </c>
    </row>
    <row r="219" spans="2:3" x14ac:dyDescent="0.3">
      <c r="B219" s="2">
        <v>44285</v>
      </c>
      <c r="C219">
        <v>117.14</v>
      </c>
    </row>
    <row r="220" spans="2:3" x14ac:dyDescent="0.3">
      <c r="B220" s="2">
        <v>44286</v>
      </c>
      <c r="C220">
        <v>119.34</v>
      </c>
    </row>
    <row r="221" spans="2:3" x14ac:dyDescent="0.3">
      <c r="B221" s="2">
        <v>44287</v>
      </c>
      <c r="C221">
        <v>120.17</v>
      </c>
    </row>
    <row r="222" spans="2:3" x14ac:dyDescent="0.3">
      <c r="B222" s="2">
        <v>44291</v>
      </c>
      <c r="C222">
        <v>123</v>
      </c>
    </row>
    <row r="223" spans="2:3" x14ac:dyDescent="0.3">
      <c r="B223" s="2">
        <v>44292</v>
      </c>
      <c r="C223">
        <v>123.3</v>
      </c>
    </row>
    <row r="224" spans="2:3" x14ac:dyDescent="0.3">
      <c r="B224" s="2">
        <v>44293</v>
      </c>
      <c r="C224">
        <v>124.95</v>
      </c>
    </row>
    <row r="225" spans="2:3" x14ac:dyDescent="0.3">
      <c r="B225" s="2">
        <v>44294</v>
      </c>
      <c r="C225">
        <v>127.36</v>
      </c>
    </row>
    <row r="226" spans="2:3" x14ac:dyDescent="0.3">
      <c r="B226" s="2">
        <v>44295</v>
      </c>
      <c r="C226">
        <v>129.94</v>
      </c>
    </row>
    <row r="227" spans="2:3" x14ac:dyDescent="0.3">
      <c r="B227" s="2">
        <v>44298</v>
      </c>
      <c r="C227">
        <v>128.22</v>
      </c>
    </row>
    <row r="228" spans="2:3" x14ac:dyDescent="0.3">
      <c r="B228" s="2">
        <v>44299</v>
      </c>
      <c r="C228">
        <v>131.33000000000001</v>
      </c>
    </row>
    <row r="229" spans="2:3" x14ac:dyDescent="0.3">
      <c r="B229" s="2">
        <v>44300</v>
      </c>
      <c r="C229">
        <v>128.99</v>
      </c>
    </row>
    <row r="230" spans="2:3" x14ac:dyDescent="0.3">
      <c r="B230" s="2">
        <v>44301</v>
      </c>
      <c r="C230">
        <v>131.4</v>
      </c>
    </row>
    <row r="231" spans="2:3" x14ac:dyDescent="0.3">
      <c r="B231" s="2">
        <v>44302</v>
      </c>
      <c r="C231">
        <v>131.07</v>
      </c>
    </row>
    <row r="232" spans="2:3" x14ac:dyDescent="0.3">
      <c r="B232" s="2">
        <v>44305</v>
      </c>
      <c r="C232">
        <v>131.72999999999999</v>
      </c>
    </row>
    <row r="233" spans="2:3" x14ac:dyDescent="0.3">
      <c r="B233" s="2">
        <v>44306</v>
      </c>
      <c r="C233">
        <v>130.04</v>
      </c>
    </row>
    <row r="234" spans="2:3" x14ac:dyDescent="0.3">
      <c r="B234" s="2">
        <v>44307</v>
      </c>
      <c r="C234">
        <v>130.41999999999999</v>
      </c>
    </row>
    <row r="235" spans="2:3" x14ac:dyDescent="0.3">
      <c r="B235" s="2">
        <v>44308</v>
      </c>
      <c r="C235">
        <v>128.9</v>
      </c>
    </row>
    <row r="236" spans="2:3" x14ac:dyDescent="0.3">
      <c r="B236" s="2">
        <v>44309</v>
      </c>
      <c r="C236">
        <v>131.22999999999999</v>
      </c>
    </row>
    <row r="237" spans="2:3" x14ac:dyDescent="0.3">
      <c r="B237" s="2">
        <v>44312</v>
      </c>
      <c r="C237">
        <v>131.62</v>
      </c>
    </row>
    <row r="238" spans="2:3" x14ac:dyDescent="0.3">
      <c r="B238" s="2">
        <v>44313</v>
      </c>
      <c r="C238">
        <v>131.29</v>
      </c>
    </row>
    <row r="239" spans="2:3" x14ac:dyDescent="0.3">
      <c r="B239" s="2">
        <v>44314</v>
      </c>
      <c r="C239">
        <v>130.5</v>
      </c>
    </row>
    <row r="240" spans="2:3" x14ac:dyDescent="0.3">
      <c r="B240" s="2">
        <v>44315</v>
      </c>
      <c r="C240">
        <v>130.4</v>
      </c>
    </row>
    <row r="241" spans="2:3" x14ac:dyDescent="0.3">
      <c r="B241" s="2">
        <v>44316</v>
      </c>
      <c r="C241">
        <v>128.43</v>
      </c>
    </row>
    <row r="242" spans="2:3" x14ac:dyDescent="0.3">
      <c r="B242" s="2">
        <v>44319</v>
      </c>
      <c r="C242">
        <v>129.49</v>
      </c>
    </row>
    <row r="243" spans="2:3" x14ac:dyDescent="0.3">
      <c r="B243" s="2">
        <v>44320</v>
      </c>
      <c r="C243">
        <v>124.9</v>
      </c>
    </row>
    <row r="244" spans="2:3" x14ac:dyDescent="0.3">
      <c r="B244" s="2">
        <v>44321</v>
      </c>
      <c r="C244">
        <v>125.15</v>
      </c>
    </row>
    <row r="245" spans="2:3" x14ac:dyDescent="0.3">
      <c r="B245" s="2">
        <v>44322</v>
      </c>
      <c r="C245">
        <v>126.75</v>
      </c>
    </row>
    <row r="246" spans="2:3" x14ac:dyDescent="0.3">
      <c r="B246" s="2">
        <v>44323</v>
      </c>
      <c r="C246">
        <v>127.43</v>
      </c>
    </row>
    <row r="247" spans="2:3" x14ac:dyDescent="0.3">
      <c r="B247" s="2">
        <v>44326</v>
      </c>
      <c r="C247">
        <v>124.14</v>
      </c>
    </row>
    <row r="248" spans="2:3" x14ac:dyDescent="0.3">
      <c r="B248" s="2">
        <v>44327</v>
      </c>
      <c r="C248">
        <v>123.22</v>
      </c>
    </row>
    <row r="249" spans="2:3" x14ac:dyDescent="0.3">
      <c r="B249" s="2">
        <v>44328</v>
      </c>
      <c r="C249">
        <v>120.15</v>
      </c>
    </row>
    <row r="250" spans="2:3" x14ac:dyDescent="0.3">
      <c r="B250" s="2">
        <v>44329</v>
      </c>
      <c r="C250">
        <v>122.3</v>
      </c>
    </row>
    <row r="251" spans="2:3" x14ac:dyDescent="0.3">
      <c r="B251" s="2">
        <v>44330</v>
      </c>
      <c r="C251">
        <v>124.72</v>
      </c>
    </row>
    <row r="252" spans="2:3" x14ac:dyDescent="0.3">
      <c r="B252" s="2">
        <v>44333</v>
      </c>
      <c r="C252">
        <v>123.57</v>
      </c>
    </row>
    <row r="253" spans="2:3" x14ac:dyDescent="0.3">
      <c r="B253" s="2">
        <v>44334</v>
      </c>
      <c r="C253">
        <v>122.18</v>
      </c>
    </row>
    <row r="254" spans="2:3" x14ac:dyDescent="0.3">
      <c r="B254" s="2">
        <v>44335</v>
      </c>
      <c r="C254">
        <v>122.02</v>
      </c>
    </row>
    <row r="255" spans="2:3" x14ac:dyDescent="0.3">
      <c r="B255" s="2">
        <v>44336</v>
      </c>
      <c r="C255">
        <v>124.59</v>
      </c>
    </row>
    <row r="256" spans="2:3" x14ac:dyDescent="0.3">
      <c r="B256" s="2">
        <v>44337</v>
      </c>
      <c r="C256">
        <v>122.75</v>
      </c>
    </row>
    <row r="257" spans="2:3" x14ac:dyDescent="0.3">
      <c r="B257" s="2">
        <v>44340</v>
      </c>
      <c r="C257">
        <v>124.38</v>
      </c>
    </row>
    <row r="258" spans="2:3" x14ac:dyDescent="0.3">
      <c r="B258" s="2">
        <v>44341</v>
      </c>
      <c r="C258">
        <v>124.19</v>
      </c>
    </row>
    <row r="259" spans="2:3" x14ac:dyDescent="0.3">
      <c r="B259" s="2">
        <v>44342</v>
      </c>
      <c r="C259">
        <v>124.14</v>
      </c>
    </row>
    <row r="260" spans="2:3" x14ac:dyDescent="0.3">
      <c r="B260" s="2">
        <v>44343</v>
      </c>
      <c r="C260">
        <v>122.6</v>
      </c>
    </row>
    <row r="261" spans="2:3" x14ac:dyDescent="0.3">
      <c r="B261" s="2">
        <v>44344</v>
      </c>
      <c r="C261">
        <v>121.95</v>
      </c>
    </row>
    <row r="262" spans="2:3" x14ac:dyDescent="0.3">
      <c r="B262" s="2">
        <v>44348</v>
      </c>
      <c r="C262">
        <v>121.62</v>
      </c>
    </row>
    <row r="263" spans="2:3" x14ac:dyDescent="0.3">
      <c r="B263" s="2">
        <v>44349</v>
      </c>
      <c r="C263">
        <v>122.39</v>
      </c>
    </row>
    <row r="264" spans="2:3" x14ac:dyDescent="0.3">
      <c r="B264" s="2">
        <v>44350</v>
      </c>
      <c r="C264">
        <v>120.9</v>
      </c>
    </row>
    <row r="265" spans="2:3" x14ac:dyDescent="0.3">
      <c r="B265" s="2">
        <v>44351</v>
      </c>
      <c r="C265">
        <v>123.2</v>
      </c>
    </row>
    <row r="266" spans="2:3" x14ac:dyDescent="0.3">
      <c r="B266" s="2">
        <v>44354</v>
      </c>
      <c r="C266">
        <v>123.21</v>
      </c>
    </row>
    <row r="267" spans="2:3" x14ac:dyDescent="0.3">
      <c r="B267" s="2">
        <v>44355</v>
      </c>
      <c r="C267">
        <v>124.03</v>
      </c>
    </row>
    <row r="268" spans="2:3" x14ac:dyDescent="0.3">
      <c r="B268" s="2">
        <v>44356</v>
      </c>
      <c r="C268">
        <v>124.41</v>
      </c>
    </row>
    <row r="269" spans="2:3" x14ac:dyDescent="0.3">
      <c r="B269" s="2">
        <v>44357</v>
      </c>
      <c r="C269">
        <v>123.41</v>
      </c>
    </row>
    <row r="270" spans="2:3" x14ac:dyDescent="0.3">
      <c r="B270" s="2">
        <v>44358</v>
      </c>
      <c r="C270">
        <v>124.63</v>
      </c>
    </row>
    <row r="271" spans="2:3" x14ac:dyDescent="0.3">
      <c r="B271" s="2">
        <v>44361</v>
      </c>
      <c r="C271">
        <v>127.69</v>
      </c>
    </row>
    <row r="272" spans="2:3" x14ac:dyDescent="0.3">
      <c r="B272" s="2">
        <v>44362</v>
      </c>
      <c r="C272">
        <v>126.87</v>
      </c>
    </row>
    <row r="273" spans="2:3" x14ac:dyDescent="0.3">
      <c r="B273" s="2">
        <v>44363</v>
      </c>
      <c r="C273">
        <v>127.37</v>
      </c>
    </row>
    <row r="274" spans="2:3" x14ac:dyDescent="0.3">
      <c r="B274" s="2">
        <v>44364</v>
      </c>
      <c r="C274">
        <v>128.97</v>
      </c>
    </row>
    <row r="275" spans="2:3" x14ac:dyDescent="0.3">
      <c r="B275" s="2">
        <v>44365</v>
      </c>
      <c r="C275">
        <v>127.67</v>
      </c>
    </row>
    <row r="276" spans="2:3" x14ac:dyDescent="0.3">
      <c r="B276" s="2">
        <v>44368</v>
      </c>
      <c r="C276">
        <v>129.47</v>
      </c>
    </row>
    <row r="277" spans="2:3" x14ac:dyDescent="0.3">
      <c r="B277" s="2">
        <v>44369</v>
      </c>
      <c r="C277">
        <v>131.12</v>
      </c>
    </row>
    <row r="278" spans="2:3" x14ac:dyDescent="0.3">
      <c r="B278" s="2">
        <v>44370</v>
      </c>
      <c r="C278">
        <v>130.84</v>
      </c>
    </row>
    <row r="279" spans="2:3" x14ac:dyDescent="0.3">
      <c r="B279" s="2">
        <v>44371</v>
      </c>
      <c r="C279">
        <v>130.56</v>
      </c>
    </row>
    <row r="280" spans="2:3" x14ac:dyDescent="0.3">
      <c r="B280" s="2">
        <v>44372</v>
      </c>
      <c r="C280">
        <v>130.26</v>
      </c>
    </row>
    <row r="281" spans="2:3" x14ac:dyDescent="0.3">
      <c r="B281" s="2">
        <v>44375</v>
      </c>
      <c r="C281">
        <v>131.9</v>
      </c>
    </row>
    <row r="282" spans="2:3" x14ac:dyDescent="0.3">
      <c r="B282" s="2">
        <v>44376</v>
      </c>
      <c r="C282">
        <v>133.41999999999999</v>
      </c>
    </row>
    <row r="283" spans="2:3" x14ac:dyDescent="0.3">
      <c r="B283" s="2">
        <v>44377</v>
      </c>
      <c r="C283">
        <v>134.03</v>
      </c>
    </row>
    <row r="284" spans="2:3" x14ac:dyDescent="0.3">
      <c r="B284" s="2">
        <v>44378</v>
      </c>
      <c r="C284">
        <v>134.34</v>
      </c>
    </row>
    <row r="285" spans="2:3" x14ac:dyDescent="0.3">
      <c r="B285" s="2">
        <v>44379</v>
      </c>
      <c r="C285">
        <v>136.97</v>
      </c>
    </row>
    <row r="286" spans="2:3" x14ac:dyDescent="0.3">
      <c r="B286" s="2">
        <v>44383</v>
      </c>
      <c r="C286">
        <v>138.97999999999999</v>
      </c>
    </row>
    <row r="287" spans="2:3" x14ac:dyDescent="0.3">
      <c r="B287" s="2">
        <v>44384</v>
      </c>
      <c r="C287">
        <v>141.47999999999999</v>
      </c>
    </row>
    <row r="288" spans="2:3" x14ac:dyDescent="0.3">
      <c r="B288" s="2">
        <v>44385</v>
      </c>
      <c r="C288">
        <v>140.18</v>
      </c>
    </row>
    <row r="289" spans="2:3" x14ac:dyDescent="0.3">
      <c r="B289" s="2">
        <v>44386</v>
      </c>
      <c r="C289">
        <v>142.01</v>
      </c>
    </row>
    <row r="290" spans="2:3" x14ac:dyDescent="0.3">
      <c r="B290" s="2">
        <v>44389</v>
      </c>
      <c r="C290">
        <v>141.41</v>
      </c>
    </row>
    <row r="291" spans="2:3" x14ac:dyDescent="0.3">
      <c r="B291" s="2">
        <v>44390</v>
      </c>
      <c r="C291">
        <v>142.53</v>
      </c>
    </row>
    <row r="292" spans="2:3" x14ac:dyDescent="0.3">
      <c r="B292" s="2">
        <v>44391</v>
      </c>
      <c r="C292">
        <v>145.96</v>
      </c>
    </row>
    <row r="293" spans="2:3" x14ac:dyDescent="0.3">
      <c r="B293" s="2">
        <v>44392</v>
      </c>
      <c r="C293">
        <v>145.31</v>
      </c>
    </row>
    <row r="294" spans="2:3" x14ac:dyDescent="0.3">
      <c r="B294" s="2">
        <v>44393</v>
      </c>
      <c r="C294">
        <v>143.26</v>
      </c>
    </row>
    <row r="295" spans="2:3" x14ac:dyDescent="0.3">
      <c r="B295" s="2">
        <v>44396</v>
      </c>
      <c r="C295">
        <v>139.4</v>
      </c>
    </row>
    <row r="296" spans="2:3" x14ac:dyDescent="0.3">
      <c r="B296" s="2">
        <v>44397</v>
      </c>
      <c r="C296">
        <v>143.03</v>
      </c>
    </row>
    <row r="297" spans="2:3" x14ac:dyDescent="0.3">
      <c r="B297" s="2">
        <v>44398</v>
      </c>
      <c r="C297">
        <v>142.29</v>
      </c>
    </row>
    <row r="298" spans="2:3" x14ac:dyDescent="0.3">
      <c r="B298" s="2">
        <v>44399</v>
      </c>
      <c r="C298">
        <v>143.66</v>
      </c>
    </row>
    <row r="299" spans="2:3" x14ac:dyDescent="0.3">
      <c r="B299" s="2">
        <v>44400</v>
      </c>
      <c r="C299">
        <v>145.38</v>
      </c>
    </row>
    <row r="300" spans="2:3" x14ac:dyDescent="0.3">
      <c r="B300" s="2">
        <v>44403</v>
      </c>
      <c r="C300">
        <v>145.80000000000001</v>
      </c>
    </row>
    <row r="301" spans="2:3" x14ac:dyDescent="0.3">
      <c r="B301" s="2">
        <v>44404</v>
      </c>
      <c r="C301">
        <v>143.63</v>
      </c>
    </row>
    <row r="302" spans="2:3" x14ac:dyDescent="0.3">
      <c r="B302" s="2">
        <v>44405</v>
      </c>
      <c r="C302">
        <v>141.88</v>
      </c>
    </row>
    <row r="303" spans="2:3" x14ac:dyDescent="0.3">
      <c r="B303" s="2">
        <v>44406</v>
      </c>
      <c r="C303">
        <v>142.53</v>
      </c>
    </row>
    <row r="304" spans="2:3" x14ac:dyDescent="0.3">
      <c r="B304" s="2">
        <v>44407</v>
      </c>
      <c r="C304">
        <v>142.74</v>
      </c>
    </row>
    <row r="305" spans="2:3" x14ac:dyDescent="0.3">
      <c r="B305" s="2">
        <v>44410</v>
      </c>
      <c r="C305">
        <v>142.41</v>
      </c>
    </row>
    <row r="306" spans="2:3" x14ac:dyDescent="0.3">
      <c r="B306" s="2">
        <v>44411</v>
      </c>
      <c r="C306">
        <v>144.21</v>
      </c>
    </row>
    <row r="307" spans="2:3" x14ac:dyDescent="0.3">
      <c r="B307" s="2">
        <v>44412</v>
      </c>
      <c r="C307">
        <v>143.81</v>
      </c>
    </row>
    <row r="308" spans="2:3" x14ac:dyDescent="0.3">
      <c r="B308" s="2">
        <v>44413</v>
      </c>
      <c r="C308">
        <v>143.91999999999999</v>
      </c>
    </row>
    <row r="309" spans="2:3" x14ac:dyDescent="0.3">
      <c r="B309" s="2">
        <v>44414</v>
      </c>
      <c r="C309">
        <v>143.22999999999999</v>
      </c>
    </row>
    <row r="310" spans="2:3" x14ac:dyDescent="0.3">
      <c r="B310" s="2">
        <v>44417</v>
      </c>
      <c r="C310">
        <v>143.18</v>
      </c>
    </row>
    <row r="311" spans="2:3" x14ac:dyDescent="0.3">
      <c r="B311" s="2">
        <v>44418</v>
      </c>
      <c r="C311">
        <v>142.69999999999999</v>
      </c>
    </row>
    <row r="312" spans="2:3" x14ac:dyDescent="0.3">
      <c r="B312" s="2">
        <v>44419</v>
      </c>
      <c r="C312">
        <v>142.96</v>
      </c>
    </row>
    <row r="313" spans="2:3" x14ac:dyDescent="0.3">
      <c r="B313" s="2">
        <v>44420</v>
      </c>
      <c r="C313">
        <v>145.91999999999999</v>
      </c>
    </row>
    <row r="314" spans="2:3" x14ac:dyDescent="0.3">
      <c r="B314" s="2">
        <v>44421</v>
      </c>
      <c r="C314">
        <v>146.13</v>
      </c>
    </row>
    <row r="315" spans="2:3" x14ac:dyDescent="0.3">
      <c r="B315" s="2">
        <v>44424</v>
      </c>
      <c r="C315">
        <v>148.11000000000001</v>
      </c>
    </row>
    <row r="316" spans="2:3" x14ac:dyDescent="0.3">
      <c r="B316" s="2">
        <v>44425</v>
      </c>
      <c r="C316">
        <v>147.19999999999999</v>
      </c>
    </row>
    <row r="317" spans="2:3" x14ac:dyDescent="0.3">
      <c r="B317" s="2">
        <v>44426</v>
      </c>
      <c r="C317">
        <v>143.44999999999999</v>
      </c>
    </row>
    <row r="318" spans="2:3" x14ac:dyDescent="0.3">
      <c r="B318" s="2">
        <v>44427</v>
      </c>
      <c r="C318">
        <v>143.78</v>
      </c>
    </row>
    <row r="319" spans="2:3" x14ac:dyDescent="0.3">
      <c r="B319" s="2">
        <v>44428</v>
      </c>
      <c r="C319">
        <v>145.24</v>
      </c>
    </row>
    <row r="320" spans="2:3" x14ac:dyDescent="0.3">
      <c r="B320" s="2">
        <v>44431</v>
      </c>
      <c r="C320">
        <v>146.72999999999999</v>
      </c>
    </row>
    <row r="321" spans="2:3" x14ac:dyDescent="0.3">
      <c r="B321" s="2">
        <v>44432</v>
      </c>
      <c r="C321">
        <v>146.63999999999999</v>
      </c>
    </row>
    <row r="322" spans="2:3" x14ac:dyDescent="0.3">
      <c r="B322" s="2">
        <v>44433</v>
      </c>
      <c r="C322">
        <v>145.41</v>
      </c>
    </row>
    <row r="323" spans="2:3" x14ac:dyDescent="0.3">
      <c r="B323" s="2">
        <v>44434</v>
      </c>
      <c r="C323">
        <v>144.6</v>
      </c>
    </row>
    <row r="324" spans="2:3" x14ac:dyDescent="0.3">
      <c r="B324" s="2">
        <v>44435</v>
      </c>
      <c r="C324">
        <v>145.63999999999999</v>
      </c>
    </row>
    <row r="325" spans="2:3" x14ac:dyDescent="0.3">
      <c r="B325" s="2">
        <v>44438</v>
      </c>
      <c r="C325">
        <v>150.07</v>
      </c>
    </row>
    <row r="326" spans="2:3" x14ac:dyDescent="0.3">
      <c r="B326" s="2">
        <v>44439</v>
      </c>
      <c r="C326">
        <v>148.81</v>
      </c>
    </row>
    <row r="327" spans="2:3" x14ac:dyDescent="0.3">
      <c r="B327" s="2">
        <v>44440</v>
      </c>
      <c r="C327">
        <v>149.47</v>
      </c>
    </row>
    <row r="328" spans="2:3" x14ac:dyDescent="0.3">
      <c r="B328" s="2">
        <v>44441</v>
      </c>
      <c r="C328">
        <v>150.59</v>
      </c>
    </row>
    <row r="329" spans="2:3" x14ac:dyDescent="0.3">
      <c r="B329" s="2">
        <v>44442</v>
      </c>
      <c r="C329">
        <v>151.22999999999999</v>
      </c>
    </row>
    <row r="330" spans="2:3" x14ac:dyDescent="0.3">
      <c r="B330" s="2">
        <v>44446</v>
      </c>
      <c r="C330">
        <v>153.57</v>
      </c>
    </row>
    <row r="331" spans="2:3" x14ac:dyDescent="0.3">
      <c r="B331" s="2">
        <v>44447</v>
      </c>
      <c r="C331">
        <v>152.02000000000001</v>
      </c>
    </row>
    <row r="332" spans="2:3" x14ac:dyDescent="0.3">
      <c r="B332" s="2">
        <v>44448</v>
      </c>
      <c r="C332">
        <v>151</v>
      </c>
    </row>
    <row r="333" spans="2:3" x14ac:dyDescent="0.3">
      <c r="B333" s="2">
        <v>44449</v>
      </c>
      <c r="C333">
        <v>146</v>
      </c>
    </row>
    <row r="334" spans="2:3" x14ac:dyDescent="0.3">
      <c r="B334" s="2">
        <v>44452</v>
      </c>
      <c r="C334">
        <v>146.57</v>
      </c>
    </row>
    <row r="335" spans="2:3" x14ac:dyDescent="0.3">
      <c r="B335" s="2">
        <v>44453</v>
      </c>
      <c r="C335">
        <v>145.16999999999999</v>
      </c>
    </row>
    <row r="336" spans="2:3" x14ac:dyDescent="0.3">
      <c r="B336" s="2">
        <v>44454</v>
      </c>
      <c r="C336">
        <v>146.06</v>
      </c>
    </row>
    <row r="337" spans="2:3" x14ac:dyDescent="0.3">
      <c r="B337" s="2">
        <v>44455</v>
      </c>
      <c r="C337">
        <v>145.83000000000001</v>
      </c>
    </row>
    <row r="338" spans="2:3" x14ac:dyDescent="0.3">
      <c r="B338" s="2">
        <v>44456</v>
      </c>
      <c r="C338">
        <v>143.15</v>
      </c>
    </row>
    <row r="339" spans="2:3" x14ac:dyDescent="0.3">
      <c r="B339" s="2">
        <v>44459</v>
      </c>
      <c r="C339">
        <v>140.09</v>
      </c>
    </row>
    <row r="340" spans="2:3" x14ac:dyDescent="0.3">
      <c r="B340" s="2">
        <v>44460</v>
      </c>
      <c r="C340">
        <v>140.57</v>
      </c>
    </row>
    <row r="341" spans="2:3" x14ac:dyDescent="0.3">
      <c r="B341" s="2">
        <v>44461</v>
      </c>
      <c r="C341">
        <v>142.94999999999999</v>
      </c>
    </row>
    <row r="342" spans="2:3" x14ac:dyDescent="0.3">
      <c r="B342" s="2">
        <v>44462</v>
      </c>
      <c r="C342">
        <v>143.91</v>
      </c>
    </row>
    <row r="343" spans="2:3" x14ac:dyDescent="0.3">
      <c r="B343" s="2">
        <v>44463</v>
      </c>
      <c r="C343">
        <v>143.99</v>
      </c>
    </row>
    <row r="344" spans="2:3" x14ac:dyDescent="0.3">
      <c r="B344" s="2">
        <v>44466</v>
      </c>
      <c r="C344">
        <v>142.47</v>
      </c>
    </row>
    <row r="345" spans="2:3" x14ac:dyDescent="0.3">
      <c r="B345" s="2">
        <v>44467</v>
      </c>
      <c r="C345">
        <v>139.08000000000001</v>
      </c>
    </row>
    <row r="346" spans="2:3" x14ac:dyDescent="0.3">
      <c r="B346" s="2">
        <v>44468</v>
      </c>
      <c r="C346">
        <v>139.99</v>
      </c>
    </row>
    <row r="347" spans="2:3" x14ac:dyDescent="0.3">
      <c r="B347" s="2">
        <v>44469</v>
      </c>
      <c r="C347">
        <v>138.68</v>
      </c>
    </row>
    <row r="348" spans="2:3" x14ac:dyDescent="0.3">
      <c r="B348" s="2">
        <v>44470</v>
      </c>
      <c r="C348">
        <v>139.81</v>
      </c>
    </row>
    <row r="349" spans="2:3" x14ac:dyDescent="0.3">
      <c r="B349" s="2">
        <v>44473</v>
      </c>
      <c r="C349">
        <v>136.37</v>
      </c>
    </row>
    <row r="350" spans="2:3" x14ac:dyDescent="0.3">
      <c r="B350" s="2">
        <v>44474</v>
      </c>
      <c r="C350">
        <v>138.30000000000001</v>
      </c>
    </row>
    <row r="351" spans="2:3" x14ac:dyDescent="0.3">
      <c r="B351" s="2">
        <v>44475</v>
      </c>
      <c r="C351">
        <v>139.16999999999999</v>
      </c>
    </row>
    <row r="352" spans="2:3" x14ac:dyDescent="0.3">
      <c r="B352" s="2">
        <v>44476</v>
      </c>
      <c r="C352">
        <v>140.44</v>
      </c>
    </row>
    <row r="353" spans="2:3" x14ac:dyDescent="0.3">
      <c r="B353" s="2">
        <v>44477</v>
      </c>
      <c r="C353">
        <v>140.05000000000001</v>
      </c>
    </row>
    <row r="354" spans="2:3" x14ac:dyDescent="0.3">
      <c r="B354" s="2">
        <v>44480</v>
      </c>
      <c r="C354">
        <v>139.97</v>
      </c>
    </row>
    <row r="355" spans="2:3" x14ac:dyDescent="0.3">
      <c r="B355" s="2">
        <v>44481</v>
      </c>
      <c r="C355">
        <v>138.69</v>
      </c>
    </row>
    <row r="356" spans="2:3" x14ac:dyDescent="0.3">
      <c r="B356" s="2">
        <v>44482</v>
      </c>
      <c r="C356">
        <v>138.1</v>
      </c>
    </row>
    <row r="357" spans="2:3" x14ac:dyDescent="0.3">
      <c r="B357" s="2">
        <v>44483</v>
      </c>
      <c r="C357">
        <v>140.9</v>
      </c>
    </row>
    <row r="358" spans="2:3" x14ac:dyDescent="0.3">
      <c r="B358" s="2">
        <v>44484</v>
      </c>
      <c r="C358">
        <v>141.96</v>
      </c>
    </row>
    <row r="359" spans="2:3" x14ac:dyDescent="0.3">
      <c r="B359" s="2">
        <v>44487</v>
      </c>
      <c r="C359">
        <v>143.63</v>
      </c>
    </row>
    <row r="360" spans="2:3" x14ac:dyDescent="0.3">
      <c r="B360" s="2">
        <v>44488</v>
      </c>
      <c r="C360">
        <v>145.80000000000001</v>
      </c>
    </row>
    <row r="361" spans="2:3" x14ac:dyDescent="0.3">
      <c r="B361" s="2">
        <v>44489</v>
      </c>
      <c r="C361">
        <v>146.29</v>
      </c>
    </row>
    <row r="362" spans="2:3" x14ac:dyDescent="0.3">
      <c r="B362" s="2">
        <v>44490</v>
      </c>
      <c r="C362">
        <v>146.5</v>
      </c>
    </row>
    <row r="363" spans="2:3" x14ac:dyDescent="0.3">
      <c r="B363" s="2">
        <v>44491</v>
      </c>
      <c r="C363">
        <v>145.72999999999999</v>
      </c>
    </row>
    <row r="364" spans="2:3" x14ac:dyDescent="0.3">
      <c r="B364" s="2">
        <v>44494</v>
      </c>
      <c r="C364">
        <v>145.68</v>
      </c>
    </row>
    <row r="365" spans="2:3" x14ac:dyDescent="0.3">
      <c r="B365" s="2">
        <v>44495</v>
      </c>
      <c r="C365">
        <v>146.35</v>
      </c>
    </row>
    <row r="366" spans="2:3" x14ac:dyDescent="0.3">
      <c r="B366" s="2">
        <v>44496</v>
      </c>
      <c r="C366">
        <v>145.88999999999999</v>
      </c>
    </row>
    <row r="367" spans="2:3" x14ac:dyDescent="0.3">
      <c r="B367" s="2">
        <v>44497</v>
      </c>
      <c r="C367">
        <v>149.53</v>
      </c>
    </row>
    <row r="368" spans="2:3" x14ac:dyDescent="0.3">
      <c r="B368" s="2">
        <v>44498</v>
      </c>
      <c r="C368">
        <v>146.82</v>
      </c>
    </row>
    <row r="369" spans="2:3" x14ac:dyDescent="0.3">
      <c r="B369" s="2">
        <v>44501</v>
      </c>
      <c r="C369">
        <v>145.99</v>
      </c>
    </row>
    <row r="370" spans="2:3" x14ac:dyDescent="0.3">
      <c r="B370" s="2">
        <v>44502</v>
      </c>
      <c r="C370">
        <v>147.03</v>
      </c>
    </row>
    <row r="371" spans="2:3" x14ac:dyDescent="0.3">
      <c r="B371" s="2">
        <v>44503</v>
      </c>
      <c r="C371">
        <v>148.47</v>
      </c>
    </row>
    <row r="372" spans="2:3" x14ac:dyDescent="0.3">
      <c r="B372" s="2">
        <v>44504</v>
      </c>
      <c r="C372">
        <v>147.94999999999999</v>
      </c>
    </row>
    <row r="373" spans="2:3" x14ac:dyDescent="0.3">
      <c r="B373" s="2">
        <v>44505</v>
      </c>
      <c r="C373">
        <v>148.47999999999999</v>
      </c>
    </row>
    <row r="374" spans="2:3" x14ac:dyDescent="0.3">
      <c r="B374" s="2">
        <v>44508</v>
      </c>
      <c r="C374">
        <v>147.66</v>
      </c>
    </row>
    <row r="375" spans="2:3" x14ac:dyDescent="0.3">
      <c r="B375" s="2">
        <v>44509</v>
      </c>
      <c r="C375">
        <v>148.02000000000001</v>
      </c>
    </row>
    <row r="376" spans="2:3" x14ac:dyDescent="0.3">
      <c r="B376" s="2">
        <v>44510</v>
      </c>
      <c r="C376">
        <v>145.19</v>
      </c>
    </row>
    <row r="377" spans="2:3" x14ac:dyDescent="0.3">
      <c r="B377" s="2">
        <v>44511</v>
      </c>
      <c r="C377">
        <v>145.13999999999999</v>
      </c>
    </row>
    <row r="378" spans="2:3" x14ac:dyDescent="0.3">
      <c r="B378" s="2">
        <v>44512</v>
      </c>
      <c r="C378">
        <v>147.22</v>
      </c>
    </row>
    <row r="379" spans="2:3" x14ac:dyDescent="0.3">
      <c r="B379" s="2">
        <v>44515</v>
      </c>
      <c r="C379">
        <v>147.22999999999999</v>
      </c>
    </row>
    <row r="380" spans="2:3" x14ac:dyDescent="0.3">
      <c r="B380" s="2">
        <v>44516</v>
      </c>
      <c r="C380">
        <v>148.21</v>
      </c>
    </row>
    <row r="381" spans="2:3" x14ac:dyDescent="0.3">
      <c r="B381" s="2">
        <v>44517</v>
      </c>
      <c r="C381">
        <v>150.65</v>
      </c>
    </row>
    <row r="382" spans="2:3" x14ac:dyDescent="0.3">
      <c r="B382" s="2">
        <v>44518</v>
      </c>
      <c r="C382">
        <v>154.94999999999999</v>
      </c>
    </row>
    <row r="383" spans="2:3" x14ac:dyDescent="0.3">
      <c r="B383" s="2">
        <v>44519</v>
      </c>
      <c r="C383">
        <v>157.58000000000001</v>
      </c>
    </row>
    <row r="384" spans="2:3" x14ac:dyDescent="0.3">
      <c r="B384" s="2">
        <v>44522</v>
      </c>
      <c r="C384">
        <v>158.04</v>
      </c>
    </row>
    <row r="385" spans="2:3" x14ac:dyDescent="0.3">
      <c r="B385" s="2">
        <v>44523</v>
      </c>
      <c r="C385">
        <v>158.43</v>
      </c>
    </row>
    <row r="386" spans="2:3" x14ac:dyDescent="0.3">
      <c r="B386" s="2">
        <v>44524</v>
      </c>
      <c r="C386">
        <v>158.94999999999999</v>
      </c>
    </row>
    <row r="387" spans="2:3" x14ac:dyDescent="0.3">
      <c r="B387" s="2">
        <v>44526</v>
      </c>
      <c r="C387">
        <v>153.91</v>
      </c>
    </row>
    <row r="388" spans="2:3" x14ac:dyDescent="0.3">
      <c r="B388" s="2">
        <v>44529</v>
      </c>
      <c r="C388">
        <v>157.28</v>
      </c>
    </row>
    <row r="389" spans="2:3" x14ac:dyDescent="0.3">
      <c r="B389" s="2">
        <v>44530</v>
      </c>
      <c r="C389">
        <v>162.24</v>
      </c>
    </row>
    <row r="390" spans="2:3" x14ac:dyDescent="0.3">
      <c r="B390" s="2">
        <v>44531</v>
      </c>
      <c r="C390">
        <v>161.72</v>
      </c>
    </row>
    <row r="391" spans="2:3" x14ac:dyDescent="0.3">
      <c r="B391" s="2">
        <v>44532</v>
      </c>
      <c r="C391">
        <v>160.72999999999999</v>
      </c>
    </row>
    <row r="392" spans="2:3" x14ac:dyDescent="0.3">
      <c r="B392" s="2">
        <v>44533</v>
      </c>
      <c r="C392">
        <v>158.85</v>
      </c>
    </row>
    <row r="393" spans="2:3" x14ac:dyDescent="0.3">
      <c r="B393" s="2">
        <v>44536</v>
      </c>
      <c r="C393">
        <v>162.26</v>
      </c>
    </row>
    <row r="394" spans="2:3" x14ac:dyDescent="0.3">
      <c r="B394" s="2">
        <v>44537</v>
      </c>
      <c r="C394">
        <v>168.02</v>
      </c>
    </row>
    <row r="395" spans="2:3" x14ac:dyDescent="0.3">
      <c r="B395" s="2">
        <v>44538</v>
      </c>
      <c r="C395">
        <v>171.84</v>
      </c>
    </row>
    <row r="396" spans="2:3" x14ac:dyDescent="0.3">
      <c r="B396" s="2">
        <v>44539</v>
      </c>
      <c r="C396">
        <v>171.33</v>
      </c>
    </row>
    <row r="397" spans="2:3" x14ac:dyDescent="0.3">
      <c r="B397" s="2">
        <v>44540</v>
      </c>
      <c r="C397">
        <v>176.13</v>
      </c>
    </row>
    <row r="398" spans="2:3" x14ac:dyDescent="0.3">
      <c r="B398" s="2">
        <v>44543</v>
      </c>
      <c r="C398">
        <v>172.49</v>
      </c>
    </row>
    <row r="399" spans="2:3" x14ac:dyDescent="0.3">
      <c r="B399" s="2">
        <v>44544</v>
      </c>
      <c r="C399">
        <v>171.11</v>
      </c>
    </row>
    <row r="400" spans="2:3" x14ac:dyDescent="0.3">
      <c r="B400" s="2">
        <v>44545</v>
      </c>
      <c r="C400">
        <v>175.99</v>
      </c>
    </row>
    <row r="401" spans="2:3" x14ac:dyDescent="0.3">
      <c r="B401" s="2">
        <v>44546</v>
      </c>
      <c r="C401">
        <v>169.08</v>
      </c>
    </row>
    <row r="402" spans="2:3" x14ac:dyDescent="0.3">
      <c r="B402" s="2">
        <v>44547</v>
      </c>
      <c r="C402">
        <v>167.98</v>
      </c>
    </row>
    <row r="403" spans="2:3" x14ac:dyDescent="0.3">
      <c r="B403" s="2">
        <v>44550</v>
      </c>
      <c r="C403">
        <v>166.61</v>
      </c>
    </row>
    <row r="404" spans="2:3" x14ac:dyDescent="0.3">
      <c r="B404" s="2">
        <v>44551</v>
      </c>
      <c r="C404">
        <v>169.79</v>
      </c>
    </row>
    <row r="405" spans="2:3" x14ac:dyDescent="0.3">
      <c r="B405" s="2">
        <v>44552</v>
      </c>
      <c r="C405">
        <v>172.39</v>
      </c>
    </row>
    <row r="406" spans="2:3" x14ac:dyDescent="0.3">
      <c r="B406" s="2">
        <v>44553</v>
      </c>
      <c r="C406">
        <v>173.02</v>
      </c>
    </row>
    <row r="407" spans="2:3" x14ac:dyDescent="0.3">
      <c r="B407" s="2">
        <v>44557</v>
      </c>
      <c r="C407">
        <v>177</v>
      </c>
    </row>
    <row r="408" spans="2:3" x14ac:dyDescent="0.3">
      <c r="B408" s="2">
        <v>44558</v>
      </c>
      <c r="C408">
        <v>175.98</v>
      </c>
    </row>
    <row r="409" spans="2:3" x14ac:dyDescent="0.3">
      <c r="B409" s="2">
        <v>44559</v>
      </c>
      <c r="C409">
        <v>176.06</v>
      </c>
    </row>
    <row r="410" spans="2:3" x14ac:dyDescent="0.3">
      <c r="B410" s="2">
        <v>44560</v>
      </c>
      <c r="C410">
        <v>174.91</v>
      </c>
    </row>
    <row r="411" spans="2:3" x14ac:dyDescent="0.3">
      <c r="B411" s="2">
        <v>44561</v>
      </c>
      <c r="C411">
        <v>174.29</v>
      </c>
    </row>
    <row r="412" spans="2:3" x14ac:dyDescent="0.3">
      <c r="B412" s="2">
        <v>44564</v>
      </c>
      <c r="C412">
        <v>178.65</v>
      </c>
    </row>
    <row r="413" spans="2:3" x14ac:dyDescent="0.3">
      <c r="B413" s="2">
        <v>44565</v>
      </c>
      <c r="C413">
        <v>176.38</v>
      </c>
    </row>
    <row r="414" spans="2:3" x14ac:dyDescent="0.3">
      <c r="B414" s="2">
        <v>44566</v>
      </c>
      <c r="C414">
        <v>171.69</v>
      </c>
    </row>
    <row r="415" spans="2:3" x14ac:dyDescent="0.3">
      <c r="B415" s="2">
        <v>44567</v>
      </c>
      <c r="C415">
        <v>168.82</v>
      </c>
    </row>
    <row r="416" spans="2:3" x14ac:dyDescent="0.3">
      <c r="B416" s="2">
        <v>44568</v>
      </c>
      <c r="C416">
        <v>168.99</v>
      </c>
    </row>
    <row r="417" spans="2:3" x14ac:dyDescent="0.3">
      <c r="B417" s="2">
        <v>44571</v>
      </c>
      <c r="C417">
        <v>169.01</v>
      </c>
    </row>
    <row r="418" spans="2:3" x14ac:dyDescent="0.3">
      <c r="B418" s="2">
        <v>44572</v>
      </c>
      <c r="C418">
        <v>171.84</v>
      </c>
    </row>
    <row r="419" spans="2:3" x14ac:dyDescent="0.3">
      <c r="B419" s="2">
        <v>44573</v>
      </c>
      <c r="C419">
        <v>172.29</v>
      </c>
    </row>
    <row r="420" spans="2:3" x14ac:dyDescent="0.3">
      <c r="B420" s="2">
        <v>44574</v>
      </c>
      <c r="C420">
        <v>169.01</v>
      </c>
    </row>
    <row r="421" spans="2:3" x14ac:dyDescent="0.3">
      <c r="B421" s="2">
        <v>44575</v>
      </c>
      <c r="C421">
        <v>169.87</v>
      </c>
    </row>
    <row r="422" spans="2:3" x14ac:dyDescent="0.3">
      <c r="B422" s="2">
        <v>44579</v>
      </c>
      <c r="C422">
        <v>166.66</v>
      </c>
    </row>
    <row r="423" spans="2:3" x14ac:dyDescent="0.3">
      <c r="B423" s="2">
        <v>44580</v>
      </c>
      <c r="C423">
        <v>163.16</v>
      </c>
    </row>
    <row r="424" spans="2:3" x14ac:dyDescent="0.3">
      <c r="B424" s="2">
        <v>44581</v>
      </c>
      <c r="C424">
        <v>161.47</v>
      </c>
    </row>
    <row r="425" spans="2:3" x14ac:dyDescent="0.3">
      <c r="B425" s="2">
        <v>44582</v>
      </c>
      <c r="C425">
        <v>159.41</v>
      </c>
    </row>
    <row r="426" spans="2:3" x14ac:dyDescent="0.3">
      <c r="B426" s="2">
        <v>44585</v>
      </c>
      <c r="C426">
        <v>158.63</v>
      </c>
    </row>
    <row r="427" spans="2:3" x14ac:dyDescent="0.3">
      <c r="B427" s="2">
        <v>44586</v>
      </c>
      <c r="C427">
        <v>156.83000000000001</v>
      </c>
    </row>
    <row r="428" spans="2:3" x14ac:dyDescent="0.3">
      <c r="B428" s="2">
        <v>44587</v>
      </c>
      <c r="C428">
        <v>156.74</v>
      </c>
    </row>
    <row r="429" spans="2:3" x14ac:dyDescent="0.3">
      <c r="B429" s="2">
        <v>44588</v>
      </c>
      <c r="C429">
        <v>156.28</v>
      </c>
    </row>
    <row r="430" spans="2:3" x14ac:dyDescent="0.3">
      <c r="B430" s="2">
        <v>44589</v>
      </c>
      <c r="C430">
        <v>167.18</v>
      </c>
    </row>
    <row r="431" spans="2:3" x14ac:dyDescent="0.3">
      <c r="B431" s="2">
        <v>44592</v>
      </c>
      <c r="C431">
        <v>171.55</v>
      </c>
    </row>
    <row r="432" spans="2:3" x14ac:dyDescent="0.3">
      <c r="B432" s="2">
        <v>44593</v>
      </c>
      <c r="C432">
        <v>171.38</v>
      </c>
    </row>
    <row r="433" spans="2:3" x14ac:dyDescent="0.3">
      <c r="B433" s="2">
        <v>44594</v>
      </c>
      <c r="C433">
        <v>172.59</v>
      </c>
    </row>
    <row r="434" spans="2:3" x14ac:dyDescent="0.3">
      <c r="B434" s="2">
        <v>44595</v>
      </c>
      <c r="C434">
        <v>169.7</v>
      </c>
    </row>
    <row r="435" spans="2:3" x14ac:dyDescent="0.3">
      <c r="B435" s="2">
        <v>44596</v>
      </c>
      <c r="C435">
        <v>169.42</v>
      </c>
    </row>
    <row r="436" spans="2:3" x14ac:dyDescent="0.3">
      <c r="B436" s="2">
        <v>44599</v>
      </c>
      <c r="C436">
        <v>168.7</v>
      </c>
    </row>
    <row r="437" spans="2:3" x14ac:dyDescent="0.3">
      <c r="B437" s="2">
        <v>44600</v>
      </c>
      <c r="C437">
        <v>171.82</v>
      </c>
    </row>
    <row r="438" spans="2:3" x14ac:dyDescent="0.3">
      <c r="B438" s="2">
        <v>44601</v>
      </c>
      <c r="C438">
        <v>173.24</v>
      </c>
    </row>
    <row r="439" spans="2:3" x14ac:dyDescent="0.3">
      <c r="B439" s="2">
        <v>44602</v>
      </c>
      <c r="C439">
        <v>169.15</v>
      </c>
    </row>
    <row r="440" spans="2:3" x14ac:dyDescent="0.3">
      <c r="B440" s="2">
        <v>44603</v>
      </c>
      <c r="C440">
        <v>165.73</v>
      </c>
    </row>
    <row r="441" spans="2:3" x14ac:dyDescent="0.3">
      <c r="B441" s="2">
        <v>44606</v>
      </c>
      <c r="C441">
        <v>165.97</v>
      </c>
    </row>
    <row r="442" spans="2:3" x14ac:dyDescent="0.3">
      <c r="B442" s="2">
        <v>44607</v>
      </c>
      <c r="C442">
        <v>169.81</v>
      </c>
    </row>
    <row r="443" spans="2:3" x14ac:dyDescent="0.3">
      <c r="B443" s="2">
        <v>44608</v>
      </c>
      <c r="C443">
        <v>169.58</v>
      </c>
    </row>
    <row r="444" spans="2:3" x14ac:dyDescent="0.3">
      <c r="B444" s="2">
        <v>44609</v>
      </c>
      <c r="C444">
        <v>165.97</v>
      </c>
    </row>
    <row r="445" spans="2:3" x14ac:dyDescent="0.3">
      <c r="B445" s="2">
        <v>44610</v>
      </c>
      <c r="C445">
        <v>164.42</v>
      </c>
    </row>
    <row r="446" spans="2:3" x14ac:dyDescent="0.3">
      <c r="B446" s="2">
        <v>44614</v>
      </c>
      <c r="C446">
        <v>161.49</v>
      </c>
    </row>
    <row r="447" spans="2:3" x14ac:dyDescent="0.3">
      <c r="B447" s="2">
        <v>44615</v>
      </c>
      <c r="C447">
        <v>157.31</v>
      </c>
    </row>
    <row r="448" spans="2:3" x14ac:dyDescent="0.3">
      <c r="B448" s="2">
        <v>44616</v>
      </c>
      <c r="C448">
        <v>159.94</v>
      </c>
    </row>
    <row r="449" spans="2:3" x14ac:dyDescent="0.3">
      <c r="B449" s="2">
        <v>44617</v>
      </c>
      <c r="C449">
        <v>162.01</v>
      </c>
    </row>
    <row r="450" spans="2:3" x14ac:dyDescent="0.3">
      <c r="B450" s="2">
        <v>44620</v>
      </c>
      <c r="C450">
        <v>162.27000000000001</v>
      </c>
    </row>
    <row r="451" spans="2:3" x14ac:dyDescent="0.3">
      <c r="B451" s="2">
        <v>44621</v>
      </c>
      <c r="C451">
        <v>160.38999999999999</v>
      </c>
    </row>
    <row r="452" spans="2:3" x14ac:dyDescent="0.3">
      <c r="B452" s="2">
        <v>44622</v>
      </c>
      <c r="C452">
        <v>163.69</v>
      </c>
    </row>
    <row r="453" spans="2:3" x14ac:dyDescent="0.3">
      <c r="B453" s="2">
        <v>44623</v>
      </c>
      <c r="C453">
        <v>163.37</v>
      </c>
    </row>
    <row r="454" spans="2:3" x14ac:dyDescent="0.3">
      <c r="B454" s="2">
        <v>44624</v>
      </c>
      <c r="C454">
        <v>160.36000000000001</v>
      </c>
    </row>
    <row r="455" spans="2:3" x14ac:dyDescent="0.3">
      <c r="B455" s="2">
        <v>44627</v>
      </c>
      <c r="C455">
        <v>156.55000000000001</v>
      </c>
    </row>
    <row r="456" spans="2:3" x14ac:dyDescent="0.3">
      <c r="B456" s="2">
        <v>44628</v>
      </c>
      <c r="C456">
        <v>154.72999999999999</v>
      </c>
    </row>
    <row r="457" spans="2:3" x14ac:dyDescent="0.3">
      <c r="B457" s="2">
        <v>44629</v>
      </c>
      <c r="C457">
        <v>160.13999999999999</v>
      </c>
    </row>
    <row r="458" spans="2:3" x14ac:dyDescent="0.3">
      <c r="B458" s="2">
        <v>44630</v>
      </c>
      <c r="C458">
        <v>155.79</v>
      </c>
    </row>
    <row r="459" spans="2:3" x14ac:dyDescent="0.3">
      <c r="B459" s="2">
        <v>44631</v>
      </c>
      <c r="C459">
        <v>152.06</v>
      </c>
    </row>
    <row r="460" spans="2:3" x14ac:dyDescent="0.3">
      <c r="B460" s="2">
        <v>44634</v>
      </c>
      <c r="C460">
        <v>148.02000000000001</v>
      </c>
    </row>
    <row r="461" spans="2:3" x14ac:dyDescent="0.3">
      <c r="B461" s="2">
        <v>44635</v>
      </c>
      <c r="C461">
        <v>152.41999999999999</v>
      </c>
    </row>
    <row r="462" spans="2:3" x14ac:dyDescent="0.3">
      <c r="B462" s="2">
        <v>44636</v>
      </c>
      <c r="C462">
        <v>156.84</v>
      </c>
    </row>
    <row r="463" spans="2:3" x14ac:dyDescent="0.3">
      <c r="B463" s="2">
        <v>44637</v>
      </c>
      <c r="C463">
        <v>157.85</v>
      </c>
    </row>
    <row r="464" spans="2:3" x14ac:dyDescent="0.3">
      <c r="B464" s="2">
        <v>44638</v>
      </c>
      <c r="C464">
        <v>161.15</v>
      </c>
    </row>
    <row r="465" spans="2:3" x14ac:dyDescent="0.3">
      <c r="B465" s="2">
        <v>44641</v>
      </c>
      <c r="C465">
        <v>162.53</v>
      </c>
    </row>
    <row r="466" spans="2:3" x14ac:dyDescent="0.3">
      <c r="B466" s="2">
        <v>44642</v>
      </c>
      <c r="C466">
        <v>165.91</v>
      </c>
    </row>
    <row r="467" spans="2:3" x14ac:dyDescent="0.3">
      <c r="B467" s="2">
        <v>44643</v>
      </c>
      <c r="C467">
        <v>167.28</v>
      </c>
    </row>
    <row r="468" spans="2:3" x14ac:dyDescent="0.3">
      <c r="B468" s="2">
        <v>44644</v>
      </c>
      <c r="C468">
        <v>171.07</v>
      </c>
    </row>
    <row r="469" spans="2:3" x14ac:dyDescent="0.3">
      <c r="B469" s="2">
        <v>44645</v>
      </c>
      <c r="C469">
        <v>171.71</v>
      </c>
    </row>
    <row r="470" spans="2:3" x14ac:dyDescent="0.3">
      <c r="B470" s="2">
        <v>44648</v>
      </c>
      <c r="C470">
        <v>172.57</v>
      </c>
    </row>
    <row r="471" spans="2:3" x14ac:dyDescent="0.3">
      <c r="B471" s="2">
        <v>44649</v>
      </c>
      <c r="C471">
        <v>175.88</v>
      </c>
    </row>
    <row r="472" spans="2:3" x14ac:dyDescent="0.3">
      <c r="B472" s="2">
        <v>44650</v>
      </c>
      <c r="C472">
        <v>174.71</v>
      </c>
    </row>
    <row r="473" spans="2:3" x14ac:dyDescent="0.3">
      <c r="B473" s="2">
        <v>44651</v>
      </c>
      <c r="C473">
        <v>171.6</v>
      </c>
    </row>
    <row r="474" spans="2:3" x14ac:dyDescent="0.3">
      <c r="B474" s="2">
        <v>44652</v>
      </c>
      <c r="C474">
        <v>171.31</v>
      </c>
    </row>
    <row r="475" spans="2:3" x14ac:dyDescent="0.3">
      <c r="B475" s="2">
        <v>44655</v>
      </c>
      <c r="C475">
        <v>175.36</v>
      </c>
    </row>
    <row r="476" spans="2:3" x14ac:dyDescent="0.3">
      <c r="B476" s="2">
        <v>44656</v>
      </c>
      <c r="C476">
        <v>172.04</v>
      </c>
    </row>
    <row r="477" spans="2:3" x14ac:dyDescent="0.3">
      <c r="B477" s="2">
        <v>44657</v>
      </c>
      <c r="C477">
        <v>168.87</v>
      </c>
    </row>
    <row r="478" spans="2:3" x14ac:dyDescent="0.3">
      <c r="B478" s="2">
        <v>44658</v>
      </c>
      <c r="C478">
        <v>169.17</v>
      </c>
    </row>
    <row r="479" spans="2:3" x14ac:dyDescent="0.3">
      <c r="B479" s="2">
        <v>44659</v>
      </c>
      <c r="C479">
        <v>167.16</v>
      </c>
    </row>
    <row r="480" spans="2:3" x14ac:dyDescent="0.3">
      <c r="B480" s="2">
        <v>44662</v>
      </c>
      <c r="C480">
        <v>162.88999999999999</v>
      </c>
    </row>
    <row r="481" spans="2:3" x14ac:dyDescent="0.3">
      <c r="B481" s="2">
        <v>44663</v>
      </c>
      <c r="C481">
        <v>164.77</v>
      </c>
    </row>
    <row r="482" spans="2:3" x14ac:dyDescent="0.3">
      <c r="B482" s="2">
        <v>44664</v>
      </c>
      <c r="C482">
        <v>167.46</v>
      </c>
    </row>
    <row r="483" spans="2:3" x14ac:dyDescent="0.3">
      <c r="B483" s="2">
        <v>44665</v>
      </c>
      <c r="C483">
        <v>162.44</v>
      </c>
    </row>
    <row r="484" spans="2:3" x14ac:dyDescent="0.3">
      <c r="B484" s="2">
        <v>44669</v>
      </c>
      <c r="C484">
        <v>162.22999999999999</v>
      </c>
    </row>
    <row r="485" spans="2:3" x14ac:dyDescent="0.3">
      <c r="B485" s="2">
        <v>44670</v>
      </c>
      <c r="C485">
        <v>164.52</v>
      </c>
    </row>
    <row r="486" spans="2:3" x14ac:dyDescent="0.3">
      <c r="B486" s="2">
        <v>44671</v>
      </c>
      <c r="C486">
        <v>164.35</v>
      </c>
    </row>
    <row r="487" spans="2:3" x14ac:dyDescent="0.3">
      <c r="B487" s="2">
        <v>44672</v>
      </c>
      <c r="C487">
        <v>163.55000000000001</v>
      </c>
    </row>
    <row r="488" spans="2:3" x14ac:dyDescent="0.3">
      <c r="B488" s="2">
        <v>44673</v>
      </c>
      <c r="C488">
        <v>159</v>
      </c>
    </row>
    <row r="489" spans="2:3" x14ac:dyDescent="0.3">
      <c r="B489" s="2">
        <v>44676</v>
      </c>
      <c r="C489">
        <v>160.07</v>
      </c>
    </row>
    <row r="490" spans="2:3" x14ac:dyDescent="0.3">
      <c r="B490" s="2">
        <v>44677</v>
      </c>
      <c r="C490">
        <v>154.1</v>
      </c>
    </row>
    <row r="491" spans="2:3" x14ac:dyDescent="0.3">
      <c r="B491" s="2">
        <v>44678</v>
      </c>
      <c r="C491">
        <v>153.87</v>
      </c>
    </row>
    <row r="492" spans="2:3" x14ac:dyDescent="0.3">
      <c r="B492" s="2">
        <v>44679</v>
      </c>
      <c r="C492">
        <v>160.82</v>
      </c>
    </row>
    <row r="493" spans="2:3" x14ac:dyDescent="0.3">
      <c r="B493" s="2">
        <v>44680</v>
      </c>
      <c r="C493">
        <v>154.93</v>
      </c>
    </row>
    <row r="494" spans="2:3" x14ac:dyDescent="0.3">
      <c r="B494" s="2">
        <v>44683</v>
      </c>
      <c r="C494">
        <v>155.24</v>
      </c>
    </row>
    <row r="495" spans="2:3" x14ac:dyDescent="0.3">
      <c r="B495" s="2">
        <v>44684</v>
      </c>
      <c r="C495">
        <v>156.72999999999999</v>
      </c>
    </row>
    <row r="496" spans="2:3" x14ac:dyDescent="0.3">
      <c r="B496" s="2">
        <v>44685</v>
      </c>
      <c r="C496">
        <v>163.16</v>
      </c>
    </row>
    <row r="497" spans="2:3" x14ac:dyDescent="0.3">
      <c r="B497" s="2">
        <v>44686</v>
      </c>
      <c r="C497">
        <v>154.07</v>
      </c>
    </row>
    <row r="498" spans="2:3" x14ac:dyDescent="0.3">
      <c r="B498" s="2">
        <v>44687</v>
      </c>
      <c r="C498">
        <v>154.80000000000001</v>
      </c>
    </row>
    <row r="499" spans="2:3" x14ac:dyDescent="0.3">
      <c r="B499" s="2">
        <v>44690</v>
      </c>
      <c r="C499">
        <v>149.66</v>
      </c>
    </row>
    <row r="500" spans="2:3" x14ac:dyDescent="0.3">
      <c r="B500" s="2">
        <v>44691</v>
      </c>
      <c r="C500">
        <v>152.07</v>
      </c>
    </row>
    <row r="501" spans="2:3" x14ac:dyDescent="0.3">
      <c r="B501" s="2">
        <v>44692</v>
      </c>
      <c r="C501">
        <v>144.19</v>
      </c>
    </row>
    <row r="502" spans="2:3" x14ac:dyDescent="0.3">
      <c r="B502" s="2">
        <v>44693</v>
      </c>
      <c r="C502">
        <v>140.31</v>
      </c>
    </row>
    <row r="503" spans="2:3" x14ac:dyDescent="0.3">
      <c r="B503" s="2">
        <v>44694</v>
      </c>
      <c r="C503">
        <v>144.79</v>
      </c>
    </row>
    <row r="504" spans="2:3" x14ac:dyDescent="0.3">
      <c r="B504" s="2">
        <v>44697</v>
      </c>
      <c r="C504">
        <v>143.24</v>
      </c>
    </row>
    <row r="505" spans="2:3" x14ac:dyDescent="0.3">
      <c r="B505" s="2">
        <v>44698</v>
      </c>
      <c r="C505">
        <v>146.88</v>
      </c>
    </row>
    <row r="506" spans="2:3" x14ac:dyDescent="0.3">
      <c r="B506" s="2">
        <v>44699</v>
      </c>
      <c r="C506">
        <v>138.6</v>
      </c>
    </row>
    <row r="507" spans="2:3" x14ac:dyDescent="0.3">
      <c r="B507" s="2">
        <v>44700</v>
      </c>
      <c r="C507">
        <v>135.18</v>
      </c>
    </row>
    <row r="508" spans="2:3" x14ac:dyDescent="0.3">
      <c r="B508" s="2">
        <v>44701</v>
      </c>
      <c r="C508">
        <v>135.41999999999999</v>
      </c>
    </row>
    <row r="509" spans="2:3" x14ac:dyDescent="0.3">
      <c r="B509" s="2">
        <v>44704</v>
      </c>
      <c r="C509">
        <v>140.85</v>
      </c>
    </row>
    <row r="510" spans="2:3" x14ac:dyDescent="0.3">
      <c r="B510" s="2">
        <v>44705</v>
      </c>
      <c r="C510">
        <v>138.13999999999999</v>
      </c>
    </row>
    <row r="511" spans="2:3" x14ac:dyDescent="0.3">
      <c r="B511" s="2">
        <v>44706</v>
      </c>
      <c r="C511">
        <v>138.30000000000001</v>
      </c>
    </row>
    <row r="512" spans="2:3" x14ac:dyDescent="0.3">
      <c r="B512" s="2">
        <v>44707</v>
      </c>
      <c r="C512">
        <v>141.51</v>
      </c>
    </row>
    <row r="513" spans="2:3" x14ac:dyDescent="0.3">
      <c r="B513" s="2">
        <v>44708</v>
      </c>
      <c r="C513">
        <v>147.28</v>
      </c>
    </row>
    <row r="514" spans="2:3" x14ac:dyDescent="0.3">
      <c r="B514" s="2">
        <v>44712</v>
      </c>
      <c r="C514">
        <v>146.49</v>
      </c>
    </row>
    <row r="515" spans="2:3" x14ac:dyDescent="0.3">
      <c r="B515" s="2">
        <v>44713</v>
      </c>
      <c r="C515">
        <v>146.36000000000001</v>
      </c>
    </row>
    <row r="516" spans="2:3" x14ac:dyDescent="0.3">
      <c r="B516" s="2">
        <v>44714</v>
      </c>
      <c r="C516">
        <v>148.82</v>
      </c>
    </row>
    <row r="517" spans="2:3" x14ac:dyDescent="0.3">
      <c r="B517" s="2">
        <v>44715</v>
      </c>
      <c r="C517">
        <v>143.08000000000001</v>
      </c>
    </row>
    <row r="518" spans="2:3" x14ac:dyDescent="0.3">
      <c r="B518" s="2">
        <v>44718</v>
      </c>
      <c r="C518">
        <v>143.83000000000001</v>
      </c>
    </row>
    <row r="519" spans="2:3" x14ac:dyDescent="0.3">
      <c r="B519" s="2">
        <v>44719</v>
      </c>
      <c r="C519">
        <v>146.36000000000001</v>
      </c>
    </row>
    <row r="520" spans="2:3" x14ac:dyDescent="0.3">
      <c r="B520" s="2">
        <v>44720</v>
      </c>
      <c r="C520">
        <v>145.62</v>
      </c>
    </row>
    <row r="521" spans="2:3" x14ac:dyDescent="0.3">
      <c r="B521" s="2">
        <v>44721</v>
      </c>
      <c r="C521">
        <v>140.38999999999999</v>
      </c>
    </row>
    <row r="522" spans="2:3" x14ac:dyDescent="0.3">
      <c r="B522" s="2">
        <v>44722</v>
      </c>
      <c r="C522">
        <v>134.96</v>
      </c>
    </row>
    <row r="523" spans="2:3" x14ac:dyDescent="0.3">
      <c r="B523" s="2">
        <v>44725</v>
      </c>
      <c r="C523">
        <v>129.80000000000001</v>
      </c>
    </row>
    <row r="524" spans="2:3" x14ac:dyDescent="0.3">
      <c r="B524" s="2">
        <v>44726</v>
      </c>
      <c r="C524">
        <v>130.66</v>
      </c>
    </row>
    <row r="525" spans="2:3" x14ac:dyDescent="0.3">
      <c r="B525" s="2">
        <v>44727</v>
      </c>
      <c r="C525">
        <v>133.29</v>
      </c>
    </row>
    <row r="526" spans="2:3" x14ac:dyDescent="0.3">
      <c r="B526" s="2">
        <v>44728</v>
      </c>
      <c r="C526">
        <v>128.01</v>
      </c>
    </row>
    <row r="527" spans="2:3" x14ac:dyDescent="0.3">
      <c r="B527" s="2">
        <v>44729</v>
      </c>
      <c r="C527">
        <v>129.47999999999999</v>
      </c>
    </row>
    <row r="528" spans="2:3" x14ac:dyDescent="0.3">
      <c r="B528" s="2">
        <v>44733</v>
      </c>
      <c r="C528">
        <v>133.72</v>
      </c>
    </row>
    <row r="529" spans="2:3" x14ac:dyDescent="0.3">
      <c r="B529" s="2">
        <v>44734</v>
      </c>
      <c r="C529">
        <v>133.21</v>
      </c>
    </row>
    <row r="530" spans="2:3" x14ac:dyDescent="0.3">
      <c r="B530" s="2">
        <v>44735</v>
      </c>
      <c r="C530">
        <v>136.09</v>
      </c>
    </row>
    <row r="531" spans="2:3" x14ac:dyDescent="0.3">
      <c r="B531" s="2">
        <v>44736</v>
      </c>
      <c r="C531">
        <v>139.41999999999999</v>
      </c>
    </row>
    <row r="532" spans="2:3" x14ac:dyDescent="0.3">
      <c r="B532" s="2">
        <v>44739</v>
      </c>
      <c r="C532">
        <v>139.41999999999999</v>
      </c>
    </row>
    <row r="533" spans="2:3" x14ac:dyDescent="0.3">
      <c r="B533" s="2">
        <v>44740</v>
      </c>
      <c r="C533">
        <v>135.27000000000001</v>
      </c>
    </row>
    <row r="534" spans="2:3" x14ac:dyDescent="0.3">
      <c r="B534" s="2">
        <v>44741</v>
      </c>
      <c r="C534">
        <v>137.03</v>
      </c>
    </row>
    <row r="535" spans="2:3" x14ac:dyDescent="0.3">
      <c r="B535" s="2">
        <v>44742</v>
      </c>
      <c r="C535">
        <v>134.56</v>
      </c>
    </row>
    <row r="536" spans="2:3" x14ac:dyDescent="0.3">
      <c r="B536" s="2">
        <v>44743</v>
      </c>
      <c r="C536">
        <v>136.74</v>
      </c>
    </row>
    <row r="537" spans="2:3" x14ac:dyDescent="0.3">
      <c r="B537" s="2">
        <v>44747</v>
      </c>
      <c r="C537">
        <v>139.32</v>
      </c>
    </row>
    <row r="538" spans="2:3" x14ac:dyDescent="0.3">
      <c r="B538" s="2">
        <v>44748</v>
      </c>
      <c r="C538">
        <v>140.66</v>
      </c>
    </row>
    <row r="539" spans="2:3" x14ac:dyDescent="0.3">
      <c r="B539" s="2">
        <v>44749</v>
      </c>
      <c r="C539">
        <v>144.04</v>
      </c>
    </row>
    <row r="540" spans="2:3" x14ac:dyDescent="0.3">
      <c r="B540" s="2">
        <v>44750</v>
      </c>
      <c r="C540">
        <v>144.72</v>
      </c>
    </row>
    <row r="541" spans="2:3" x14ac:dyDescent="0.3">
      <c r="B541" s="2">
        <v>44753</v>
      </c>
      <c r="C541">
        <v>142.58000000000001</v>
      </c>
    </row>
    <row r="542" spans="2:3" x14ac:dyDescent="0.3">
      <c r="B542" s="2">
        <v>44754</v>
      </c>
      <c r="C542">
        <v>143.56</v>
      </c>
    </row>
    <row r="543" spans="2:3" x14ac:dyDescent="0.3">
      <c r="B543" s="2">
        <v>44755</v>
      </c>
      <c r="C543">
        <v>143.19</v>
      </c>
    </row>
    <row r="544" spans="2:3" x14ac:dyDescent="0.3">
      <c r="B544" s="2">
        <v>44756</v>
      </c>
      <c r="C544">
        <v>146.13</v>
      </c>
    </row>
    <row r="545" spans="2:3" x14ac:dyDescent="0.3">
      <c r="B545" s="2">
        <v>44757</v>
      </c>
      <c r="C545">
        <v>147.80000000000001</v>
      </c>
    </row>
    <row r="546" spans="2:3" x14ac:dyDescent="0.3">
      <c r="B546" s="2">
        <v>44760</v>
      </c>
      <c r="C546">
        <v>144.75</v>
      </c>
    </row>
    <row r="547" spans="2:3" x14ac:dyDescent="0.3">
      <c r="B547" s="2">
        <v>44761</v>
      </c>
      <c r="C547">
        <v>148.62</v>
      </c>
    </row>
    <row r="548" spans="2:3" x14ac:dyDescent="0.3">
      <c r="B548" s="2">
        <v>44762</v>
      </c>
      <c r="C548">
        <v>150.62</v>
      </c>
    </row>
    <row r="549" spans="2:3" x14ac:dyDescent="0.3">
      <c r="B549" s="2">
        <v>44763</v>
      </c>
      <c r="C549">
        <v>152.9</v>
      </c>
    </row>
    <row r="550" spans="2:3" x14ac:dyDescent="0.3">
      <c r="B550" s="2">
        <v>44764</v>
      </c>
      <c r="C550">
        <v>151.66</v>
      </c>
    </row>
    <row r="551" spans="2:3" x14ac:dyDescent="0.3">
      <c r="B551" s="2">
        <v>44767</v>
      </c>
      <c r="C551">
        <v>150.53</v>
      </c>
    </row>
    <row r="552" spans="2:3" x14ac:dyDescent="0.3">
      <c r="B552" s="2">
        <v>44768</v>
      </c>
      <c r="C552">
        <v>149.21</v>
      </c>
    </row>
    <row r="553" spans="2:3" x14ac:dyDescent="0.3">
      <c r="B553" s="2">
        <v>44769</v>
      </c>
      <c r="C553">
        <v>154.31</v>
      </c>
    </row>
    <row r="554" spans="2:3" x14ac:dyDescent="0.3">
      <c r="B554" s="2">
        <v>44770</v>
      </c>
      <c r="C554">
        <v>154.87</v>
      </c>
    </row>
    <row r="555" spans="2:3" x14ac:dyDescent="0.3">
      <c r="B555" s="2">
        <v>44771</v>
      </c>
      <c r="C555">
        <v>159.94</v>
      </c>
    </row>
    <row r="556" spans="2:3" x14ac:dyDescent="0.3">
      <c r="B556" s="2">
        <v>44774</v>
      </c>
      <c r="C556">
        <v>158.96</v>
      </c>
    </row>
    <row r="557" spans="2:3" x14ac:dyDescent="0.3">
      <c r="B557" s="2">
        <v>44775</v>
      </c>
      <c r="C557">
        <v>157.47999999999999</v>
      </c>
    </row>
    <row r="558" spans="2:3" x14ac:dyDescent="0.3">
      <c r="B558" s="2">
        <v>44776</v>
      </c>
      <c r="C558">
        <v>163.51</v>
      </c>
    </row>
    <row r="559" spans="2:3" x14ac:dyDescent="0.3">
      <c r="B559" s="2">
        <v>44777</v>
      </c>
      <c r="C559">
        <v>163.19</v>
      </c>
    </row>
    <row r="560" spans="2:3" x14ac:dyDescent="0.3">
      <c r="B560" s="2">
        <v>44778</v>
      </c>
      <c r="C560">
        <v>162.97</v>
      </c>
    </row>
    <row r="561" spans="2:3" x14ac:dyDescent="0.3">
      <c r="B561" s="2">
        <v>44781</v>
      </c>
      <c r="C561">
        <v>162.49</v>
      </c>
    </row>
    <row r="562" spans="2:3" x14ac:dyDescent="0.3">
      <c r="B562" s="2">
        <v>44782</v>
      </c>
      <c r="C562">
        <v>162.54</v>
      </c>
    </row>
    <row r="563" spans="2:3" x14ac:dyDescent="0.3">
      <c r="B563" s="2">
        <v>44783</v>
      </c>
      <c r="C563">
        <v>166.8</v>
      </c>
    </row>
    <row r="564" spans="2:3" x14ac:dyDescent="0.3">
      <c r="B564" s="2">
        <v>44784</v>
      </c>
      <c r="C564">
        <v>166.06</v>
      </c>
    </row>
    <row r="565" spans="2:3" x14ac:dyDescent="0.3">
      <c r="B565" s="2">
        <v>44785</v>
      </c>
      <c r="C565">
        <v>169.62</v>
      </c>
    </row>
    <row r="566" spans="2:3" x14ac:dyDescent="0.3">
      <c r="B566" s="2">
        <v>44788</v>
      </c>
      <c r="C566">
        <v>170.69</v>
      </c>
    </row>
    <row r="567" spans="2:3" x14ac:dyDescent="0.3">
      <c r="B567" s="2">
        <v>44789</v>
      </c>
      <c r="C567">
        <v>170.53</v>
      </c>
    </row>
    <row r="568" spans="2:3" x14ac:dyDescent="0.3">
      <c r="B568" s="2">
        <v>44790</v>
      </c>
      <c r="C568">
        <v>172.03</v>
      </c>
    </row>
    <row r="569" spans="2:3" x14ac:dyDescent="0.3">
      <c r="B569" s="2">
        <v>44791</v>
      </c>
      <c r="C569">
        <v>171.64</v>
      </c>
    </row>
    <row r="570" spans="2:3" x14ac:dyDescent="0.3">
      <c r="B570" s="2">
        <v>44792</v>
      </c>
      <c r="C570">
        <v>169.05</v>
      </c>
    </row>
    <row r="571" spans="2:3" x14ac:dyDescent="0.3">
      <c r="B571" s="2">
        <v>44795</v>
      </c>
      <c r="C571">
        <v>165.15</v>
      </c>
    </row>
    <row r="572" spans="2:3" x14ac:dyDescent="0.3">
      <c r="B572" s="2">
        <v>44796</v>
      </c>
      <c r="C572">
        <v>164.82</v>
      </c>
    </row>
    <row r="573" spans="2:3" x14ac:dyDescent="0.3">
      <c r="B573" s="2">
        <v>44797</v>
      </c>
      <c r="C573">
        <v>165.11</v>
      </c>
    </row>
    <row r="574" spans="2:3" x14ac:dyDescent="0.3">
      <c r="B574" s="2">
        <v>44798</v>
      </c>
      <c r="C574">
        <v>167.58</v>
      </c>
    </row>
    <row r="575" spans="2:3" x14ac:dyDescent="0.3">
      <c r="B575" s="2">
        <v>44799</v>
      </c>
      <c r="C575">
        <v>161.26</v>
      </c>
    </row>
    <row r="576" spans="2:3" x14ac:dyDescent="0.3">
      <c r="B576" s="2">
        <v>44802</v>
      </c>
      <c r="C576">
        <v>159.05000000000001</v>
      </c>
    </row>
    <row r="577" spans="2:3" x14ac:dyDescent="0.3">
      <c r="B577" s="2">
        <v>44803</v>
      </c>
      <c r="C577">
        <v>156.62</v>
      </c>
    </row>
    <row r="578" spans="2:3" x14ac:dyDescent="0.3">
      <c r="B578" s="2">
        <v>44804</v>
      </c>
      <c r="C578">
        <v>154.94999999999999</v>
      </c>
    </row>
    <row r="579" spans="2:3" x14ac:dyDescent="0.3">
      <c r="B579" s="2">
        <v>44805</v>
      </c>
      <c r="C579">
        <v>155.68</v>
      </c>
    </row>
    <row r="580" spans="2:3" x14ac:dyDescent="0.3">
      <c r="B580" s="2">
        <v>44806</v>
      </c>
      <c r="C580">
        <v>153.56</v>
      </c>
    </row>
    <row r="581" spans="2:3" x14ac:dyDescent="0.3">
      <c r="B581" s="2">
        <v>44810</v>
      </c>
      <c r="C581">
        <v>152.30000000000001</v>
      </c>
    </row>
    <row r="582" spans="2:3" x14ac:dyDescent="0.3">
      <c r="B582" s="2">
        <v>44811</v>
      </c>
      <c r="C582">
        <v>153.71</v>
      </c>
    </row>
    <row r="583" spans="2:3" x14ac:dyDescent="0.3">
      <c r="B583" s="2">
        <v>44812</v>
      </c>
      <c r="C583">
        <v>152.22999999999999</v>
      </c>
    </row>
    <row r="584" spans="2:3" x14ac:dyDescent="0.3">
      <c r="B584" s="2">
        <v>44813</v>
      </c>
      <c r="C584">
        <v>155.1</v>
      </c>
    </row>
    <row r="585" spans="2:3" x14ac:dyDescent="0.3">
      <c r="B585" s="2">
        <v>44816</v>
      </c>
      <c r="C585">
        <v>161.07</v>
      </c>
    </row>
    <row r="586" spans="2:3" x14ac:dyDescent="0.3">
      <c r="B586" s="2">
        <v>44817</v>
      </c>
      <c r="C586">
        <v>151.62</v>
      </c>
    </row>
    <row r="587" spans="2:3" x14ac:dyDescent="0.3">
      <c r="B587" s="2">
        <v>44818</v>
      </c>
      <c r="C587">
        <v>153.07</v>
      </c>
    </row>
    <row r="588" spans="2:3" x14ac:dyDescent="0.3">
      <c r="B588" s="2">
        <v>44819</v>
      </c>
      <c r="C588">
        <v>150.16999999999999</v>
      </c>
    </row>
    <row r="589" spans="2:3" x14ac:dyDescent="0.3">
      <c r="B589" s="2">
        <v>44820</v>
      </c>
      <c r="C589">
        <v>148.53</v>
      </c>
    </row>
    <row r="590" spans="2:3" x14ac:dyDescent="0.3">
      <c r="B590" s="2">
        <v>44823</v>
      </c>
      <c r="C590">
        <v>152.25</v>
      </c>
    </row>
    <row r="591" spans="2:3" x14ac:dyDescent="0.3">
      <c r="B591" s="2">
        <v>44824</v>
      </c>
      <c r="C591">
        <v>154.63999999999999</v>
      </c>
    </row>
    <row r="592" spans="2:3" x14ac:dyDescent="0.3">
      <c r="B592" s="2">
        <v>44825</v>
      </c>
      <c r="C592">
        <v>151.5</v>
      </c>
    </row>
    <row r="593" spans="2:3" x14ac:dyDescent="0.3">
      <c r="B593" s="2">
        <v>44826</v>
      </c>
      <c r="C593">
        <v>150.54</v>
      </c>
    </row>
    <row r="594" spans="2:3" x14ac:dyDescent="0.3">
      <c r="B594" s="2">
        <v>44827</v>
      </c>
      <c r="C594">
        <v>148.26</v>
      </c>
    </row>
    <row r="595" spans="2:3" x14ac:dyDescent="0.3">
      <c r="B595" s="2">
        <v>44830</v>
      </c>
      <c r="C595">
        <v>148.6</v>
      </c>
    </row>
    <row r="596" spans="2:3" x14ac:dyDescent="0.3">
      <c r="B596" s="2">
        <v>44831</v>
      </c>
      <c r="C596">
        <v>149.57</v>
      </c>
    </row>
    <row r="597" spans="2:3" x14ac:dyDescent="0.3">
      <c r="B597" s="2">
        <v>44832</v>
      </c>
      <c r="C597">
        <v>147.68</v>
      </c>
    </row>
    <row r="598" spans="2:3" x14ac:dyDescent="0.3">
      <c r="B598" s="2">
        <v>44833</v>
      </c>
      <c r="C598">
        <v>140.43</v>
      </c>
    </row>
    <row r="599" spans="2:3" x14ac:dyDescent="0.3">
      <c r="B599" s="2">
        <v>44834</v>
      </c>
      <c r="C599">
        <v>136.21</v>
      </c>
    </row>
    <row r="600" spans="2:3" x14ac:dyDescent="0.3">
      <c r="B600" s="2">
        <v>44837</v>
      </c>
      <c r="C600">
        <v>140.4</v>
      </c>
    </row>
    <row r="601" spans="2:3" x14ac:dyDescent="0.3">
      <c r="B601" s="2">
        <v>44838</v>
      </c>
      <c r="C601">
        <v>143.99</v>
      </c>
    </row>
    <row r="602" spans="2:3" x14ac:dyDescent="0.3">
      <c r="B602" s="2">
        <v>44839</v>
      </c>
      <c r="C602">
        <v>144.29</v>
      </c>
    </row>
    <row r="603" spans="2:3" x14ac:dyDescent="0.3">
      <c r="B603" s="2">
        <v>44840</v>
      </c>
      <c r="C603">
        <v>143.33000000000001</v>
      </c>
    </row>
    <row r="604" spans="2:3" x14ac:dyDescent="0.3">
      <c r="B604" s="2">
        <v>44841</v>
      </c>
      <c r="C604">
        <v>138.07</v>
      </c>
    </row>
    <row r="605" spans="2:3" x14ac:dyDescent="0.3">
      <c r="B605" s="2">
        <v>44844</v>
      </c>
      <c r="C605">
        <v>138.38999999999999</v>
      </c>
    </row>
    <row r="606" spans="2:3" x14ac:dyDescent="0.3">
      <c r="B606" s="2">
        <v>44845</v>
      </c>
      <c r="C606">
        <v>136.97999999999999</v>
      </c>
    </row>
    <row r="607" spans="2:3" x14ac:dyDescent="0.3">
      <c r="B607" s="2">
        <v>44846</v>
      </c>
      <c r="C607">
        <v>136.34</v>
      </c>
    </row>
    <row r="608" spans="2:3" x14ac:dyDescent="0.3">
      <c r="B608" s="2">
        <v>44847</v>
      </c>
      <c r="C608">
        <v>140.93</v>
      </c>
    </row>
    <row r="609" spans="2:3" x14ac:dyDescent="0.3">
      <c r="B609" s="2">
        <v>44848</v>
      </c>
      <c r="C609">
        <v>136.38</v>
      </c>
    </row>
    <row r="610" spans="2:3" x14ac:dyDescent="0.3">
      <c r="B610" s="2">
        <v>44851</v>
      </c>
      <c r="C610">
        <v>140.36000000000001</v>
      </c>
    </row>
    <row r="611" spans="2:3" x14ac:dyDescent="0.3">
      <c r="B611" s="2">
        <v>44852</v>
      </c>
      <c r="C611">
        <v>141.68</v>
      </c>
    </row>
    <row r="612" spans="2:3" x14ac:dyDescent="0.3">
      <c r="B612" s="2">
        <v>44853</v>
      </c>
      <c r="C612">
        <v>141.79</v>
      </c>
    </row>
    <row r="613" spans="2:3" x14ac:dyDescent="0.3">
      <c r="B613" s="2">
        <v>44854</v>
      </c>
      <c r="C613">
        <v>141.32</v>
      </c>
    </row>
    <row r="614" spans="2:3" x14ac:dyDescent="0.3">
      <c r="B614" s="2">
        <v>44855</v>
      </c>
      <c r="C614">
        <v>145.15</v>
      </c>
    </row>
    <row r="615" spans="2:3" x14ac:dyDescent="0.3">
      <c r="B615" s="2">
        <v>44858</v>
      </c>
      <c r="C615">
        <v>147.29</v>
      </c>
    </row>
    <row r="616" spans="2:3" x14ac:dyDescent="0.3">
      <c r="B616" s="2">
        <v>44859</v>
      </c>
      <c r="C616">
        <v>150.13999999999999</v>
      </c>
    </row>
    <row r="617" spans="2:3" x14ac:dyDescent="0.3">
      <c r="B617" s="2">
        <v>44860</v>
      </c>
      <c r="C617">
        <v>147.19999999999999</v>
      </c>
    </row>
    <row r="618" spans="2:3" x14ac:dyDescent="0.3">
      <c r="B618" s="2">
        <v>44861</v>
      </c>
      <c r="C618">
        <v>142.71</v>
      </c>
    </row>
    <row r="619" spans="2:3" x14ac:dyDescent="0.3">
      <c r="B619" s="2">
        <v>44862</v>
      </c>
      <c r="C619">
        <v>153.49</v>
      </c>
    </row>
    <row r="620" spans="2:3" x14ac:dyDescent="0.3">
      <c r="B620" s="2">
        <v>44865</v>
      </c>
      <c r="C620">
        <v>151.13</v>
      </c>
    </row>
    <row r="621" spans="2:3" x14ac:dyDescent="0.3">
      <c r="B621" s="2">
        <v>44866</v>
      </c>
      <c r="C621">
        <v>148.47999999999999</v>
      </c>
    </row>
    <row r="622" spans="2:3" x14ac:dyDescent="0.3">
      <c r="B622" s="2">
        <v>44867</v>
      </c>
      <c r="C622">
        <v>142.94</v>
      </c>
    </row>
    <row r="623" spans="2:3" x14ac:dyDescent="0.3">
      <c r="B623" s="2">
        <v>44868</v>
      </c>
      <c r="C623">
        <v>136.88</v>
      </c>
    </row>
    <row r="624" spans="2:3" x14ac:dyDescent="0.3">
      <c r="B624" s="2">
        <v>44869</v>
      </c>
      <c r="C624">
        <v>136.61000000000001</v>
      </c>
    </row>
    <row r="625" spans="2:3" x14ac:dyDescent="0.3">
      <c r="B625" s="2">
        <v>44872</v>
      </c>
      <c r="C625">
        <v>137.13999999999999</v>
      </c>
    </row>
    <row r="626" spans="2:3" x14ac:dyDescent="0.3">
      <c r="B626" s="2">
        <v>44873</v>
      </c>
      <c r="C626">
        <v>137.72</v>
      </c>
    </row>
    <row r="627" spans="2:3" x14ac:dyDescent="0.3">
      <c r="B627" s="2">
        <v>44874</v>
      </c>
      <c r="C627">
        <v>133.15</v>
      </c>
    </row>
    <row r="628" spans="2:3" x14ac:dyDescent="0.3">
      <c r="B628" s="2">
        <v>44875</v>
      </c>
      <c r="C628">
        <v>144.99</v>
      </c>
    </row>
    <row r="629" spans="2:3" x14ac:dyDescent="0.3">
      <c r="B629" s="2">
        <v>44876</v>
      </c>
      <c r="C629">
        <v>147.79</v>
      </c>
    </row>
    <row r="630" spans="2:3" x14ac:dyDescent="0.3">
      <c r="B630" s="2">
        <v>44879</v>
      </c>
      <c r="C630">
        <v>146.38</v>
      </c>
    </row>
    <row r="631" spans="2:3" x14ac:dyDescent="0.3">
      <c r="B631" s="2">
        <v>44880</v>
      </c>
      <c r="C631">
        <v>148.12</v>
      </c>
    </row>
    <row r="632" spans="2:3" x14ac:dyDescent="0.3">
      <c r="B632" s="2">
        <v>44881</v>
      </c>
      <c r="C632">
        <v>146.88999999999999</v>
      </c>
    </row>
    <row r="633" spans="2:3" x14ac:dyDescent="0.3">
      <c r="B633" s="2">
        <v>44882</v>
      </c>
      <c r="C633">
        <v>148.79</v>
      </c>
    </row>
    <row r="634" spans="2:3" x14ac:dyDescent="0.3">
      <c r="B634" s="2">
        <v>44883</v>
      </c>
      <c r="C634">
        <v>149.36000000000001</v>
      </c>
    </row>
    <row r="635" spans="2:3" x14ac:dyDescent="0.3">
      <c r="B635" s="2">
        <v>44886</v>
      </c>
      <c r="C635">
        <v>146.12</v>
      </c>
    </row>
    <row r="636" spans="2:3" x14ac:dyDescent="0.3">
      <c r="B636" s="2">
        <v>44887</v>
      </c>
      <c r="C636">
        <v>148.26</v>
      </c>
    </row>
    <row r="637" spans="2:3" x14ac:dyDescent="0.3">
      <c r="B637" s="2">
        <v>44888</v>
      </c>
      <c r="C637">
        <v>149.13999999999999</v>
      </c>
    </row>
    <row r="638" spans="2:3" x14ac:dyDescent="0.3">
      <c r="B638" s="2">
        <v>44890</v>
      </c>
      <c r="C638">
        <v>146.22</v>
      </c>
    </row>
    <row r="639" spans="2:3" x14ac:dyDescent="0.3">
      <c r="B639" s="2">
        <v>44893</v>
      </c>
      <c r="C639">
        <v>142.38</v>
      </c>
    </row>
    <row r="640" spans="2:3" x14ac:dyDescent="0.3">
      <c r="B640" s="2">
        <v>44894</v>
      </c>
      <c r="C640">
        <v>139.36000000000001</v>
      </c>
    </row>
    <row r="641" spans="2:3" x14ac:dyDescent="0.3">
      <c r="B641" s="2">
        <v>44895</v>
      </c>
      <c r="C641">
        <v>146.13999999999999</v>
      </c>
    </row>
    <row r="642" spans="2:3" x14ac:dyDescent="0.3">
      <c r="B642" s="2">
        <v>44896</v>
      </c>
      <c r="C642">
        <v>146.41</v>
      </c>
    </row>
    <row r="643" spans="2:3" x14ac:dyDescent="0.3">
      <c r="B643" s="2">
        <v>44897</v>
      </c>
      <c r="C643">
        <v>145.91999999999999</v>
      </c>
    </row>
    <row r="644" spans="2:3" x14ac:dyDescent="0.3">
      <c r="B644" s="2">
        <v>44900</v>
      </c>
      <c r="C644">
        <v>144.75</v>
      </c>
    </row>
    <row r="645" spans="2:3" x14ac:dyDescent="0.3">
      <c r="B645" s="2">
        <v>44901</v>
      </c>
      <c r="C645">
        <v>141.08000000000001</v>
      </c>
    </row>
    <row r="646" spans="2:3" x14ac:dyDescent="0.3">
      <c r="B646" s="2">
        <v>44902</v>
      </c>
      <c r="C646">
        <v>139.13999999999999</v>
      </c>
    </row>
    <row r="647" spans="2:3" x14ac:dyDescent="0.3">
      <c r="B647" s="2">
        <v>44903</v>
      </c>
      <c r="C647">
        <v>140.83000000000001</v>
      </c>
    </row>
    <row r="648" spans="2:3" x14ac:dyDescent="0.3">
      <c r="B648" s="2">
        <v>44904</v>
      </c>
      <c r="C648">
        <v>140.34</v>
      </c>
    </row>
    <row r="649" spans="2:3" x14ac:dyDescent="0.3">
      <c r="B649" s="2">
        <v>44907</v>
      </c>
      <c r="C649">
        <v>142.63999999999999</v>
      </c>
    </row>
    <row r="650" spans="2:3" x14ac:dyDescent="0.3">
      <c r="B650" s="2">
        <v>44908</v>
      </c>
      <c r="C650">
        <v>143.61000000000001</v>
      </c>
    </row>
    <row r="651" spans="2:3" x14ac:dyDescent="0.3">
      <c r="B651" s="2">
        <v>44909</v>
      </c>
      <c r="C651">
        <v>141.38</v>
      </c>
    </row>
    <row r="652" spans="2:3" x14ac:dyDescent="0.3">
      <c r="B652" s="2">
        <v>44910</v>
      </c>
      <c r="C652">
        <v>134.75</v>
      </c>
    </row>
    <row r="653" spans="2:3" x14ac:dyDescent="0.3">
      <c r="B653" s="2">
        <v>44911</v>
      </c>
      <c r="C653">
        <v>132.79</v>
      </c>
    </row>
    <row r="654" spans="2:3" x14ac:dyDescent="0.3">
      <c r="B654" s="2">
        <v>44914</v>
      </c>
      <c r="C654">
        <v>130.68</v>
      </c>
    </row>
    <row r="655" spans="2:3" x14ac:dyDescent="0.3">
      <c r="B655" s="2">
        <v>44915</v>
      </c>
      <c r="C655">
        <v>130.61000000000001</v>
      </c>
    </row>
    <row r="656" spans="2:3" x14ac:dyDescent="0.3">
      <c r="B656" s="2">
        <v>44916</v>
      </c>
      <c r="C656">
        <v>133.72</v>
      </c>
    </row>
    <row r="657" spans="2:3" x14ac:dyDescent="0.3">
      <c r="B657" s="2">
        <v>44917</v>
      </c>
      <c r="C657">
        <v>130.54</v>
      </c>
    </row>
    <row r="658" spans="2:3" x14ac:dyDescent="0.3">
      <c r="B658" s="2">
        <v>44918</v>
      </c>
      <c r="C658">
        <v>130.16999999999999</v>
      </c>
    </row>
    <row r="659" spans="2:3" x14ac:dyDescent="0.3">
      <c r="B659" s="2">
        <v>44922</v>
      </c>
      <c r="C659">
        <v>128.37</v>
      </c>
    </row>
    <row r="660" spans="2:3" x14ac:dyDescent="0.3">
      <c r="B660" s="2">
        <v>44923</v>
      </c>
      <c r="C660">
        <v>124.43</v>
      </c>
    </row>
    <row r="661" spans="2:3" x14ac:dyDescent="0.3">
      <c r="B661" s="2">
        <v>44924</v>
      </c>
      <c r="C661">
        <v>127.95</v>
      </c>
    </row>
    <row r="662" spans="2:3" x14ac:dyDescent="0.3">
      <c r="B662" s="2">
        <v>44925</v>
      </c>
      <c r="C662">
        <v>128.27000000000001</v>
      </c>
    </row>
    <row r="663" spans="2:3" x14ac:dyDescent="0.3">
      <c r="B663" s="2">
        <v>44929</v>
      </c>
      <c r="C663">
        <v>123.47</v>
      </c>
    </row>
    <row r="664" spans="2:3" x14ac:dyDescent="0.3">
      <c r="B664" s="2">
        <v>44930</v>
      </c>
      <c r="C664">
        <v>124.74</v>
      </c>
    </row>
    <row r="665" spans="2:3" x14ac:dyDescent="0.3">
      <c r="B665" s="2">
        <v>44931</v>
      </c>
      <c r="C665">
        <v>123.42</v>
      </c>
    </row>
    <row r="666" spans="2:3" x14ac:dyDescent="0.3">
      <c r="B666" s="2">
        <v>44932</v>
      </c>
      <c r="C666">
        <v>127.96</v>
      </c>
    </row>
    <row r="667" spans="2:3" x14ac:dyDescent="0.3">
      <c r="B667" s="2">
        <v>44935</v>
      </c>
      <c r="C667">
        <v>128.49</v>
      </c>
    </row>
    <row r="668" spans="2:3" x14ac:dyDescent="0.3">
      <c r="B668" s="2">
        <v>44936</v>
      </c>
      <c r="C668">
        <v>129.06</v>
      </c>
    </row>
    <row r="669" spans="2:3" x14ac:dyDescent="0.3">
      <c r="B669" s="2">
        <v>44937</v>
      </c>
      <c r="C669">
        <v>131.78</v>
      </c>
    </row>
    <row r="670" spans="2:3" x14ac:dyDescent="0.3">
      <c r="B670" s="2">
        <v>44938</v>
      </c>
      <c r="C670">
        <v>131.69999999999999</v>
      </c>
    </row>
    <row r="671" spans="2:3" x14ac:dyDescent="0.3">
      <c r="B671" s="2">
        <v>44939</v>
      </c>
      <c r="C671">
        <v>133.04</v>
      </c>
    </row>
    <row r="672" spans="2:3" x14ac:dyDescent="0.3">
      <c r="B672" s="2">
        <v>44943</v>
      </c>
      <c r="C672">
        <v>134.19999999999999</v>
      </c>
    </row>
    <row r="673" spans="2:3" x14ac:dyDescent="0.3">
      <c r="B673" s="2">
        <v>44944</v>
      </c>
      <c r="C673">
        <v>133.47999999999999</v>
      </c>
    </row>
    <row r="674" spans="2:3" x14ac:dyDescent="0.3">
      <c r="B674" s="2">
        <v>44945</v>
      </c>
      <c r="C674">
        <v>133.54</v>
      </c>
    </row>
    <row r="675" spans="2:3" x14ac:dyDescent="0.3">
      <c r="B675" s="2">
        <v>44946</v>
      </c>
      <c r="C675">
        <v>136.11000000000001</v>
      </c>
    </row>
    <row r="676" spans="2:3" x14ac:dyDescent="0.3">
      <c r="B676" s="2">
        <v>44949</v>
      </c>
      <c r="C676">
        <v>139.31</v>
      </c>
    </row>
    <row r="677" spans="2:3" x14ac:dyDescent="0.3">
      <c r="B677" s="2">
        <v>44950</v>
      </c>
      <c r="C677">
        <v>140.71</v>
      </c>
    </row>
    <row r="678" spans="2:3" x14ac:dyDescent="0.3">
      <c r="B678" s="2">
        <v>44951</v>
      </c>
      <c r="C678">
        <v>140.05000000000001</v>
      </c>
    </row>
    <row r="679" spans="2:3" x14ac:dyDescent="0.3">
      <c r="B679" s="2">
        <v>44952</v>
      </c>
      <c r="C679">
        <v>142.12</v>
      </c>
    </row>
    <row r="680" spans="2:3" x14ac:dyDescent="0.3">
      <c r="B680" s="2">
        <v>44953</v>
      </c>
      <c r="C680">
        <v>144.06</v>
      </c>
    </row>
    <row r="681" spans="2:3" x14ac:dyDescent="0.3">
      <c r="B681" s="2">
        <v>44956</v>
      </c>
      <c r="C681">
        <v>141.16999999999999</v>
      </c>
    </row>
    <row r="682" spans="2:3" x14ac:dyDescent="0.3">
      <c r="B682" s="2">
        <v>44957</v>
      </c>
      <c r="C682">
        <v>142.44</v>
      </c>
    </row>
    <row r="683" spans="2:3" x14ac:dyDescent="0.3">
      <c r="B683" s="2">
        <v>44958</v>
      </c>
      <c r="C683">
        <v>143.57</v>
      </c>
    </row>
    <row r="684" spans="2:3" x14ac:dyDescent="0.3">
      <c r="B684" s="2">
        <v>44959</v>
      </c>
      <c r="C684">
        <v>148.88999999999999</v>
      </c>
    </row>
    <row r="685" spans="2:3" x14ac:dyDescent="0.3">
      <c r="B685" s="2">
        <v>44960</v>
      </c>
      <c r="C685">
        <v>152.52000000000001</v>
      </c>
    </row>
    <row r="686" spans="2:3" x14ac:dyDescent="0.3">
      <c r="B686" s="2">
        <v>44963</v>
      </c>
      <c r="C686">
        <v>149.79</v>
      </c>
    </row>
    <row r="687" spans="2:3" x14ac:dyDescent="0.3">
      <c r="B687" s="2">
        <v>44964</v>
      </c>
      <c r="C687">
        <v>152.66999999999999</v>
      </c>
    </row>
    <row r="688" spans="2:3" x14ac:dyDescent="0.3">
      <c r="B688" s="2">
        <v>44965</v>
      </c>
      <c r="C688">
        <v>149.97999999999999</v>
      </c>
    </row>
    <row r="689" spans="2:3" x14ac:dyDescent="0.3">
      <c r="B689" s="2">
        <v>44966</v>
      </c>
      <c r="C689">
        <v>148.94</v>
      </c>
    </row>
    <row r="690" spans="2:3" x14ac:dyDescent="0.3">
      <c r="B690" s="2">
        <v>44967</v>
      </c>
      <c r="C690">
        <v>149.31</v>
      </c>
    </row>
    <row r="691" spans="2:3" x14ac:dyDescent="0.3">
      <c r="B691" s="2">
        <v>44970</v>
      </c>
      <c r="C691">
        <v>152.11000000000001</v>
      </c>
    </row>
    <row r="692" spans="2:3" x14ac:dyDescent="0.3">
      <c r="B692" s="2">
        <v>44971</v>
      </c>
      <c r="C692">
        <v>151.47</v>
      </c>
    </row>
    <row r="693" spans="2:3" x14ac:dyDescent="0.3">
      <c r="B693" s="2">
        <v>44972</v>
      </c>
      <c r="C693">
        <v>153.58000000000001</v>
      </c>
    </row>
    <row r="694" spans="2:3" x14ac:dyDescent="0.3">
      <c r="B694" s="2">
        <v>44973</v>
      </c>
      <c r="C694">
        <v>151.97999999999999</v>
      </c>
    </row>
    <row r="695" spans="2:3" x14ac:dyDescent="0.3">
      <c r="B695" s="2">
        <v>44974</v>
      </c>
      <c r="C695">
        <v>150.83000000000001</v>
      </c>
    </row>
    <row r="696" spans="2:3" x14ac:dyDescent="0.3">
      <c r="B696" s="2">
        <v>44978</v>
      </c>
      <c r="C696">
        <v>146.81</v>
      </c>
    </row>
    <row r="697" spans="2:3" x14ac:dyDescent="0.3">
      <c r="B697" s="2">
        <v>44979</v>
      </c>
      <c r="C697">
        <v>147.22999999999999</v>
      </c>
    </row>
    <row r="698" spans="2:3" x14ac:dyDescent="0.3">
      <c r="B698" s="2">
        <v>44980</v>
      </c>
      <c r="C698">
        <v>147.71</v>
      </c>
    </row>
    <row r="699" spans="2:3" x14ac:dyDescent="0.3">
      <c r="B699" s="2">
        <v>44981</v>
      </c>
      <c r="C699">
        <v>145.06</v>
      </c>
    </row>
    <row r="700" spans="2:3" x14ac:dyDescent="0.3">
      <c r="B700" s="2">
        <v>44984</v>
      </c>
      <c r="C700">
        <v>146.25</v>
      </c>
    </row>
    <row r="701" spans="2:3" x14ac:dyDescent="0.3">
      <c r="B701" s="2">
        <v>44985</v>
      </c>
      <c r="C701">
        <v>145.75</v>
      </c>
    </row>
    <row r="702" spans="2:3" x14ac:dyDescent="0.3">
      <c r="B702" s="2">
        <v>44986</v>
      </c>
      <c r="C702">
        <v>143.66999999999999</v>
      </c>
    </row>
    <row r="703" spans="2:3" x14ac:dyDescent="0.3">
      <c r="B703" s="2">
        <v>44987</v>
      </c>
      <c r="C703">
        <v>144.26</v>
      </c>
    </row>
    <row r="704" spans="2:3" x14ac:dyDescent="0.3">
      <c r="B704" s="2">
        <v>44988</v>
      </c>
      <c r="C704">
        <v>149.33000000000001</v>
      </c>
    </row>
    <row r="705" spans="2:3" x14ac:dyDescent="0.3">
      <c r="B705" s="2">
        <v>44991</v>
      </c>
      <c r="C705">
        <v>152.09</v>
      </c>
    </row>
    <row r="706" spans="2:3" x14ac:dyDescent="0.3">
      <c r="B706" s="2">
        <v>44992</v>
      </c>
      <c r="C706">
        <v>149.88999999999999</v>
      </c>
    </row>
    <row r="707" spans="2:3" x14ac:dyDescent="0.3">
      <c r="B707" s="2">
        <v>44993</v>
      </c>
      <c r="C707">
        <v>151.15</v>
      </c>
    </row>
    <row r="708" spans="2:3" x14ac:dyDescent="0.3">
      <c r="B708" s="2">
        <v>44994</v>
      </c>
      <c r="C708">
        <v>148.88999999999999</v>
      </c>
    </row>
    <row r="709" spans="2:3" x14ac:dyDescent="0.3">
      <c r="B709" s="2">
        <v>44995</v>
      </c>
      <c r="C709">
        <v>146.82</v>
      </c>
    </row>
    <row r="710" spans="2:3" x14ac:dyDescent="0.3">
      <c r="B710" s="2">
        <v>44998</v>
      </c>
      <c r="C710">
        <v>148.77000000000001</v>
      </c>
    </row>
    <row r="711" spans="2:3" x14ac:dyDescent="0.3">
      <c r="B711" s="2">
        <v>44999</v>
      </c>
      <c r="C711">
        <v>150.87</v>
      </c>
    </row>
    <row r="712" spans="2:3" x14ac:dyDescent="0.3">
      <c r="B712" s="2">
        <v>45000</v>
      </c>
      <c r="C712">
        <v>151.26</v>
      </c>
    </row>
    <row r="713" spans="2:3" x14ac:dyDescent="0.3">
      <c r="B713" s="2">
        <v>45001</v>
      </c>
      <c r="C713">
        <v>154.09</v>
      </c>
    </row>
    <row r="714" spans="2:3" x14ac:dyDescent="0.3">
      <c r="B714" s="2">
        <v>45002</v>
      </c>
      <c r="C714">
        <v>153.25</v>
      </c>
    </row>
    <row r="715" spans="2:3" x14ac:dyDescent="0.3">
      <c r="B715" s="2">
        <v>45005</v>
      </c>
      <c r="C715">
        <v>155.62</v>
      </c>
    </row>
    <row r="716" spans="2:3" x14ac:dyDescent="0.3">
      <c r="B716" s="2">
        <v>45006</v>
      </c>
      <c r="C716">
        <v>157.47999999999999</v>
      </c>
    </row>
    <row r="717" spans="2:3" x14ac:dyDescent="0.3">
      <c r="B717" s="2">
        <v>45007</v>
      </c>
      <c r="C717">
        <v>156.05000000000001</v>
      </c>
    </row>
    <row r="718" spans="2:3" x14ac:dyDescent="0.3">
      <c r="B718" s="2">
        <v>45008</v>
      </c>
      <c r="C718">
        <v>157.13999999999999</v>
      </c>
    </row>
    <row r="719" spans="2:3" x14ac:dyDescent="0.3">
      <c r="B719" s="2">
        <v>45009</v>
      </c>
      <c r="C719">
        <v>158.44</v>
      </c>
    </row>
    <row r="720" spans="2:3" x14ac:dyDescent="0.3">
      <c r="B720" s="2">
        <v>45012</v>
      </c>
      <c r="C720">
        <v>156.49</v>
      </c>
    </row>
    <row r="721" spans="2:3" x14ac:dyDescent="0.3">
      <c r="B721" s="2">
        <v>45013</v>
      </c>
      <c r="C721">
        <v>155.87</v>
      </c>
    </row>
    <row r="722" spans="2:3" x14ac:dyDescent="0.3">
      <c r="B722" s="2">
        <v>45014</v>
      </c>
      <c r="C722">
        <v>158.96</v>
      </c>
    </row>
    <row r="723" spans="2:3" x14ac:dyDescent="0.3">
      <c r="B723" s="2">
        <v>45015</v>
      </c>
      <c r="C723">
        <v>160.53</v>
      </c>
    </row>
    <row r="724" spans="2:3" x14ac:dyDescent="0.3">
      <c r="B724" s="2">
        <v>45016</v>
      </c>
      <c r="C724">
        <v>163.04</v>
      </c>
    </row>
    <row r="725" spans="2:3" x14ac:dyDescent="0.3">
      <c r="B725" s="2">
        <v>45019</v>
      </c>
      <c r="C725">
        <v>164.3</v>
      </c>
    </row>
    <row r="726" spans="2:3" x14ac:dyDescent="0.3">
      <c r="B726" s="2">
        <v>45020</v>
      </c>
      <c r="C726">
        <v>163.76</v>
      </c>
    </row>
    <row r="727" spans="2:3" x14ac:dyDescent="0.3">
      <c r="B727" s="2">
        <v>45021</v>
      </c>
      <c r="C727">
        <v>161.91</v>
      </c>
    </row>
    <row r="728" spans="2:3" x14ac:dyDescent="0.3">
      <c r="B728" s="2">
        <v>45022</v>
      </c>
      <c r="C728">
        <v>162.80000000000001</v>
      </c>
    </row>
    <row r="729" spans="2:3" x14ac:dyDescent="0.3">
      <c r="B729" s="2">
        <v>45026</v>
      </c>
      <c r="C729">
        <v>160.19999999999999</v>
      </c>
    </row>
    <row r="730" spans="2:3" x14ac:dyDescent="0.3">
      <c r="B730" s="2">
        <v>45027</v>
      </c>
      <c r="C730">
        <v>158.99</v>
      </c>
    </row>
    <row r="731" spans="2:3" x14ac:dyDescent="0.3">
      <c r="B731" s="2">
        <v>45028</v>
      </c>
      <c r="C731">
        <v>158.29</v>
      </c>
    </row>
    <row r="732" spans="2:3" x14ac:dyDescent="0.3">
      <c r="B732" s="2">
        <v>45029</v>
      </c>
      <c r="C732">
        <v>163.69</v>
      </c>
    </row>
    <row r="733" spans="2:3" x14ac:dyDescent="0.3">
      <c r="B733" s="2">
        <v>45030</v>
      </c>
      <c r="C733">
        <v>163.35</v>
      </c>
    </row>
    <row r="734" spans="2:3" x14ac:dyDescent="0.3">
      <c r="B734" s="2">
        <v>45033</v>
      </c>
      <c r="C734">
        <v>163.37</v>
      </c>
    </row>
    <row r="735" spans="2:3" x14ac:dyDescent="0.3">
      <c r="B735" s="2">
        <v>45034</v>
      </c>
      <c r="C735">
        <v>164.59</v>
      </c>
    </row>
    <row r="736" spans="2:3" x14ac:dyDescent="0.3">
      <c r="B736" s="2">
        <v>45035</v>
      </c>
      <c r="C736">
        <v>165.74</v>
      </c>
    </row>
    <row r="737" spans="2:3" x14ac:dyDescent="0.3">
      <c r="B737" s="2">
        <v>45036</v>
      </c>
      <c r="C737">
        <v>164.77</v>
      </c>
    </row>
    <row r="738" spans="2:3" x14ac:dyDescent="0.3">
      <c r="B738" s="2">
        <v>45037</v>
      </c>
      <c r="C738">
        <v>163.16</v>
      </c>
    </row>
    <row r="739" spans="2:3" x14ac:dyDescent="0.3">
      <c r="B739" s="2">
        <v>45040</v>
      </c>
      <c r="C739">
        <v>163.46</v>
      </c>
    </row>
    <row r="740" spans="2:3" x14ac:dyDescent="0.3">
      <c r="B740" s="2">
        <v>45041</v>
      </c>
      <c r="C740">
        <v>161.91999999999999</v>
      </c>
    </row>
    <row r="741" spans="2:3" x14ac:dyDescent="0.3">
      <c r="B741" s="2">
        <v>45042</v>
      </c>
      <c r="C741">
        <v>161.91</v>
      </c>
    </row>
    <row r="742" spans="2:3" x14ac:dyDescent="0.3">
      <c r="B742" s="2">
        <v>45043</v>
      </c>
      <c r="C742">
        <v>166.51</v>
      </c>
    </row>
    <row r="743" spans="2:3" x14ac:dyDescent="0.3">
      <c r="B743" s="2">
        <v>45044</v>
      </c>
      <c r="C743">
        <v>167.77</v>
      </c>
    </row>
    <row r="744" spans="2:3" x14ac:dyDescent="0.3">
      <c r="B744" s="2">
        <v>45047</v>
      </c>
      <c r="C744">
        <v>167.68</v>
      </c>
    </row>
    <row r="745" spans="2:3" x14ac:dyDescent="0.3">
      <c r="B745" s="2">
        <v>45048</v>
      </c>
      <c r="C745">
        <v>166.64</v>
      </c>
    </row>
    <row r="746" spans="2:3" x14ac:dyDescent="0.3">
      <c r="B746" s="2">
        <v>45049</v>
      </c>
      <c r="C746">
        <v>165.56</v>
      </c>
    </row>
    <row r="747" spans="2:3" x14ac:dyDescent="0.3">
      <c r="B747" s="2">
        <v>45050</v>
      </c>
      <c r="C747">
        <v>163.92</v>
      </c>
    </row>
    <row r="748" spans="2:3" x14ac:dyDescent="0.3">
      <c r="B748" s="2">
        <v>45051</v>
      </c>
      <c r="C748">
        <v>171.61</v>
      </c>
    </row>
    <row r="749" spans="2:3" x14ac:dyDescent="0.3">
      <c r="B749" s="2">
        <v>45054</v>
      </c>
      <c r="C749">
        <v>171.54</v>
      </c>
    </row>
    <row r="750" spans="2:3" x14ac:dyDescent="0.3">
      <c r="B750" s="2">
        <v>45055</v>
      </c>
      <c r="C750">
        <v>169.83</v>
      </c>
    </row>
    <row r="751" spans="2:3" x14ac:dyDescent="0.3">
      <c r="B751" s="2">
        <v>45056</v>
      </c>
      <c r="C751">
        <v>171.6</v>
      </c>
    </row>
    <row r="752" spans="2:3" x14ac:dyDescent="0.3">
      <c r="B752" s="2">
        <v>45057</v>
      </c>
      <c r="C752">
        <v>171.79</v>
      </c>
    </row>
    <row r="753" spans="2:3" x14ac:dyDescent="0.3">
      <c r="B753" s="2">
        <v>45058</v>
      </c>
      <c r="C753">
        <v>170.86</v>
      </c>
    </row>
    <row r="754" spans="2:3" x14ac:dyDescent="0.3">
      <c r="B754" s="2">
        <v>45061</v>
      </c>
      <c r="C754">
        <v>170.36</v>
      </c>
    </row>
    <row r="755" spans="2:3" x14ac:dyDescent="0.3">
      <c r="B755" s="2">
        <v>45062</v>
      </c>
      <c r="C755">
        <v>170.36</v>
      </c>
    </row>
    <row r="756" spans="2:3" x14ac:dyDescent="0.3">
      <c r="B756" s="2">
        <v>45063</v>
      </c>
      <c r="C756">
        <v>170.98</v>
      </c>
    </row>
    <row r="757" spans="2:3" x14ac:dyDescent="0.3">
      <c r="B757" s="2">
        <v>45064</v>
      </c>
      <c r="C757">
        <v>173.31</v>
      </c>
    </row>
    <row r="758" spans="2:3" x14ac:dyDescent="0.3">
      <c r="B758" s="2">
        <v>45065</v>
      </c>
      <c r="C758">
        <v>173.42</v>
      </c>
    </row>
    <row r="759" spans="2:3" x14ac:dyDescent="0.3">
      <c r="B759" s="2">
        <v>45068</v>
      </c>
      <c r="C759">
        <v>172.47</v>
      </c>
    </row>
    <row r="760" spans="2:3" x14ac:dyDescent="0.3">
      <c r="B760" s="2">
        <v>45069</v>
      </c>
      <c r="C760">
        <v>169.86</v>
      </c>
    </row>
    <row r="761" spans="2:3" x14ac:dyDescent="0.3">
      <c r="B761" s="2">
        <v>45070</v>
      </c>
      <c r="C761">
        <v>170.14</v>
      </c>
    </row>
    <row r="762" spans="2:3" x14ac:dyDescent="0.3">
      <c r="B762" s="2">
        <v>45071</v>
      </c>
      <c r="C762">
        <v>171.28</v>
      </c>
    </row>
    <row r="763" spans="2:3" x14ac:dyDescent="0.3">
      <c r="B763" s="2">
        <v>45072</v>
      </c>
      <c r="C763">
        <v>173.69</v>
      </c>
    </row>
    <row r="764" spans="2:3" x14ac:dyDescent="0.3">
      <c r="B764" s="2">
        <v>45076</v>
      </c>
      <c r="C764">
        <v>175.54</v>
      </c>
    </row>
    <row r="765" spans="2:3" x14ac:dyDescent="0.3">
      <c r="B765" s="2">
        <v>45077</v>
      </c>
      <c r="C765">
        <v>175.49</v>
      </c>
    </row>
    <row r="766" spans="2:3" x14ac:dyDescent="0.3">
      <c r="B766" s="2">
        <v>45078</v>
      </c>
      <c r="C766">
        <v>178.3</v>
      </c>
    </row>
    <row r="767" spans="2:3" x14ac:dyDescent="0.3">
      <c r="B767" s="2">
        <v>45079</v>
      </c>
      <c r="C767">
        <v>179.16</v>
      </c>
    </row>
    <row r="768" spans="2:3" x14ac:dyDescent="0.3">
      <c r="B768" s="2">
        <v>45082</v>
      </c>
      <c r="C768">
        <v>177.8</v>
      </c>
    </row>
    <row r="769" spans="2:3" x14ac:dyDescent="0.3">
      <c r="B769" s="2">
        <v>45083</v>
      </c>
      <c r="C769">
        <v>177.43</v>
      </c>
    </row>
    <row r="770" spans="2:3" x14ac:dyDescent="0.3">
      <c r="B770" s="2">
        <v>45084</v>
      </c>
      <c r="C770">
        <v>176.06</v>
      </c>
    </row>
    <row r="771" spans="2:3" x14ac:dyDescent="0.3">
      <c r="B771" s="2">
        <v>45085</v>
      </c>
      <c r="C771">
        <v>178.78</v>
      </c>
    </row>
    <row r="772" spans="2:3" x14ac:dyDescent="0.3">
      <c r="B772" s="2">
        <v>45086</v>
      </c>
      <c r="C772">
        <v>179.17</v>
      </c>
    </row>
    <row r="773" spans="2:3" x14ac:dyDescent="0.3">
      <c r="B773" s="2">
        <v>45089</v>
      </c>
      <c r="C773">
        <v>181.97</v>
      </c>
    </row>
    <row r="774" spans="2:3" x14ac:dyDescent="0.3">
      <c r="B774" s="2">
        <v>45090</v>
      </c>
      <c r="C774">
        <v>181.49</v>
      </c>
    </row>
    <row r="775" spans="2:3" x14ac:dyDescent="0.3">
      <c r="B775" s="2">
        <v>45091</v>
      </c>
      <c r="C775">
        <v>182.13</v>
      </c>
    </row>
    <row r="776" spans="2:3" x14ac:dyDescent="0.3">
      <c r="B776" s="2">
        <v>45092</v>
      </c>
      <c r="C776">
        <v>184.17</v>
      </c>
    </row>
    <row r="777" spans="2:3" x14ac:dyDescent="0.3">
      <c r="B777" s="2">
        <v>45093</v>
      </c>
      <c r="C777">
        <v>183.09</v>
      </c>
    </row>
    <row r="778" spans="2:3" x14ac:dyDescent="0.3">
      <c r="B778" s="2">
        <v>45097</v>
      </c>
      <c r="C778">
        <v>183.18</v>
      </c>
    </row>
    <row r="779" spans="2:3" x14ac:dyDescent="0.3">
      <c r="B779" s="2">
        <v>45098</v>
      </c>
      <c r="C779">
        <v>182.14</v>
      </c>
    </row>
    <row r="780" spans="2:3" x14ac:dyDescent="0.3">
      <c r="B780" s="2">
        <v>45099</v>
      </c>
      <c r="C780">
        <v>185.15</v>
      </c>
    </row>
    <row r="781" spans="2:3" x14ac:dyDescent="0.3">
      <c r="B781" s="2">
        <v>45100</v>
      </c>
      <c r="C781">
        <v>184.83</v>
      </c>
    </row>
    <row r="782" spans="2:3" x14ac:dyDescent="0.3">
      <c r="B782" s="2">
        <v>45103</v>
      </c>
      <c r="C782">
        <v>183.43</v>
      </c>
    </row>
    <row r="783" spans="2:3" x14ac:dyDescent="0.3">
      <c r="B783" s="2">
        <v>45104</v>
      </c>
      <c r="C783">
        <v>186.2</v>
      </c>
    </row>
    <row r="784" spans="2:3" x14ac:dyDescent="0.3">
      <c r="B784" s="2">
        <v>45105</v>
      </c>
      <c r="C784">
        <v>187.37</v>
      </c>
    </row>
    <row r="785" spans="2:3" x14ac:dyDescent="0.3">
      <c r="B785" s="2">
        <v>45106</v>
      </c>
      <c r="C785">
        <v>187.71</v>
      </c>
    </row>
    <row r="786" spans="2:3" x14ac:dyDescent="0.3">
      <c r="B786" s="2">
        <v>45107</v>
      </c>
      <c r="C786">
        <v>192.05</v>
      </c>
    </row>
    <row r="787" spans="2:3" x14ac:dyDescent="0.3">
      <c r="B787" s="2">
        <v>45110</v>
      </c>
      <c r="C787">
        <v>190.55</v>
      </c>
    </row>
    <row r="788" spans="2:3" x14ac:dyDescent="0.3">
      <c r="B788" s="2">
        <v>45112</v>
      </c>
      <c r="C788">
        <v>189.43</v>
      </c>
    </row>
    <row r="789" spans="2:3" x14ac:dyDescent="0.3">
      <c r="B789" s="2">
        <v>45113</v>
      </c>
      <c r="C789">
        <v>189.91</v>
      </c>
    </row>
    <row r="790" spans="2:3" x14ac:dyDescent="0.3">
      <c r="B790" s="2">
        <v>45114</v>
      </c>
      <c r="C790">
        <v>188.79</v>
      </c>
    </row>
    <row r="791" spans="2:3" x14ac:dyDescent="0.3">
      <c r="B791" s="2">
        <v>45117</v>
      </c>
      <c r="C791">
        <v>186.74</v>
      </c>
    </row>
    <row r="792" spans="2:3" x14ac:dyDescent="0.3">
      <c r="B792" s="2">
        <v>45118</v>
      </c>
      <c r="C792">
        <v>186.22</v>
      </c>
    </row>
    <row r="793" spans="2:3" x14ac:dyDescent="0.3">
      <c r="B793" s="2">
        <v>45119</v>
      </c>
      <c r="C793">
        <v>187.89</v>
      </c>
    </row>
    <row r="794" spans="2:3" x14ac:dyDescent="0.3">
      <c r="B794" s="2">
        <v>45120</v>
      </c>
      <c r="C794">
        <v>188.65</v>
      </c>
    </row>
    <row r="795" spans="2:3" x14ac:dyDescent="0.3">
      <c r="B795" s="2">
        <v>45121</v>
      </c>
      <c r="C795">
        <v>188.8</v>
      </c>
    </row>
    <row r="796" spans="2:3" x14ac:dyDescent="0.3">
      <c r="B796" s="2">
        <v>45124</v>
      </c>
      <c r="C796">
        <v>192.07</v>
      </c>
    </row>
    <row r="797" spans="2:3" x14ac:dyDescent="0.3">
      <c r="B797" s="2">
        <v>45125</v>
      </c>
      <c r="C797">
        <v>191.81</v>
      </c>
    </row>
    <row r="798" spans="2:3" x14ac:dyDescent="0.3">
      <c r="B798" s="2">
        <v>45126</v>
      </c>
      <c r="C798">
        <v>193.17</v>
      </c>
    </row>
    <row r="799" spans="2:3" x14ac:dyDescent="0.3">
      <c r="B799" s="2">
        <v>45127</v>
      </c>
      <c r="C799">
        <v>191.22</v>
      </c>
    </row>
    <row r="800" spans="2:3" x14ac:dyDescent="0.3">
      <c r="B800" s="2">
        <v>45128</v>
      </c>
      <c r="C800">
        <v>190.04</v>
      </c>
    </row>
    <row r="801" spans="2:3" x14ac:dyDescent="0.3">
      <c r="B801" s="2">
        <v>45131</v>
      </c>
      <c r="C801">
        <v>190.84</v>
      </c>
    </row>
    <row r="802" spans="2:3" x14ac:dyDescent="0.3">
      <c r="B802" s="2">
        <v>45132</v>
      </c>
      <c r="C802">
        <v>191.7</v>
      </c>
    </row>
    <row r="803" spans="2:3" x14ac:dyDescent="0.3">
      <c r="B803" s="2">
        <v>45133</v>
      </c>
      <c r="C803">
        <v>192.57</v>
      </c>
    </row>
    <row r="804" spans="2:3" x14ac:dyDescent="0.3">
      <c r="B804" s="2">
        <v>45134</v>
      </c>
      <c r="C804">
        <v>191.3</v>
      </c>
    </row>
    <row r="805" spans="2:3" x14ac:dyDescent="0.3">
      <c r="B805" s="2">
        <v>45135</v>
      </c>
      <c r="C805">
        <v>193.89</v>
      </c>
    </row>
    <row r="806" spans="2:3" x14ac:dyDescent="0.3">
      <c r="B806" s="2">
        <v>45138</v>
      </c>
      <c r="C806">
        <v>194.5</v>
      </c>
    </row>
    <row r="807" spans="2:3" x14ac:dyDescent="0.3">
      <c r="B807" s="2">
        <v>45139</v>
      </c>
      <c r="C807">
        <v>193.67</v>
      </c>
    </row>
    <row r="808" spans="2:3" x14ac:dyDescent="0.3">
      <c r="B808" s="2">
        <v>45140</v>
      </c>
      <c r="C808">
        <v>190.67</v>
      </c>
    </row>
    <row r="809" spans="2:3" x14ac:dyDescent="0.3">
      <c r="B809" s="2">
        <v>45141</v>
      </c>
      <c r="C809">
        <v>189.27</v>
      </c>
    </row>
    <row r="810" spans="2:3" x14ac:dyDescent="0.3">
      <c r="B810" s="2">
        <v>45142</v>
      </c>
      <c r="C810">
        <v>180.19</v>
      </c>
    </row>
    <row r="811" spans="2:3" x14ac:dyDescent="0.3">
      <c r="B811" s="2">
        <v>45145</v>
      </c>
      <c r="C811">
        <v>177.08</v>
      </c>
    </row>
    <row r="812" spans="2:3" x14ac:dyDescent="0.3">
      <c r="B812" s="2">
        <v>45146</v>
      </c>
      <c r="C812">
        <v>178.02</v>
      </c>
    </row>
    <row r="813" spans="2:3" x14ac:dyDescent="0.3">
      <c r="B813" s="2">
        <v>45147</v>
      </c>
      <c r="C813">
        <v>176.42</v>
      </c>
    </row>
    <row r="814" spans="2:3" x14ac:dyDescent="0.3">
      <c r="B814" s="2">
        <v>45148</v>
      </c>
      <c r="C814">
        <v>176.21</v>
      </c>
    </row>
    <row r="815" spans="2:3" x14ac:dyDescent="0.3">
      <c r="B815" s="2">
        <v>45149</v>
      </c>
      <c r="C815">
        <v>176.27</v>
      </c>
    </row>
    <row r="816" spans="2:3" x14ac:dyDescent="0.3">
      <c r="B816" s="2">
        <v>45152</v>
      </c>
      <c r="C816">
        <v>177.92</v>
      </c>
    </row>
    <row r="817" spans="2:3" x14ac:dyDescent="0.3">
      <c r="B817" s="2">
        <v>45153</v>
      </c>
      <c r="C817">
        <v>175.93</v>
      </c>
    </row>
    <row r="818" spans="2:3" x14ac:dyDescent="0.3">
      <c r="B818" s="2">
        <v>45154</v>
      </c>
      <c r="C818">
        <v>175.06</v>
      </c>
    </row>
    <row r="819" spans="2:3" x14ac:dyDescent="0.3">
      <c r="B819" s="2">
        <v>45155</v>
      </c>
      <c r="C819">
        <v>172.51</v>
      </c>
    </row>
    <row r="820" spans="2:3" x14ac:dyDescent="0.3">
      <c r="B820" s="2">
        <v>45156</v>
      </c>
      <c r="C820">
        <v>172.99</v>
      </c>
    </row>
    <row r="821" spans="2:3" x14ac:dyDescent="0.3">
      <c r="B821" s="2">
        <v>45159</v>
      </c>
      <c r="C821">
        <v>174.33</v>
      </c>
    </row>
    <row r="822" spans="2:3" x14ac:dyDescent="0.3">
      <c r="B822" s="2">
        <v>45160</v>
      </c>
      <c r="C822">
        <v>175.71</v>
      </c>
    </row>
    <row r="823" spans="2:3" x14ac:dyDescent="0.3">
      <c r="B823" s="2">
        <v>45161</v>
      </c>
      <c r="C823">
        <v>179.57</v>
      </c>
    </row>
    <row r="824" spans="2:3" x14ac:dyDescent="0.3">
      <c r="B824" s="2">
        <v>45162</v>
      </c>
      <c r="C824">
        <v>174.87</v>
      </c>
    </row>
    <row r="825" spans="2:3" x14ac:dyDescent="0.3">
      <c r="B825" s="2">
        <v>45163</v>
      </c>
      <c r="C825">
        <v>177.08</v>
      </c>
    </row>
    <row r="826" spans="2:3" x14ac:dyDescent="0.3">
      <c r="B826" s="2">
        <v>45166</v>
      </c>
      <c r="C826">
        <v>178.64</v>
      </c>
    </row>
    <row r="827" spans="2:3" x14ac:dyDescent="0.3">
      <c r="B827" s="2">
        <v>45167</v>
      </c>
      <c r="C827">
        <v>182.54</v>
      </c>
    </row>
    <row r="828" spans="2:3" x14ac:dyDescent="0.3">
      <c r="B828" s="2">
        <v>45168</v>
      </c>
      <c r="C828">
        <v>186.04</v>
      </c>
    </row>
    <row r="829" spans="2:3" x14ac:dyDescent="0.3">
      <c r="B829" s="2">
        <v>45169</v>
      </c>
      <c r="C829">
        <v>186.26</v>
      </c>
    </row>
    <row r="830" spans="2:3" x14ac:dyDescent="0.3">
      <c r="B830" s="2">
        <v>45170</v>
      </c>
      <c r="C830">
        <v>187.84</v>
      </c>
    </row>
    <row r="831" spans="2:3" x14ac:dyDescent="0.3">
      <c r="B831" s="2">
        <v>45174</v>
      </c>
      <c r="C831">
        <v>188.07</v>
      </c>
    </row>
    <row r="832" spans="2:3" x14ac:dyDescent="0.3">
      <c r="B832" s="2">
        <v>45175</v>
      </c>
      <c r="C832">
        <v>181.34</v>
      </c>
    </row>
    <row r="833" spans="2:3" x14ac:dyDescent="0.3">
      <c r="B833" s="2">
        <v>45176</v>
      </c>
      <c r="C833">
        <v>176.04</v>
      </c>
    </row>
    <row r="834" spans="2:3" x14ac:dyDescent="0.3">
      <c r="B834" s="2">
        <v>45177</v>
      </c>
      <c r="C834">
        <v>176.65</v>
      </c>
    </row>
    <row r="835" spans="2:3" x14ac:dyDescent="0.3">
      <c r="B835" s="2">
        <v>45180</v>
      </c>
      <c r="C835">
        <v>177.82</v>
      </c>
    </row>
    <row r="836" spans="2:3" x14ac:dyDescent="0.3">
      <c r="B836" s="2">
        <v>45181</v>
      </c>
      <c r="C836">
        <v>174.79</v>
      </c>
    </row>
    <row r="837" spans="2:3" x14ac:dyDescent="0.3">
      <c r="B837" s="2">
        <v>45182</v>
      </c>
      <c r="C837">
        <v>172.72</v>
      </c>
    </row>
    <row r="838" spans="2:3" x14ac:dyDescent="0.3">
      <c r="B838" s="2">
        <v>45183</v>
      </c>
      <c r="C838">
        <v>174.23</v>
      </c>
    </row>
    <row r="839" spans="2:3" x14ac:dyDescent="0.3">
      <c r="B839" s="2">
        <v>45184</v>
      </c>
      <c r="C839">
        <v>173.51</v>
      </c>
    </row>
    <row r="840" spans="2:3" x14ac:dyDescent="0.3">
      <c r="B840" s="2">
        <v>45187</v>
      </c>
      <c r="C840">
        <v>176.44</v>
      </c>
    </row>
    <row r="841" spans="2:3" x14ac:dyDescent="0.3">
      <c r="B841" s="2">
        <v>45188</v>
      </c>
      <c r="C841">
        <v>177.53</v>
      </c>
    </row>
    <row r="842" spans="2:3" x14ac:dyDescent="0.3">
      <c r="B842" s="2">
        <v>45189</v>
      </c>
      <c r="C842">
        <v>173.98</v>
      </c>
    </row>
    <row r="843" spans="2:3" x14ac:dyDescent="0.3">
      <c r="B843" s="2">
        <v>45190</v>
      </c>
      <c r="C843">
        <v>172.44</v>
      </c>
    </row>
    <row r="844" spans="2:3" x14ac:dyDescent="0.3">
      <c r="B844" s="2">
        <v>45191</v>
      </c>
      <c r="C844">
        <v>173.29</v>
      </c>
    </row>
    <row r="845" spans="2:3" x14ac:dyDescent="0.3">
      <c r="B845" s="2">
        <v>45194</v>
      </c>
      <c r="C845">
        <v>174.57</v>
      </c>
    </row>
    <row r="846" spans="2:3" x14ac:dyDescent="0.3">
      <c r="B846" s="2">
        <v>45195</v>
      </c>
      <c r="C846">
        <v>170.49</v>
      </c>
    </row>
    <row r="847" spans="2:3" x14ac:dyDescent="0.3">
      <c r="B847" s="2">
        <v>45196</v>
      </c>
      <c r="C847">
        <v>168.97</v>
      </c>
    </row>
    <row r="848" spans="2:3" x14ac:dyDescent="0.3">
      <c r="B848" s="2">
        <v>45197</v>
      </c>
      <c r="C848">
        <v>169.23</v>
      </c>
    </row>
    <row r="849" spans="2:3" x14ac:dyDescent="0.3">
      <c r="B849" s="2">
        <v>45198</v>
      </c>
      <c r="C849">
        <v>169.74</v>
      </c>
    </row>
    <row r="850" spans="2:3" x14ac:dyDescent="0.3">
      <c r="B850" s="2">
        <v>45201</v>
      </c>
      <c r="C850">
        <v>172.26</v>
      </c>
    </row>
    <row r="851" spans="2:3" x14ac:dyDescent="0.3">
      <c r="B851" s="2">
        <v>45202</v>
      </c>
      <c r="C851">
        <v>170.92</v>
      </c>
    </row>
    <row r="852" spans="2:3" x14ac:dyDescent="0.3">
      <c r="B852" s="2">
        <v>45203</v>
      </c>
      <c r="C852">
        <v>172.17</v>
      </c>
    </row>
    <row r="853" spans="2:3" x14ac:dyDescent="0.3">
      <c r="B853" s="2">
        <v>45204</v>
      </c>
      <c r="C853">
        <v>173.41</v>
      </c>
    </row>
    <row r="854" spans="2:3" x14ac:dyDescent="0.3">
      <c r="B854" s="2">
        <v>45205</v>
      </c>
      <c r="C854">
        <v>175.97</v>
      </c>
    </row>
    <row r="855" spans="2:3" x14ac:dyDescent="0.3">
      <c r="B855" s="2">
        <v>45208</v>
      </c>
      <c r="C855">
        <v>177.45</v>
      </c>
    </row>
    <row r="856" spans="2:3" x14ac:dyDescent="0.3">
      <c r="B856" s="2">
        <v>45209</v>
      </c>
      <c r="C856">
        <v>176.86</v>
      </c>
    </row>
    <row r="857" spans="2:3" x14ac:dyDescent="0.3">
      <c r="B857" s="2">
        <v>45210</v>
      </c>
      <c r="C857">
        <v>178.26</v>
      </c>
    </row>
    <row r="858" spans="2:3" x14ac:dyDescent="0.3">
      <c r="B858" s="2">
        <v>45211</v>
      </c>
      <c r="C858">
        <v>179.16</v>
      </c>
    </row>
    <row r="859" spans="2:3" x14ac:dyDescent="0.3">
      <c r="B859" s="2">
        <v>45212</v>
      </c>
      <c r="C859">
        <v>177.32</v>
      </c>
    </row>
    <row r="860" spans="2:3" x14ac:dyDescent="0.3">
      <c r="B860" s="2">
        <v>45215</v>
      </c>
      <c r="C860">
        <v>177.19</v>
      </c>
    </row>
    <row r="861" spans="2:3" x14ac:dyDescent="0.3">
      <c r="B861" s="2">
        <v>45216</v>
      </c>
      <c r="C861">
        <v>175.63</v>
      </c>
    </row>
    <row r="862" spans="2:3" x14ac:dyDescent="0.3">
      <c r="B862" s="2">
        <v>45217</v>
      </c>
      <c r="C862">
        <v>174.33</v>
      </c>
    </row>
    <row r="863" spans="2:3" x14ac:dyDescent="0.3">
      <c r="B863" s="2">
        <v>45218</v>
      </c>
      <c r="C863">
        <v>173.96</v>
      </c>
    </row>
    <row r="864" spans="2:3" x14ac:dyDescent="0.3">
      <c r="B864" s="2">
        <v>45219</v>
      </c>
      <c r="C864">
        <v>171.4</v>
      </c>
    </row>
    <row r="865" spans="2:3" x14ac:dyDescent="0.3">
      <c r="B865" s="2">
        <v>45222</v>
      </c>
      <c r="C865">
        <v>171.52</v>
      </c>
    </row>
    <row r="866" spans="2:3" x14ac:dyDescent="0.3">
      <c r="B866" s="2">
        <v>45223</v>
      </c>
      <c r="C866">
        <v>171.95</v>
      </c>
    </row>
    <row r="867" spans="2:3" x14ac:dyDescent="0.3">
      <c r="B867" s="2">
        <v>45224</v>
      </c>
      <c r="C867">
        <v>169.63</v>
      </c>
    </row>
    <row r="868" spans="2:3" x14ac:dyDescent="0.3">
      <c r="B868" s="2">
        <v>45225</v>
      </c>
      <c r="C868">
        <v>165.46</v>
      </c>
    </row>
    <row r="869" spans="2:3" x14ac:dyDescent="0.3">
      <c r="B869" s="2">
        <v>45226</v>
      </c>
      <c r="C869">
        <v>166.78</v>
      </c>
    </row>
    <row r="870" spans="2:3" x14ac:dyDescent="0.3">
      <c r="B870" s="2">
        <v>45229</v>
      </c>
      <c r="C870">
        <v>168.83</v>
      </c>
    </row>
    <row r="871" spans="2:3" x14ac:dyDescent="0.3">
      <c r="B871" s="2">
        <v>45230</v>
      </c>
      <c r="C871">
        <v>169.31</v>
      </c>
    </row>
    <row r="872" spans="2:3" x14ac:dyDescent="0.3">
      <c r="B872" s="2">
        <v>45231</v>
      </c>
      <c r="C872">
        <v>172.48</v>
      </c>
    </row>
    <row r="873" spans="2:3" x14ac:dyDescent="0.3">
      <c r="B873" s="2">
        <v>45232</v>
      </c>
      <c r="C873">
        <v>176.05</v>
      </c>
    </row>
    <row r="874" spans="2:3" x14ac:dyDescent="0.3">
      <c r="B874" s="2">
        <v>45233</v>
      </c>
      <c r="C874">
        <v>175.14</v>
      </c>
    </row>
    <row r="875" spans="2:3" x14ac:dyDescent="0.3">
      <c r="B875" s="2">
        <v>45236</v>
      </c>
      <c r="C875">
        <v>177.69</v>
      </c>
    </row>
    <row r="876" spans="2:3" x14ac:dyDescent="0.3">
      <c r="B876" s="2">
        <v>45237</v>
      </c>
      <c r="C876">
        <v>180.26</v>
      </c>
    </row>
    <row r="877" spans="2:3" x14ac:dyDescent="0.3">
      <c r="B877" s="2">
        <v>45238</v>
      </c>
      <c r="C877">
        <v>181.32</v>
      </c>
    </row>
    <row r="878" spans="2:3" x14ac:dyDescent="0.3">
      <c r="B878" s="2">
        <v>45239</v>
      </c>
      <c r="C878">
        <v>180.85</v>
      </c>
    </row>
    <row r="879" spans="2:3" x14ac:dyDescent="0.3">
      <c r="B879" s="2">
        <v>45240</v>
      </c>
      <c r="C879">
        <v>185.04</v>
      </c>
    </row>
    <row r="880" spans="2:3" x14ac:dyDescent="0.3">
      <c r="B880" s="2">
        <v>45243</v>
      </c>
      <c r="C880">
        <v>183.46</v>
      </c>
    </row>
    <row r="881" spans="2:3" x14ac:dyDescent="0.3">
      <c r="B881" s="2">
        <v>45244</v>
      </c>
      <c r="C881">
        <v>186.08</v>
      </c>
    </row>
    <row r="882" spans="2:3" x14ac:dyDescent="0.3">
      <c r="B882" s="2">
        <v>45245</v>
      </c>
      <c r="C882">
        <v>186.64</v>
      </c>
    </row>
    <row r="883" spans="2:3" x14ac:dyDescent="0.3">
      <c r="B883" s="2">
        <v>45246</v>
      </c>
      <c r="C883">
        <v>188.33</v>
      </c>
    </row>
    <row r="884" spans="2:3" x14ac:dyDescent="0.3">
      <c r="B884" s="2">
        <v>45247</v>
      </c>
      <c r="C884">
        <v>188.31</v>
      </c>
    </row>
    <row r="885" spans="2:3" x14ac:dyDescent="0.3">
      <c r="B885" s="2">
        <v>45250</v>
      </c>
      <c r="C885">
        <v>190.06</v>
      </c>
    </row>
    <row r="886" spans="2:3" x14ac:dyDescent="0.3">
      <c r="B886" s="2">
        <v>45251</v>
      </c>
      <c r="C886">
        <v>189.25</v>
      </c>
    </row>
    <row r="887" spans="2:3" x14ac:dyDescent="0.3">
      <c r="B887" s="2">
        <v>45252</v>
      </c>
      <c r="C887">
        <v>189.92</v>
      </c>
    </row>
    <row r="888" spans="2:3" x14ac:dyDescent="0.3">
      <c r="B888" s="2">
        <v>45254</v>
      </c>
      <c r="C888">
        <v>188.59</v>
      </c>
    </row>
    <row r="889" spans="2:3" x14ac:dyDescent="0.3">
      <c r="B889" s="2">
        <v>45257</v>
      </c>
      <c r="C889">
        <v>188.41</v>
      </c>
    </row>
    <row r="890" spans="2:3" x14ac:dyDescent="0.3">
      <c r="B890" s="2">
        <v>45258</v>
      </c>
      <c r="C890">
        <v>189.02</v>
      </c>
    </row>
    <row r="891" spans="2:3" x14ac:dyDescent="0.3">
      <c r="B891" s="2">
        <v>45259</v>
      </c>
      <c r="C891">
        <v>187.99</v>
      </c>
    </row>
    <row r="892" spans="2:3" x14ac:dyDescent="0.3">
      <c r="B892" s="2">
        <v>45260</v>
      </c>
      <c r="C892">
        <v>188.57</v>
      </c>
    </row>
    <row r="893" spans="2:3" x14ac:dyDescent="0.3">
      <c r="B893" s="2">
        <v>45261</v>
      </c>
      <c r="C893">
        <v>189.85</v>
      </c>
    </row>
    <row r="894" spans="2:3" x14ac:dyDescent="0.3">
      <c r="B894" s="2">
        <v>45264</v>
      </c>
      <c r="C894">
        <v>188.05</v>
      </c>
    </row>
    <row r="895" spans="2:3" x14ac:dyDescent="0.3">
      <c r="B895" s="2">
        <v>45265</v>
      </c>
      <c r="C895">
        <v>192.01</v>
      </c>
    </row>
    <row r="896" spans="2:3" x14ac:dyDescent="0.3">
      <c r="B896" s="2">
        <v>45266</v>
      </c>
      <c r="C896">
        <v>190.92</v>
      </c>
    </row>
    <row r="897" spans="2:3" x14ac:dyDescent="0.3">
      <c r="B897" s="2">
        <v>45267</v>
      </c>
      <c r="C897">
        <v>192.86</v>
      </c>
    </row>
    <row r="898" spans="2:3" x14ac:dyDescent="0.3">
      <c r="B898" s="2">
        <v>45268</v>
      </c>
      <c r="C898">
        <v>194.29</v>
      </c>
    </row>
    <row r="899" spans="2:3" x14ac:dyDescent="0.3">
      <c r="B899" s="2">
        <v>45271</v>
      </c>
      <c r="C899">
        <v>191.78</v>
      </c>
    </row>
    <row r="900" spans="2:3" x14ac:dyDescent="0.3">
      <c r="B900" s="2">
        <v>45272</v>
      </c>
      <c r="C900">
        <v>193.29</v>
      </c>
    </row>
    <row r="901" spans="2:3" x14ac:dyDescent="0.3">
      <c r="B901" s="2">
        <v>45273</v>
      </c>
      <c r="C901">
        <v>196.52</v>
      </c>
    </row>
    <row r="902" spans="2:3" x14ac:dyDescent="0.3">
      <c r="B902" s="2">
        <v>45274</v>
      </c>
      <c r="C902">
        <v>196.67</v>
      </c>
    </row>
    <row r="903" spans="2:3" x14ac:dyDescent="0.3">
      <c r="B903" s="2">
        <v>45275</v>
      </c>
      <c r="C903">
        <v>196.13</v>
      </c>
    </row>
    <row r="904" spans="2:3" x14ac:dyDescent="0.3">
      <c r="B904" s="2">
        <v>45278</v>
      </c>
      <c r="C904">
        <v>194.47</v>
      </c>
    </row>
    <row r="905" spans="2:3" x14ac:dyDescent="0.3">
      <c r="B905" s="2">
        <v>45279</v>
      </c>
      <c r="C905">
        <v>195.51</v>
      </c>
    </row>
    <row r="906" spans="2:3" x14ac:dyDescent="0.3">
      <c r="B906" s="2">
        <v>45280</v>
      </c>
      <c r="C906">
        <v>193.41</v>
      </c>
    </row>
    <row r="907" spans="2:3" x14ac:dyDescent="0.3">
      <c r="B907" s="2">
        <v>45281</v>
      </c>
      <c r="C907">
        <v>193.26</v>
      </c>
    </row>
    <row r="908" spans="2:3" x14ac:dyDescent="0.3">
      <c r="B908" s="2">
        <v>45282</v>
      </c>
      <c r="C908">
        <v>192.19</v>
      </c>
    </row>
    <row r="909" spans="2:3" x14ac:dyDescent="0.3">
      <c r="B909" s="2">
        <v>45286</v>
      </c>
      <c r="C909">
        <v>191.65</v>
      </c>
    </row>
    <row r="910" spans="2:3" x14ac:dyDescent="0.3">
      <c r="B910" s="2">
        <v>45287</v>
      </c>
      <c r="C910">
        <v>191.75</v>
      </c>
    </row>
    <row r="911" spans="2:3" x14ac:dyDescent="0.3">
      <c r="B911" s="2">
        <v>45288</v>
      </c>
      <c r="C911">
        <v>192.17</v>
      </c>
    </row>
    <row r="912" spans="2:3" x14ac:dyDescent="0.3">
      <c r="B912" s="2">
        <v>45289</v>
      </c>
      <c r="C912">
        <v>191.13</v>
      </c>
    </row>
    <row r="913" spans="2:3" x14ac:dyDescent="0.3">
      <c r="B913" s="2">
        <v>45293</v>
      </c>
      <c r="C913">
        <v>184.29</v>
      </c>
    </row>
    <row r="914" spans="2:3" x14ac:dyDescent="0.3">
      <c r="B914" s="2">
        <v>45294</v>
      </c>
      <c r="C914">
        <v>182.91</v>
      </c>
    </row>
    <row r="915" spans="2:3" x14ac:dyDescent="0.3">
      <c r="B915" s="2">
        <v>45295</v>
      </c>
      <c r="C915">
        <v>180.59</v>
      </c>
    </row>
    <row r="916" spans="2:3" x14ac:dyDescent="0.3">
      <c r="B916" s="2">
        <v>45296</v>
      </c>
      <c r="C916">
        <v>179.86</v>
      </c>
    </row>
    <row r="917" spans="2:3" x14ac:dyDescent="0.3">
      <c r="B917" s="2">
        <v>45299</v>
      </c>
      <c r="C917">
        <v>184.21</v>
      </c>
    </row>
    <row r="918" spans="2:3" x14ac:dyDescent="0.3">
      <c r="B918" s="2">
        <v>45300</v>
      </c>
      <c r="C918">
        <v>183.79</v>
      </c>
    </row>
    <row r="919" spans="2:3" x14ac:dyDescent="0.3">
      <c r="B919" s="2">
        <v>45301</v>
      </c>
      <c r="C919">
        <v>184.84</v>
      </c>
    </row>
    <row r="920" spans="2:3" x14ac:dyDescent="0.3">
      <c r="B920" s="2">
        <v>45302</v>
      </c>
      <c r="C920">
        <v>184.24</v>
      </c>
    </row>
    <row r="921" spans="2:3" x14ac:dyDescent="0.3">
      <c r="B921" s="2">
        <v>45303</v>
      </c>
      <c r="C921">
        <v>184.57</v>
      </c>
    </row>
    <row r="922" spans="2:3" x14ac:dyDescent="0.3">
      <c r="B922" s="2">
        <v>45307</v>
      </c>
      <c r="C922">
        <v>182.3</v>
      </c>
    </row>
    <row r="923" spans="2:3" x14ac:dyDescent="0.3">
      <c r="B923" s="2">
        <v>45308</v>
      </c>
      <c r="C923">
        <v>181.35</v>
      </c>
    </row>
    <row r="924" spans="2:3" x14ac:dyDescent="0.3">
      <c r="B924" s="2">
        <v>45309</v>
      </c>
      <c r="C924">
        <v>187.26</v>
      </c>
    </row>
    <row r="925" spans="2:3" x14ac:dyDescent="0.3">
      <c r="B925" s="2">
        <v>45310</v>
      </c>
      <c r="C925">
        <v>190.17</v>
      </c>
    </row>
    <row r="926" spans="2:3" x14ac:dyDescent="0.3">
      <c r="B926" s="2">
        <v>45313</v>
      </c>
      <c r="C926">
        <v>192.48</v>
      </c>
    </row>
    <row r="927" spans="2:3" x14ac:dyDescent="0.3">
      <c r="B927" s="2">
        <v>45314</v>
      </c>
      <c r="C927">
        <v>193.76</v>
      </c>
    </row>
    <row r="928" spans="2:3" x14ac:dyDescent="0.3">
      <c r="B928" s="2">
        <v>45315</v>
      </c>
      <c r="C928">
        <v>193.09</v>
      </c>
    </row>
    <row r="929" spans="2:3" x14ac:dyDescent="0.3">
      <c r="B929" s="2">
        <v>45316</v>
      </c>
      <c r="C929">
        <v>192.76</v>
      </c>
    </row>
    <row r="930" spans="2:3" x14ac:dyDescent="0.3">
      <c r="B930" s="2">
        <v>45317</v>
      </c>
      <c r="C930">
        <v>191.02</v>
      </c>
    </row>
    <row r="931" spans="2:3" x14ac:dyDescent="0.3">
      <c r="B931" s="2">
        <v>45320</v>
      </c>
      <c r="C931">
        <v>190.34</v>
      </c>
    </row>
    <row r="932" spans="2:3" x14ac:dyDescent="0.3">
      <c r="B932" s="2">
        <v>45321</v>
      </c>
      <c r="C932">
        <v>186.67</v>
      </c>
    </row>
    <row r="933" spans="2:3" x14ac:dyDescent="0.3">
      <c r="B933" s="2">
        <v>45322</v>
      </c>
      <c r="C933">
        <v>183.06</v>
      </c>
    </row>
    <row r="934" spans="2:3" x14ac:dyDescent="0.3">
      <c r="B934" s="2">
        <v>45323</v>
      </c>
      <c r="C934">
        <v>185.5</v>
      </c>
    </row>
    <row r="935" spans="2:3" x14ac:dyDescent="0.3">
      <c r="B935" s="2">
        <v>45324</v>
      </c>
      <c r="C935">
        <v>184.5</v>
      </c>
    </row>
    <row r="936" spans="2:3" x14ac:dyDescent="0.3">
      <c r="B936" s="2">
        <v>45327</v>
      </c>
      <c r="C936">
        <v>186.32</v>
      </c>
    </row>
    <row r="937" spans="2:3" x14ac:dyDescent="0.3">
      <c r="B937" s="2">
        <v>45328</v>
      </c>
      <c r="C937">
        <v>187.92</v>
      </c>
    </row>
    <row r="938" spans="2:3" x14ac:dyDescent="0.3">
      <c r="B938" s="2">
        <v>45329</v>
      </c>
      <c r="C938">
        <v>188.03</v>
      </c>
    </row>
    <row r="939" spans="2:3" x14ac:dyDescent="0.3">
      <c r="B939" s="2">
        <v>45330</v>
      </c>
      <c r="C939">
        <v>186.95</v>
      </c>
    </row>
    <row r="940" spans="2:3" x14ac:dyDescent="0.3">
      <c r="B940" s="2">
        <v>45331</v>
      </c>
      <c r="C940">
        <v>187.72</v>
      </c>
    </row>
    <row r="941" spans="2:3" x14ac:dyDescent="0.3">
      <c r="B941" s="2">
        <v>45334</v>
      </c>
      <c r="C941">
        <v>186.03</v>
      </c>
    </row>
    <row r="942" spans="2:3" x14ac:dyDescent="0.3">
      <c r="B942" s="2">
        <v>45335</v>
      </c>
      <c r="C942">
        <v>183.93</v>
      </c>
    </row>
    <row r="943" spans="2:3" x14ac:dyDescent="0.3">
      <c r="B943" s="2">
        <v>45336</v>
      </c>
      <c r="C943">
        <v>183.04</v>
      </c>
    </row>
    <row r="944" spans="2:3" x14ac:dyDescent="0.3">
      <c r="B944" s="2">
        <v>45337</v>
      </c>
      <c r="C944">
        <v>182.76</v>
      </c>
    </row>
    <row r="945" spans="2:3" x14ac:dyDescent="0.3">
      <c r="B945" s="2">
        <v>45338</v>
      </c>
      <c r="C945">
        <v>181.22</v>
      </c>
    </row>
    <row r="946" spans="2:3" x14ac:dyDescent="0.3">
      <c r="B946" s="2">
        <v>45342</v>
      </c>
      <c r="C946">
        <v>180.47</v>
      </c>
    </row>
    <row r="947" spans="2:3" x14ac:dyDescent="0.3">
      <c r="B947" s="2">
        <v>45343</v>
      </c>
      <c r="C947">
        <v>181.23</v>
      </c>
    </row>
    <row r="948" spans="2:3" x14ac:dyDescent="0.3">
      <c r="B948" s="2">
        <v>45344</v>
      </c>
      <c r="C948">
        <v>183.26</v>
      </c>
    </row>
    <row r="949" spans="2:3" x14ac:dyDescent="0.3">
      <c r="B949" s="2">
        <v>45345</v>
      </c>
      <c r="C949">
        <v>181.42</v>
      </c>
    </row>
    <row r="950" spans="2:3" x14ac:dyDescent="0.3">
      <c r="B950" s="2">
        <v>45348</v>
      </c>
      <c r="C950">
        <v>180.07</v>
      </c>
    </row>
    <row r="951" spans="2:3" x14ac:dyDescent="0.3">
      <c r="B951" s="2">
        <v>45349</v>
      </c>
      <c r="C951">
        <v>181.53</v>
      </c>
    </row>
    <row r="952" spans="2:3" x14ac:dyDescent="0.3">
      <c r="B952" s="2">
        <v>45350</v>
      </c>
      <c r="C952">
        <v>180.33</v>
      </c>
    </row>
    <row r="953" spans="2:3" x14ac:dyDescent="0.3">
      <c r="B953" s="2">
        <v>45351</v>
      </c>
      <c r="C953">
        <v>179.66</v>
      </c>
    </row>
    <row r="954" spans="2:3" x14ac:dyDescent="0.3">
      <c r="B954" s="2">
        <v>45352</v>
      </c>
      <c r="C954">
        <v>178.58</v>
      </c>
    </row>
    <row r="955" spans="2:3" x14ac:dyDescent="0.3">
      <c r="B955" s="2">
        <v>45355</v>
      </c>
      <c r="C955">
        <v>174.05</v>
      </c>
    </row>
    <row r="956" spans="2:3" x14ac:dyDescent="0.3">
      <c r="B956" s="2">
        <v>45356</v>
      </c>
      <c r="C956">
        <v>169.1</v>
      </c>
    </row>
    <row r="957" spans="2:3" x14ac:dyDescent="0.3">
      <c r="B957" s="2">
        <v>45357</v>
      </c>
      <c r="C957">
        <v>168.1</v>
      </c>
    </row>
    <row r="958" spans="2:3" x14ac:dyDescent="0.3">
      <c r="B958" s="2">
        <v>45358</v>
      </c>
      <c r="C958">
        <v>167.99</v>
      </c>
    </row>
    <row r="959" spans="2:3" x14ac:dyDescent="0.3">
      <c r="B959" s="2">
        <v>45359</v>
      </c>
      <c r="C959">
        <v>169.71</v>
      </c>
    </row>
    <row r="960" spans="2:3" x14ac:dyDescent="0.3">
      <c r="B960" s="2">
        <v>45362</v>
      </c>
      <c r="C960">
        <v>171.71</v>
      </c>
    </row>
    <row r="961" spans="2:3" x14ac:dyDescent="0.3">
      <c r="B961" s="2">
        <v>45363</v>
      </c>
      <c r="C961">
        <v>172.19</v>
      </c>
    </row>
    <row r="962" spans="2:3" x14ac:dyDescent="0.3">
      <c r="B962" s="2">
        <v>45364</v>
      </c>
      <c r="C962">
        <v>170.1</v>
      </c>
    </row>
    <row r="963" spans="2:3" x14ac:dyDescent="0.3">
      <c r="B963" s="2">
        <v>45365</v>
      </c>
      <c r="C963">
        <v>171.96</v>
      </c>
    </row>
    <row r="964" spans="2:3" x14ac:dyDescent="0.3">
      <c r="B964" s="2">
        <v>45366</v>
      </c>
      <c r="C964">
        <v>171.58</v>
      </c>
    </row>
    <row r="965" spans="2:3" x14ac:dyDescent="0.3">
      <c r="B965" s="2">
        <v>45369</v>
      </c>
      <c r="C965">
        <v>172.68</v>
      </c>
    </row>
    <row r="966" spans="2:3" x14ac:dyDescent="0.3">
      <c r="B966" s="2">
        <v>45370</v>
      </c>
      <c r="C966">
        <v>175.02</v>
      </c>
    </row>
    <row r="967" spans="2:3" x14ac:dyDescent="0.3">
      <c r="B967" s="2">
        <v>45371</v>
      </c>
      <c r="C967">
        <v>177.6</v>
      </c>
    </row>
    <row r="968" spans="2:3" x14ac:dyDescent="0.3">
      <c r="B968" s="2">
        <v>45372</v>
      </c>
      <c r="C968">
        <v>170.34</v>
      </c>
    </row>
    <row r="969" spans="2:3" x14ac:dyDescent="0.3">
      <c r="B969" s="2">
        <v>45373</v>
      </c>
      <c r="C969">
        <v>171.25</v>
      </c>
    </row>
    <row r="970" spans="2:3" x14ac:dyDescent="0.3">
      <c r="B970" s="2">
        <v>45376</v>
      </c>
      <c r="C970">
        <v>169.82</v>
      </c>
    </row>
    <row r="971" spans="2:3" x14ac:dyDescent="0.3">
      <c r="B971" s="2">
        <v>45377</v>
      </c>
      <c r="C971">
        <v>168.69</v>
      </c>
    </row>
    <row r="972" spans="2:3" x14ac:dyDescent="0.3">
      <c r="B972" s="2">
        <v>45378</v>
      </c>
      <c r="C972">
        <v>172.27</v>
      </c>
    </row>
    <row r="973" spans="2:3" x14ac:dyDescent="0.3">
      <c r="B973" s="2">
        <v>45379</v>
      </c>
      <c r="C973">
        <v>170.45</v>
      </c>
    </row>
    <row r="974" spans="2:3" x14ac:dyDescent="0.3">
      <c r="B974" s="2">
        <v>45383</v>
      </c>
      <c r="C974">
        <v>169.01</v>
      </c>
    </row>
    <row r="975" spans="2:3" x14ac:dyDescent="0.3">
      <c r="B975" s="2">
        <v>45384</v>
      </c>
      <c r="C975">
        <v>167.83</v>
      </c>
    </row>
    <row r="976" spans="2:3" x14ac:dyDescent="0.3">
      <c r="B976" s="2">
        <v>45385</v>
      </c>
      <c r="C976">
        <v>168.63</v>
      </c>
    </row>
    <row r="977" spans="2:3" x14ac:dyDescent="0.3">
      <c r="B977" s="2">
        <v>45386</v>
      </c>
      <c r="C977">
        <v>167.81</v>
      </c>
    </row>
    <row r="978" spans="2:3" x14ac:dyDescent="0.3">
      <c r="B978" s="2">
        <v>45387</v>
      </c>
      <c r="C978">
        <v>168.56</v>
      </c>
    </row>
    <row r="979" spans="2:3" x14ac:dyDescent="0.3">
      <c r="B979" s="2">
        <v>45390</v>
      </c>
      <c r="C979">
        <v>167.44</v>
      </c>
    </row>
    <row r="980" spans="2:3" x14ac:dyDescent="0.3">
      <c r="B980" s="2">
        <v>45391</v>
      </c>
      <c r="C980">
        <v>168.65</v>
      </c>
    </row>
    <row r="981" spans="2:3" x14ac:dyDescent="0.3">
      <c r="B981" s="2">
        <v>45392</v>
      </c>
      <c r="C981">
        <v>166.77</v>
      </c>
    </row>
    <row r="982" spans="2:3" x14ac:dyDescent="0.3">
      <c r="B982" s="2">
        <v>45393</v>
      </c>
      <c r="C982">
        <v>173.99</v>
      </c>
    </row>
    <row r="983" spans="2:3" x14ac:dyDescent="0.3">
      <c r="B983" s="2">
        <v>45394</v>
      </c>
      <c r="C983">
        <v>175.49</v>
      </c>
    </row>
    <row r="984" spans="2:3" x14ac:dyDescent="0.3">
      <c r="B984" s="2">
        <v>45397</v>
      </c>
      <c r="C984">
        <v>171.65</v>
      </c>
    </row>
    <row r="985" spans="2:3" x14ac:dyDescent="0.3">
      <c r="B985" s="2">
        <v>45398</v>
      </c>
      <c r="C985">
        <v>168.36</v>
      </c>
    </row>
    <row r="986" spans="2:3" x14ac:dyDescent="0.3">
      <c r="B986" s="2">
        <v>45399</v>
      </c>
      <c r="C986">
        <v>166.99</v>
      </c>
    </row>
    <row r="987" spans="2:3" x14ac:dyDescent="0.3">
      <c r="B987" s="2">
        <v>45400</v>
      </c>
      <c r="C987">
        <v>166.04</v>
      </c>
    </row>
    <row r="988" spans="2:3" x14ac:dyDescent="0.3">
      <c r="B988" s="2">
        <v>45401</v>
      </c>
      <c r="C988">
        <v>164.01</v>
      </c>
    </row>
    <row r="989" spans="2:3" x14ac:dyDescent="0.3">
      <c r="B989" s="2">
        <v>45404</v>
      </c>
      <c r="C989">
        <v>164.84</v>
      </c>
    </row>
    <row r="990" spans="2:3" x14ac:dyDescent="0.3">
      <c r="B990" s="2">
        <v>45405</v>
      </c>
      <c r="C990">
        <v>165.9</v>
      </c>
    </row>
    <row r="991" spans="2:3" x14ac:dyDescent="0.3">
      <c r="B991" s="2">
        <v>45406</v>
      </c>
      <c r="C991">
        <v>168.01</v>
      </c>
    </row>
    <row r="992" spans="2:3" x14ac:dyDescent="0.3">
      <c r="B992" s="2">
        <v>45407</v>
      </c>
      <c r="C992">
        <v>168.87</v>
      </c>
    </row>
    <row r="993" spans="2:3" x14ac:dyDescent="0.3">
      <c r="B993" s="2">
        <v>45408</v>
      </c>
      <c r="C993">
        <v>168.28</v>
      </c>
    </row>
    <row r="994" spans="2:3" x14ac:dyDescent="0.3">
      <c r="B994" s="2">
        <v>45411</v>
      </c>
      <c r="C994">
        <v>172.46</v>
      </c>
    </row>
    <row r="995" spans="2:3" x14ac:dyDescent="0.3">
      <c r="B995" s="2">
        <v>45412</v>
      </c>
      <c r="C995">
        <v>169.31</v>
      </c>
    </row>
    <row r="996" spans="2:3" x14ac:dyDescent="0.3">
      <c r="B996" s="2">
        <v>45413</v>
      </c>
      <c r="C996">
        <v>168.28</v>
      </c>
    </row>
    <row r="997" spans="2:3" x14ac:dyDescent="0.3">
      <c r="B997" s="2">
        <v>45414</v>
      </c>
      <c r="C997">
        <v>171.99</v>
      </c>
    </row>
    <row r="998" spans="2:3" x14ac:dyDescent="0.3">
      <c r="B998" s="2">
        <v>45415</v>
      </c>
      <c r="C998">
        <v>182.28</v>
      </c>
    </row>
    <row r="999" spans="2:3" x14ac:dyDescent="0.3">
      <c r="B999" s="2">
        <v>45418</v>
      </c>
      <c r="C999">
        <v>180.62</v>
      </c>
    </row>
    <row r="1000" spans="2:3" x14ac:dyDescent="0.3">
      <c r="B1000" s="2">
        <v>45419</v>
      </c>
      <c r="C1000">
        <v>181.31</v>
      </c>
    </row>
    <row r="1001" spans="2:3" x14ac:dyDescent="0.3">
      <c r="B1001" s="2">
        <v>45420</v>
      </c>
      <c r="C1001">
        <v>181.64</v>
      </c>
    </row>
    <row r="1002" spans="2:3" x14ac:dyDescent="0.3">
      <c r="B1002" s="2">
        <v>45421</v>
      </c>
      <c r="C1002">
        <v>183.46</v>
      </c>
    </row>
    <row r="1003" spans="2:3" x14ac:dyDescent="0.3">
      <c r="B1003" s="2">
        <v>45422</v>
      </c>
      <c r="C1003">
        <v>182.2</v>
      </c>
    </row>
    <row r="1004" spans="2:3" x14ac:dyDescent="0.3">
      <c r="B1004" s="2">
        <v>45425</v>
      </c>
      <c r="C1004">
        <v>185.41</v>
      </c>
    </row>
    <row r="1005" spans="2:3" x14ac:dyDescent="0.3">
      <c r="B1005" s="2">
        <v>45426</v>
      </c>
      <c r="C1005">
        <v>186.56</v>
      </c>
    </row>
    <row r="1006" spans="2:3" x14ac:dyDescent="0.3">
      <c r="B1006" s="2">
        <v>45427</v>
      </c>
      <c r="C1006">
        <v>188.84</v>
      </c>
    </row>
    <row r="1007" spans="2:3" x14ac:dyDescent="0.3">
      <c r="B1007" s="2">
        <v>45428</v>
      </c>
      <c r="C1007">
        <v>188.96</v>
      </c>
    </row>
    <row r="1008" spans="2:3" x14ac:dyDescent="0.3">
      <c r="B1008" s="2">
        <v>45429</v>
      </c>
      <c r="C1008">
        <v>188.99</v>
      </c>
    </row>
    <row r="1009" spans="2:3" x14ac:dyDescent="0.3">
      <c r="B1009" s="2">
        <v>45432</v>
      </c>
      <c r="C1009">
        <v>190.15</v>
      </c>
    </row>
    <row r="1010" spans="2:3" x14ac:dyDescent="0.3">
      <c r="B1010" s="2">
        <v>45433</v>
      </c>
      <c r="C1010">
        <v>191.45</v>
      </c>
    </row>
    <row r="1011" spans="2:3" x14ac:dyDescent="0.3">
      <c r="B1011" s="2">
        <v>45434</v>
      </c>
      <c r="C1011">
        <v>190.01</v>
      </c>
    </row>
    <row r="1012" spans="2:3" x14ac:dyDescent="0.3">
      <c r="B1012" s="2">
        <v>45435</v>
      </c>
      <c r="C1012">
        <v>186.01</v>
      </c>
    </row>
    <row r="1013" spans="2:3" x14ac:dyDescent="0.3">
      <c r="B1013" s="2">
        <v>45436</v>
      </c>
      <c r="C1013">
        <v>189.1</v>
      </c>
    </row>
    <row r="1014" spans="2:3" x14ac:dyDescent="0.3">
      <c r="B1014" s="2">
        <v>45440</v>
      </c>
      <c r="C1014">
        <v>189.11</v>
      </c>
    </row>
    <row r="1015" spans="2:3" x14ac:dyDescent="0.3">
      <c r="B1015" s="2">
        <v>45441</v>
      </c>
      <c r="C1015">
        <v>189.4</v>
      </c>
    </row>
    <row r="1016" spans="2:3" x14ac:dyDescent="0.3">
      <c r="B1016" s="2">
        <v>45442</v>
      </c>
      <c r="C1016">
        <v>190.4</v>
      </c>
    </row>
    <row r="1017" spans="2:3" x14ac:dyDescent="0.3">
      <c r="B1017" s="2">
        <v>45443</v>
      </c>
      <c r="C1017">
        <v>191.36</v>
      </c>
    </row>
    <row r="1018" spans="2:3" x14ac:dyDescent="0.3">
      <c r="B1018" s="2">
        <v>45446</v>
      </c>
      <c r="C1018">
        <v>193.13</v>
      </c>
    </row>
    <row r="1019" spans="2:3" x14ac:dyDescent="0.3">
      <c r="B1019" s="2">
        <v>45447</v>
      </c>
      <c r="C1019">
        <v>193.45</v>
      </c>
    </row>
    <row r="1020" spans="2:3" x14ac:dyDescent="0.3">
      <c r="B1020" s="2">
        <v>45448</v>
      </c>
      <c r="C1020">
        <v>194.96</v>
      </c>
    </row>
    <row r="1021" spans="2:3" x14ac:dyDescent="0.3">
      <c r="B1021" s="2">
        <v>45449</v>
      </c>
      <c r="C1021">
        <v>193.57</v>
      </c>
    </row>
    <row r="1022" spans="2:3" x14ac:dyDescent="0.3">
      <c r="B1022" s="2">
        <v>45450</v>
      </c>
      <c r="C1022">
        <v>195.97</v>
      </c>
    </row>
    <row r="1023" spans="2:3" x14ac:dyDescent="0.3">
      <c r="B1023" s="2">
        <v>45453</v>
      </c>
      <c r="C1023">
        <v>192.22</v>
      </c>
    </row>
    <row r="1024" spans="2:3" x14ac:dyDescent="0.3">
      <c r="B1024" s="2">
        <v>45454</v>
      </c>
      <c r="C1024">
        <v>206.19</v>
      </c>
    </row>
    <row r="1025" spans="2:3" x14ac:dyDescent="0.3">
      <c r="B1025" s="2">
        <v>45455</v>
      </c>
      <c r="C1025">
        <v>212.08</v>
      </c>
    </row>
    <row r="1026" spans="2:3" x14ac:dyDescent="0.3">
      <c r="B1026" s="2">
        <v>45456</v>
      </c>
      <c r="C1026">
        <v>213.24</v>
      </c>
    </row>
    <row r="1027" spans="2:3" x14ac:dyDescent="0.3">
      <c r="B1027" s="2">
        <v>45457</v>
      </c>
      <c r="C1027">
        <v>211.5</v>
      </c>
    </row>
    <row r="1028" spans="2:3" x14ac:dyDescent="0.3">
      <c r="B1028" s="2">
        <v>45460</v>
      </c>
      <c r="C1028">
        <v>215.66</v>
      </c>
    </row>
    <row r="1029" spans="2:3" x14ac:dyDescent="0.3">
      <c r="B1029" s="2">
        <v>45461</v>
      </c>
      <c r="C1029">
        <v>213.29</v>
      </c>
    </row>
    <row r="1030" spans="2:3" x14ac:dyDescent="0.3">
      <c r="B1030" s="2">
        <v>45463</v>
      </c>
      <c r="C1030">
        <v>208.7</v>
      </c>
    </row>
    <row r="1031" spans="2:3" x14ac:dyDescent="0.3">
      <c r="B1031" s="2">
        <v>45464</v>
      </c>
      <c r="C1031">
        <v>206.52</v>
      </c>
    </row>
    <row r="1032" spans="2:3" x14ac:dyDescent="0.3">
      <c r="B1032" s="2">
        <v>45467</v>
      </c>
      <c r="C1032">
        <v>207.17</v>
      </c>
    </row>
    <row r="1033" spans="2:3" x14ac:dyDescent="0.3">
      <c r="B1033" s="2">
        <v>45468</v>
      </c>
      <c r="C1033">
        <v>208.1</v>
      </c>
    </row>
    <row r="1034" spans="2:3" x14ac:dyDescent="0.3">
      <c r="B1034" s="2">
        <v>45469</v>
      </c>
      <c r="C1034">
        <v>212.26</v>
      </c>
    </row>
    <row r="1035" spans="2:3" x14ac:dyDescent="0.3">
      <c r="B1035" s="2">
        <v>45470</v>
      </c>
      <c r="C1035">
        <v>213.1</v>
      </c>
    </row>
    <row r="1036" spans="2:3" x14ac:dyDescent="0.3">
      <c r="B1036" s="2">
        <v>45471</v>
      </c>
      <c r="C1036">
        <v>209.64</v>
      </c>
    </row>
    <row r="1037" spans="2:3" x14ac:dyDescent="0.3">
      <c r="B1037" s="2">
        <v>45474</v>
      </c>
      <c r="C1037">
        <v>215.74</v>
      </c>
    </row>
    <row r="1038" spans="2:3" x14ac:dyDescent="0.3">
      <c r="B1038" s="2">
        <v>45475</v>
      </c>
      <c r="C1038">
        <v>219.24</v>
      </c>
    </row>
    <row r="1039" spans="2:3" x14ac:dyDescent="0.3">
      <c r="B1039" s="2">
        <v>45476</v>
      </c>
      <c r="C1039">
        <v>220.52</v>
      </c>
    </row>
    <row r="1040" spans="2:3" x14ac:dyDescent="0.3">
      <c r="B1040" s="2">
        <v>45478</v>
      </c>
      <c r="C1040">
        <v>225.29</v>
      </c>
    </row>
    <row r="1041" spans="2:3" x14ac:dyDescent="0.3">
      <c r="B1041" s="2">
        <v>45481</v>
      </c>
      <c r="C1041">
        <v>226.76</v>
      </c>
    </row>
    <row r="1042" spans="2:3" x14ac:dyDescent="0.3">
      <c r="B1042" s="2">
        <v>45482</v>
      </c>
      <c r="C1042">
        <v>227.62</v>
      </c>
    </row>
    <row r="1043" spans="2:3" x14ac:dyDescent="0.3">
      <c r="B1043" s="2">
        <v>45483</v>
      </c>
      <c r="C1043">
        <v>231.9</v>
      </c>
    </row>
    <row r="1044" spans="2:3" x14ac:dyDescent="0.3">
      <c r="B1044" s="2">
        <v>45484</v>
      </c>
      <c r="C1044">
        <v>226.51</v>
      </c>
    </row>
    <row r="1045" spans="2:3" x14ac:dyDescent="0.3">
      <c r="B1045" s="2">
        <v>45485</v>
      </c>
      <c r="C1045">
        <v>229.47</v>
      </c>
    </row>
    <row r="1046" spans="2:3" x14ac:dyDescent="0.3">
      <c r="B1046" s="2">
        <v>45488</v>
      </c>
      <c r="C1046">
        <v>233.31</v>
      </c>
    </row>
    <row r="1047" spans="2:3" x14ac:dyDescent="0.3">
      <c r="B1047" s="2">
        <v>45489</v>
      </c>
      <c r="C1047">
        <v>233.73</v>
      </c>
    </row>
    <row r="1048" spans="2:3" x14ac:dyDescent="0.3">
      <c r="B1048" s="2">
        <v>45490</v>
      </c>
      <c r="C1048">
        <v>227.81</v>
      </c>
    </row>
    <row r="1049" spans="2:3" x14ac:dyDescent="0.3">
      <c r="B1049" s="2">
        <v>45491</v>
      </c>
      <c r="C1049">
        <v>223.14</v>
      </c>
    </row>
    <row r="1050" spans="2:3" x14ac:dyDescent="0.3">
      <c r="B1050" s="2">
        <v>45492</v>
      </c>
      <c r="C1050">
        <v>223.27</v>
      </c>
    </row>
    <row r="1051" spans="2:3" x14ac:dyDescent="0.3">
      <c r="B1051" s="2">
        <v>45495</v>
      </c>
      <c r="C1051">
        <v>222.92</v>
      </c>
    </row>
    <row r="1052" spans="2:3" x14ac:dyDescent="0.3">
      <c r="B1052" s="2">
        <v>45496</v>
      </c>
      <c r="C1052">
        <v>223.96</v>
      </c>
    </row>
    <row r="1053" spans="2:3" x14ac:dyDescent="0.3">
      <c r="B1053" s="2">
        <v>45497</v>
      </c>
      <c r="C1053">
        <v>217.52</v>
      </c>
    </row>
    <row r="1054" spans="2:3" x14ac:dyDescent="0.3">
      <c r="B1054" s="2">
        <v>45498</v>
      </c>
      <c r="C1054">
        <v>216.48</v>
      </c>
    </row>
    <row r="1055" spans="2:3" x14ac:dyDescent="0.3">
      <c r="B1055" s="2">
        <v>45499</v>
      </c>
      <c r="C1055">
        <v>216.95</v>
      </c>
    </row>
    <row r="1056" spans="2:3" x14ac:dyDescent="0.3">
      <c r="B1056" s="2">
        <v>45502</v>
      </c>
      <c r="C1056">
        <v>217.22</v>
      </c>
    </row>
    <row r="1057" spans="2:3" x14ac:dyDescent="0.3">
      <c r="B1057" s="2">
        <v>45503</v>
      </c>
      <c r="C1057">
        <v>217.78</v>
      </c>
    </row>
    <row r="1058" spans="2:3" x14ac:dyDescent="0.3">
      <c r="B1058" s="2">
        <v>45504</v>
      </c>
      <c r="C1058">
        <v>221.05</v>
      </c>
    </row>
    <row r="1059" spans="2:3" x14ac:dyDescent="0.3">
      <c r="B1059" s="2">
        <v>45505</v>
      </c>
      <c r="C1059">
        <v>217.34</v>
      </c>
    </row>
    <row r="1060" spans="2:3" x14ac:dyDescent="0.3">
      <c r="B1060" s="2">
        <v>45506</v>
      </c>
      <c r="C1060">
        <v>218.84</v>
      </c>
    </row>
    <row r="1061" spans="2:3" x14ac:dyDescent="0.3">
      <c r="B1061" s="2">
        <v>45509</v>
      </c>
      <c r="C1061">
        <v>208.3</v>
      </c>
    </row>
    <row r="1062" spans="2:3" x14ac:dyDescent="0.3">
      <c r="B1062" s="2">
        <v>45510</v>
      </c>
      <c r="C1062">
        <v>206.27</v>
      </c>
    </row>
    <row r="1063" spans="2:3" x14ac:dyDescent="0.3">
      <c r="B1063" s="2">
        <v>45511</v>
      </c>
      <c r="C1063">
        <v>208.84</v>
      </c>
    </row>
    <row r="1064" spans="2:3" x14ac:dyDescent="0.3">
      <c r="B1064" s="2">
        <v>45512</v>
      </c>
      <c r="C1064">
        <v>212.32</v>
      </c>
    </row>
    <row r="1065" spans="2:3" x14ac:dyDescent="0.3">
      <c r="B1065" s="2">
        <v>45513</v>
      </c>
      <c r="C1065">
        <v>215.23</v>
      </c>
    </row>
    <row r="1066" spans="2:3" x14ac:dyDescent="0.3">
      <c r="B1066" s="2">
        <v>45516</v>
      </c>
      <c r="C1066">
        <v>216.77</v>
      </c>
    </row>
    <row r="1067" spans="2:3" x14ac:dyDescent="0.3">
      <c r="B1067" s="2">
        <v>45517</v>
      </c>
      <c r="C1067">
        <v>220.49</v>
      </c>
    </row>
    <row r="1068" spans="2:3" x14ac:dyDescent="0.3">
      <c r="B1068" s="2">
        <v>45518</v>
      </c>
      <c r="C1068">
        <v>220.94</v>
      </c>
    </row>
    <row r="1069" spans="2:3" x14ac:dyDescent="0.3">
      <c r="B1069" s="2">
        <v>45519</v>
      </c>
      <c r="C1069">
        <v>223.93</v>
      </c>
    </row>
    <row r="1070" spans="2:3" x14ac:dyDescent="0.3">
      <c r="B1070" s="2">
        <v>45520</v>
      </c>
      <c r="C1070">
        <v>225.26</v>
      </c>
    </row>
    <row r="1071" spans="2:3" x14ac:dyDescent="0.3">
      <c r="B1071" s="2">
        <v>45523</v>
      </c>
      <c r="C1071">
        <v>225.1</v>
      </c>
    </row>
    <row r="1072" spans="2:3" x14ac:dyDescent="0.3">
      <c r="B1072" s="2">
        <v>45524</v>
      </c>
      <c r="C1072">
        <v>225.72</v>
      </c>
    </row>
    <row r="1073" spans="2:3" x14ac:dyDescent="0.3">
      <c r="B1073" s="2">
        <v>45525</v>
      </c>
      <c r="C1073">
        <v>225.61</v>
      </c>
    </row>
    <row r="1074" spans="2:3" x14ac:dyDescent="0.3">
      <c r="B1074" s="2">
        <v>45526</v>
      </c>
      <c r="C1074">
        <v>223.74</v>
      </c>
    </row>
    <row r="1075" spans="2:3" x14ac:dyDescent="0.3">
      <c r="B1075" s="2">
        <v>45527</v>
      </c>
      <c r="C1075">
        <v>226.05</v>
      </c>
    </row>
    <row r="1076" spans="2:3" x14ac:dyDescent="0.3">
      <c r="B1076" s="2">
        <v>45530</v>
      </c>
      <c r="C1076">
        <v>226.38</v>
      </c>
    </row>
    <row r="1077" spans="2:3" x14ac:dyDescent="0.3">
      <c r="B1077" s="2">
        <v>45531</v>
      </c>
      <c r="C1077">
        <v>227.23</v>
      </c>
    </row>
    <row r="1078" spans="2:3" x14ac:dyDescent="0.3">
      <c r="B1078" s="2">
        <v>45532</v>
      </c>
      <c r="C1078">
        <v>225.7</v>
      </c>
    </row>
    <row r="1079" spans="2:3" x14ac:dyDescent="0.3">
      <c r="B1079" s="2">
        <v>45533</v>
      </c>
      <c r="C1079">
        <v>228.99</v>
      </c>
    </row>
    <row r="1080" spans="2:3" x14ac:dyDescent="0.3">
      <c r="B1080" s="2">
        <v>45534</v>
      </c>
      <c r="C1080">
        <v>228.2</v>
      </c>
    </row>
    <row r="1081" spans="2:3" x14ac:dyDescent="0.3">
      <c r="B1081" s="2">
        <v>45538</v>
      </c>
      <c r="C1081">
        <v>221.99</v>
      </c>
    </row>
    <row r="1082" spans="2:3" x14ac:dyDescent="0.3">
      <c r="B1082" s="2">
        <v>45539</v>
      </c>
      <c r="C1082">
        <v>220.08</v>
      </c>
    </row>
    <row r="1083" spans="2:3" x14ac:dyDescent="0.3">
      <c r="B1083" s="2">
        <v>45540</v>
      </c>
      <c r="C1083">
        <v>221.6</v>
      </c>
    </row>
    <row r="1084" spans="2:3" x14ac:dyDescent="0.3">
      <c r="B1084" s="2">
        <v>45541</v>
      </c>
      <c r="C1084">
        <v>220.05</v>
      </c>
    </row>
    <row r="1085" spans="2:3" x14ac:dyDescent="0.3">
      <c r="B1085" s="2">
        <v>45544</v>
      </c>
      <c r="C1085">
        <v>220.14</v>
      </c>
    </row>
    <row r="1086" spans="2:3" x14ac:dyDescent="0.3">
      <c r="B1086" s="2">
        <v>45545</v>
      </c>
      <c r="C1086">
        <v>219.34</v>
      </c>
    </row>
    <row r="1087" spans="2:3" x14ac:dyDescent="0.3">
      <c r="B1087" s="2">
        <v>45546</v>
      </c>
      <c r="C1087">
        <v>221.88</v>
      </c>
    </row>
    <row r="1088" spans="2:3" x14ac:dyDescent="0.3">
      <c r="B1088" s="2">
        <v>45547</v>
      </c>
      <c r="C1088">
        <v>221.99</v>
      </c>
    </row>
    <row r="1089" spans="2:3" x14ac:dyDescent="0.3">
      <c r="B1089" s="2">
        <v>45548</v>
      </c>
      <c r="C1089">
        <v>221.72</v>
      </c>
    </row>
    <row r="1090" spans="2:3" x14ac:dyDescent="0.3">
      <c r="B1090" s="2">
        <v>45551</v>
      </c>
      <c r="C1090">
        <v>215.56</v>
      </c>
    </row>
    <row r="1091" spans="2:3" x14ac:dyDescent="0.3">
      <c r="B1091" s="2">
        <v>45552</v>
      </c>
      <c r="C1091">
        <v>216.03</v>
      </c>
    </row>
    <row r="1092" spans="2:3" x14ac:dyDescent="0.3">
      <c r="B1092" s="2">
        <v>45553</v>
      </c>
      <c r="C1092">
        <v>219.92</v>
      </c>
    </row>
    <row r="1093" spans="2:3" x14ac:dyDescent="0.3">
      <c r="B1093" s="2">
        <v>45554</v>
      </c>
      <c r="C1093">
        <v>228.07</v>
      </c>
    </row>
    <row r="1094" spans="2:3" x14ac:dyDescent="0.3">
      <c r="B1094" s="2">
        <v>45555</v>
      </c>
      <c r="C1094">
        <v>227.4</v>
      </c>
    </row>
    <row r="1095" spans="2:3" x14ac:dyDescent="0.3">
      <c r="B1095" s="2">
        <v>45558</v>
      </c>
      <c r="C1095">
        <v>225.68</v>
      </c>
    </row>
    <row r="1096" spans="2:3" x14ac:dyDescent="0.3">
      <c r="B1096" s="2">
        <v>45559</v>
      </c>
      <c r="C1096">
        <v>226.57</v>
      </c>
    </row>
    <row r="1097" spans="2:3" x14ac:dyDescent="0.3">
      <c r="B1097" s="2">
        <v>45560</v>
      </c>
      <c r="C1097">
        <v>225.58</v>
      </c>
    </row>
    <row r="1098" spans="2:3" x14ac:dyDescent="0.3">
      <c r="B1098" s="2">
        <v>45561</v>
      </c>
      <c r="C1098">
        <v>226.72</v>
      </c>
    </row>
    <row r="1099" spans="2:3" x14ac:dyDescent="0.3">
      <c r="B1099" s="2">
        <v>45562</v>
      </c>
      <c r="C1099">
        <v>226.99</v>
      </c>
    </row>
    <row r="1100" spans="2:3" x14ac:dyDescent="0.3">
      <c r="B1100" s="2">
        <v>45565</v>
      </c>
      <c r="C1100">
        <v>232.18</v>
      </c>
    </row>
    <row r="1101" spans="2:3" x14ac:dyDescent="0.3">
      <c r="B1101" s="2">
        <v>45566</v>
      </c>
      <c r="C1101">
        <v>225.42</v>
      </c>
    </row>
    <row r="1102" spans="2:3" x14ac:dyDescent="0.3">
      <c r="B1102" s="2">
        <v>45567</v>
      </c>
      <c r="C1102">
        <v>225.99</v>
      </c>
    </row>
    <row r="1103" spans="2:3" x14ac:dyDescent="0.3">
      <c r="B1103" s="2">
        <v>45568</v>
      </c>
      <c r="C1103">
        <v>224.88</v>
      </c>
    </row>
    <row r="1104" spans="2:3" x14ac:dyDescent="0.3">
      <c r="B1104" s="2">
        <v>45569</v>
      </c>
      <c r="C1104">
        <v>226.01</v>
      </c>
    </row>
    <row r="1105" spans="2:3" x14ac:dyDescent="0.3">
      <c r="B1105" s="2">
        <v>45572</v>
      </c>
      <c r="C1105">
        <v>220.91</v>
      </c>
    </row>
    <row r="1106" spans="2:3" x14ac:dyDescent="0.3">
      <c r="B1106" s="2">
        <v>45573</v>
      </c>
      <c r="C1106">
        <v>224.98</v>
      </c>
    </row>
    <row r="1107" spans="2:3" x14ac:dyDescent="0.3">
      <c r="B1107" s="2">
        <v>45574</v>
      </c>
      <c r="C1107">
        <v>228.74</v>
      </c>
    </row>
    <row r="1108" spans="2:3" x14ac:dyDescent="0.3">
      <c r="B1108" s="2">
        <v>45575</v>
      </c>
      <c r="C1108">
        <v>228.24</v>
      </c>
    </row>
    <row r="1109" spans="2:3" x14ac:dyDescent="0.3">
      <c r="B1109" s="2">
        <v>45576</v>
      </c>
      <c r="C1109">
        <v>226.75</v>
      </c>
    </row>
    <row r="1110" spans="2:3" x14ac:dyDescent="0.3">
      <c r="B1110" s="2">
        <v>45579</v>
      </c>
      <c r="C1110">
        <v>230.49</v>
      </c>
    </row>
    <row r="1111" spans="2:3" x14ac:dyDescent="0.3">
      <c r="B1111" s="2">
        <v>45580</v>
      </c>
      <c r="C1111">
        <v>233.03</v>
      </c>
    </row>
    <row r="1112" spans="2:3" x14ac:dyDescent="0.3">
      <c r="B1112" s="2">
        <v>45581</v>
      </c>
      <c r="C1112">
        <v>230.97</v>
      </c>
    </row>
    <row r="1113" spans="2:3" x14ac:dyDescent="0.3">
      <c r="B1113" s="2">
        <v>45582</v>
      </c>
      <c r="C1113">
        <v>231.34</v>
      </c>
    </row>
    <row r="1114" spans="2:3" x14ac:dyDescent="0.3">
      <c r="B1114" s="2">
        <v>45583</v>
      </c>
      <c r="C1114">
        <v>234.18</v>
      </c>
    </row>
    <row r="1115" spans="2:3" x14ac:dyDescent="0.3">
      <c r="B1115" s="2">
        <v>45586</v>
      </c>
      <c r="C1115">
        <v>235.65</v>
      </c>
    </row>
    <row r="1116" spans="2:3" x14ac:dyDescent="0.3">
      <c r="B1116" s="2">
        <v>45587</v>
      </c>
      <c r="C1116">
        <v>235.03</v>
      </c>
    </row>
    <row r="1117" spans="2:3" x14ac:dyDescent="0.3">
      <c r="B1117" s="2">
        <v>45588</v>
      </c>
      <c r="C1117">
        <v>229.95</v>
      </c>
    </row>
    <row r="1118" spans="2:3" x14ac:dyDescent="0.3">
      <c r="B1118" s="2">
        <v>45589</v>
      </c>
      <c r="C1118">
        <v>229.76</v>
      </c>
    </row>
    <row r="1119" spans="2:3" x14ac:dyDescent="0.3">
      <c r="B1119" s="2">
        <v>45590</v>
      </c>
      <c r="C1119">
        <v>230.6</v>
      </c>
    </row>
    <row r="1120" spans="2:3" x14ac:dyDescent="0.3">
      <c r="B1120" s="2">
        <v>45593</v>
      </c>
      <c r="C1120">
        <v>232.58</v>
      </c>
    </row>
    <row r="1121" spans="2:3" x14ac:dyDescent="0.3">
      <c r="B1121" s="2">
        <v>45594</v>
      </c>
      <c r="C1121">
        <v>232.85</v>
      </c>
    </row>
    <row r="1122" spans="2:3" x14ac:dyDescent="0.3">
      <c r="B1122" s="2">
        <v>45595</v>
      </c>
      <c r="C1122">
        <v>229.29</v>
      </c>
    </row>
    <row r="1123" spans="2:3" x14ac:dyDescent="0.3">
      <c r="B1123" s="2">
        <v>45596</v>
      </c>
      <c r="C1123">
        <v>225.12</v>
      </c>
    </row>
    <row r="1124" spans="2:3" x14ac:dyDescent="0.3">
      <c r="B1124" s="2">
        <v>45597</v>
      </c>
      <c r="C1124">
        <v>222.13</v>
      </c>
    </row>
    <row r="1125" spans="2:3" x14ac:dyDescent="0.3">
      <c r="B1125" s="2">
        <v>45600</v>
      </c>
      <c r="C1125">
        <v>221.23</v>
      </c>
    </row>
    <row r="1126" spans="2:3" x14ac:dyDescent="0.3">
      <c r="B1126" s="2">
        <v>45601</v>
      </c>
      <c r="C1126">
        <v>222.67</v>
      </c>
    </row>
    <row r="1127" spans="2:3" x14ac:dyDescent="0.3">
      <c r="B1127" s="2">
        <v>45602</v>
      </c>
      <c r="C1127">
        <v>221.94</v>
      </c>
    </row>
    <row r="1128" spans="2:3" x14ac:dyDescent="0.3">
      <c r="B1128" s="2">
        <v>45603</v>
      </c>
      <c r="C1128">
        <v>226.68</v>
      </c>
    </row>
    <row r="1129" spans="2:3" x14ac:dyDescent="0.3">
      <c r="B1129" s="2">
        <v>45604</v>
      </c>
      <c r="C1129">
        <v>226.41</v>
      </c>
    </row>
    <row r="1130" spans="2:3" x14ac:dyDescent="0.3">
      <c r="B1130" s="2">
        <v>45607</v>
      </c>
      <c r="C1130">
        <v>223.69</v>
      </c>
    </row>
    <row r="1131" spans="2:3" x14ac:dyDescent="0.3">
      <c r="B1131" s="2">
        <v>45608</v>
      </c>
      <c r="C1131">
        <v>223.69</v>
      </c>
    </row>
    <row r="1132" spans="2:3" x14ac:dyDescent="0.3">
      <c r="B1132" s="2">
        <v>45609</v>
      </c>
      <c r="C1132">
        <v>224.58</v>
      </c>
    </row>
    <row r="1133" spans="2:3" x14ac:dyDescent="0.3">
      <c r="B1133" s="2">
        <v>45610</v>
      </c>
      <c r="C1133">
        <v>227.67</v>
      </c>
    </row>
    <row r="1134" spans="2:3" x14ac:dyDescent="0.3">
      <c r="B1134" s="2">
        <v>45611</v>
      </c>
      <c r="C1134">
        <v>224.46</v>
      </c>
    </row>
    <row r="1135" spans="2:3" x14ac:dyDescent="0.3">
      <c r="B1135" s="2">
        <v>45614</v>
      </c>
      <c r="C1135">
        <v>227.47</v>
      </c>
    </row>
    <row r="1136" spans="2:3" x14ac:dyDescent="0.3">
      <c r="B1136" s="2">
        <v>45615</v>
      </c>
      <c r="C1136">
        <v>227.73</v>
      </c>
    </row>
    <row r="1137" spans="2:3" x14ac:dyDescent="0.3">
      <c r="B1137" s="2">
        <v>45616</v>
      </c>
      <c r="C1137">
        <v>228.45</v>
      </c>
    </row>
    <row r="1138" spans="2:3" x14ac:dyDescent="0.3">
      <c r="B1138" s="2">
        <v>45617</v>
      </c>
      <c r="C1138">
        <v>227.97</v>
      </c>
    </row>
    <row r="1139" spans="2:3" x14ac:dyDescent="0.3">
      <c r="B1139" s="2">
        <v>45618</v>
      </c>
      <c r="C1139">
        <v>229.32</v>
      </c>
    </row>
    <row r="1140" spans="2:3" x14ac:dyDescent="0.3">
      <c r="B1140" s="2">
        <v>45621</v>
      </c>
      <c r="C1140">
        <v>232.31</v>
      </c>
    </row>
    <row r="1141" spans="2:3" x14ac:dyDescent="0.3">
      <c r="B1141" s="2">
        <v>45622</v>
      </c>
      <c r="C1141">
        <v>234.49</v>
      </c>
    </row>
    <row r="1142" spans="2:3" x14ac:dyDescent="0.3">
      <c r="B1142" s="2">
        <v>45623</v>
      </c>
      <c r="C1142">
        <v>234.36</v>
      </c>
    </row>
    <row r="1143" spans="2:3" x14ac:dyDescent="0.3">
      <c r="B1143" s="2">
        <v>45625</v>
      </c>
      <c r="C1143">
        <v>236.76</v>
      </c>
    </row>
    <row r="1144" spans="2:3" x14ac:dyDescent="0.3">
      <c r="B1144" s="2">
        <v>45628</v>
      </c>
      <c r="C1144">
        <v>239.01</v>
      </c>
    </row>
    <row r="1145" spans="2:3" x14ac:dyDescent="0.3">
      <c r="B1145" s="2">
        <v>45629</v>
      </c>
      <c r="C1145">
        <v>242.07</v>
      </c>
    </row>
    <row r="1146" spans="2:3" x14ac:dyDescent="0.3">
      <c r="B1146" s="2">
        <v>45630</v>
      </c>
      <c r="C1146">
        <v>242.43</v>
      </c>
    </row>
    <row r="1147" spans="2:3" x14ac:dyDescent="0.3">
      <c r="B1147" s="2">
        <v>45631</v>
      </c>
      <c r="C1147">
        <v>242.46</v>
      </c>
    </row>
    <row r="1148" spans="2:3" x14ac:dyDescent="0.3">
      <c r="B1148" s="2">
        <v>45632</v>
      </c>
      <c r="C1148">
        <v>242.26</v>
      </c>
    </row>
    <row r="1149" spans="2:3" x14ac:dyDescent="0.3">
      <c r="B1149" s="2">
        <v>45635</v>
      </c>
      <c r="C1149">
        <v>246.16</v>
      </c>
    </row>
    <row r="1150" spans="2:3" x14ac:dyDescent="0.3">
      <c r="B1150" s="2">
        <v>45636</v>
      </c>
      <c r="C1150">
        <v>247.17</v>
      </c>
    </row>
    <row r="1151" spans="2:3" x14ac:dyDescent="0.3">
      <c r="B1151" s="2">
        <v>45637</v>
      </c>
      <c r="C1151">
        <v>245.9</v>
      </c>
    </row>
    <row r="1152" spans="2:3" x14ac:dyDescent="0.3">
      <c r="B1152" s="2">
        <v>45638</v>
      </c>
      <c r="C1152">
        <v>247.36</v>
      </c>
    </row>
    <row r="1153" spans="2:3" x14ac:dyDescent="0.3">
      <c r="B1153" s="2">
        <v>45639</v>
      </c>
      <c r="C1153">
        <v>247.53</v>
      </c>
    </row>
    <row r="1154" spans="2:3" x14ac:dyDescent="0.3">
      <c r="B1154" s="2">
        <v>45642</v>
      </c>
      <c r="C1154">
        <v>250.44</v>
      </c>
    </row>
    <row r="1155" spans="2:3" x14ac:dyDescent="0.3">
      <c r="B1155" s="2">
        <v>45643</v>
      </c>
      <c r="C1155">
        <v>252.87</v>
      </c>
    </row>
    <row r="1156" spans="2:3" x14ac:dyDescent="0.3">
      <c r="B1156" s="2">
        <v>45644</v>
      </c>
      <c r="C1156">
        <v>247.45</v>
      </c>
    </row>
    <row r="1157" spans="2:3" x14ac:dyDescent="0.3">
      <c r="B1157" s="2">
        <v>45645</v>
      </c>
      <c r="C1157">
        <v>249.19</v>
      </c>
    </row>
    <row r="1158" spans="2:3" x14ac:dyDescent="0.3">
      <c r="B1158" s="2">
        <v>45646</v>
      </c>
      <c r="C1158">
        <v>253.88</v>
      </c>
    </row>
    <row r="1159" spans="2:3" x14ac:dyDescent="0.3">
      <c r="B1159" s="2">
        <v>45649</v>
      </c>
      <c r="C1159">
        <v>254.66</v>
      </c>
    </row>
    <row r="1160" spans="2:3" x14ac:dyDescent="0.3">
      <c r="B1160" s="2">
        <v>45650</v>
      </c>
      <c r="C1160">
        <v>257.58</v>
      </c>
    </row>
    <row r="1161" spans="2:3" x14ac:dyDescent="0.3">
      <c r="B1161" s="2">
        <v>45652</v>
      </c>
      <c r="C1161">
        <v>258.39999999999998</v>
      </c>
    </row>
    <row r="1162" spans="2:3" x14ac:dyDescent="0.3">
      <c r="B1162" s="2">
        <v>45653</v>
      </c>
      <c r="C1162">
        <v>254.97</v>
      </c>
    </row>
    <row r="1163" spans="2:3" x14ac:dyDescent="0.3">
      <c r="B1163" s="2">
        <v>45656</v>
      </c>
      <c r="C1163">
        <v>251.59</v>
      </c>
    </row>
    <row r="1164" spans="2:3" x14ac:dyDescent="0.3">
      <c r="B1164" s="2">
        <v>45657</v>
      </c>
      <c r="C1164">
        <v>249.82</v>
      </c>
    </row>
    <row r="1165" spans="2:3" x14ac:dyDescent="0.3">
      <c r="B1165" s="2">
        <v>45659</v>
      </c>
      <c r="C1165">
        <v>243.26</v>
      </c>
    </row>
    <row r="1166" spans="2:3" x14ac:dyDescent="0.3">
      <c r="B1166" s="2">
        <v>45660</v>
      </c>
      <c r="C1166">
        <v>242.77</v>
      </c>
    </row>
    <row r="1167" spans="2:3" x14ac:dyDescent="0.3">
      <c r="B1167" s="2">
        <v>45663</v>
      </c>
      <c r="C1167">
        <v>244.41</v>
      </c>
    </row>
    <row r="1168" spans="2:3" x14ac:dyDescent="0.3">
      <c r="B1168" s="2">
        <v>45664</v>
      </c>
      <c r="C1168">
        <v>241.63</v>
      </c>
    </row>
    <row r="1169" spans="2:3" x14ac:dyDescent="0.3">
      <c r="B1169" s="2">
        <v>45665</v>
      </c>
      <c r="C1169">
        <v>242.12</v>
      </c>
    </row>
    <row r="1170" spans="2:3" x14ac:dyDescent="0.3">
      <c r="B1170" s="2">
        <v>45667</v>
      </c>
      <c r="C1170">
        <v>236.28</v>
      </c>
    </row>
    <row r="1171" spans="2:3" x14ac:dyDescent="0.3">
      <c r="B1171" s="2">
        <v>45670</v>
      </c>
      <c r="C1171">
        <v>233.84</v>
      </c>
    </row>
    <row r="1172" spans="2:3" x14ac:dyDescent="0.3">
      <c r="B1172" s="2">
        <v>45671</v>
      </c>
      <c r="C1172">
        <v>232.72</v>
      </c>
    </row>
    <row r="1173" spans="2:3" x14ac:dyDescent="0.3">
      <c r="B1173" s="2">
        <v>45672</v>
      </c>
      <c r="C1173">
        <v>237.3</v>
      </c>
    </row>
    <row r="1174" spans="2:3" x14ac:dyDescent="0.3">
      <c r="B1174" s="2">
        <v>45673</v>
      </c>
      <c r="C1174">
        <v>227.71</v>
      </c>
    </row>
    <row r="1175" spans="2:3" x14ac:dyDescent="0.3">
      <c r="B1175" s="2">
        <v>45674</v>
      </c>
      <c r="C1175">
        <v>229.43</v>
      </c>
    </row>
    <row r="1176" spans="2:3" x14ac:dyDescent="0.3">
      <c r="B1176" s="2">
        <v>45678</v>
      </c>
      <c r="C1176">
        <v>222.1</v>
      </c>
    </row>
    <row r="1177" spans="2:3" x14ac:dyDescent="0.3">
      <c r="B1177" s="2">
        <v>45679</v>
      </c>
      <c r="C1177">
        <v>223.29</v>
      </c>
    </row>
    <row r="1178" spans="2:3" x14ac:dyDescent="0.3">
      <c r="B1178" s="2">
        <v>45680</v>
      </c>
      <c r="C1178">
        <v>223.12</v>
      </c>
    </row>
    <row r="1179" spans="2:3" x14ac:dyDescent="0.3">
      <c r="B1179" s="2">
        <v>45681</v>
      </c>
      <c r="C1179">
        <v>222.24</v>
      </c>
    </row>
    <row r="1180" spans="2:3" x14ac:dyDescent="0.3">
      <c r="B1180" s="2">
        <v>45684</v>
      </c>
      <c r="C1180">
        <v>229.31</v>
      </c>
    </row>
    <row r="1181" spans="2:3" x14ac:dyDescent="0.3">
      <c r="B1181" s="2">
        <v>45685</v>
      </c>
      <c r="C1181">
        <v>237.69</v>
      </c>
    </row>
    <row r="1182" spans="2:3" x14ac:dyDescent="0.3">
      <c r="B1182" s="2">
        <v>45686</v>
      </c>
      <c r="C1182">
        <v>238.78</v>
      </c>
    </row>
    <row r="1183" spans="2:3" x14ac:dyDescent="0.3">
      <c r="B1183" s="2">
        <v>45687</v>
      </c>
      <c r="C1183">
        <v>237.02</v>
      </c>
    </row>
    <row r="1184" spans="2:3" x14ac:dyDescent="0.3">
      <c r="B1184" s="2">
        <v>45688</v>
      </c>
      <c r="C1184">
        <v>235.43</v>
      </c>
    </row>
    <row r="1185" spans="2:3" x14ac:dyDescent="0.3">
      <c r="B1185" s="2">
        <v>45691</v>
      </c>
      <c r="C1185">
        <v>227.46</v>
      </c>
    </row>
    <row r="1186" spans="2:3" x14ac:dyDescent="0.3">
      <c r="B1186" s="2">
        <v>45692</v>
      </c>
      <c r="C1186">
        <v>232.24</v>
      </c>
    </row>
    <row r="1187" spans="2:3" x14ac:dyDescent="0.3">
      <c r="B1187" s="2">
        <v>45693</v>
      </c>
      <c r="C1187">
        <v>231.91</v>
      </c>
    </row>
    <row r="1188" spans="2:3" x14ac:dyDescent="0.3">
      <c r="B1188" s="2">
        <v>45694</v>
      </c>
      <c r="C1188">
        <v>232.66</v>
      </c>
    </row>
    <row r="1189" spans="2:3" x14ac:dyDescent="0.3">
      <c r="B1189" s="2">
        <v>45695</v>
      </c>
      <c r="C1189">
        <v>227.08</v>
      </c>
    </row>
    <row r="1190" spans="2:3" x14ac:dyDescent="0.3">
      <c r="B1190" s="2">
        <v>45698</v>
      </c>
      <c r="C1190">
        <v>227.35</v>
      </c>
    </row>
    <row r="1191" spans="2:3" x14ac:dyDescent="0.3">
      <c r="B1191" s="2">
        <v>45699</v>
      </c>
      <c r="C1191">
        <v>232.32</v>
      </c>
    </row>
    <row r="1192" spans="2:3" x14ac:dyDescent="0.3">
      <c r="B1192" s="2">
        <v>45700</v>
      </c>
      <c r="C1192">
        <v>236.56</v>
      </c>
    </row>
    <row r="1193" spans="2:3" x14ac:dyDescent="0.3">
      <c r="B1193" s="2">
        <v>45701</v>
      </c>
      <c r="C1193">
        <v>241.21</v>
      </c>
    </row>
    <row r="1194" spans="2:3" x14ac:dyDescent="0.3">
      <c r="B1194" s="2">
        <v>45702</v>
      </c>
      <c r="C1194">
        <v>244.28</v>
      </c>
    </row>
    <row r="1195" spans="2:3" x14ac:dyDescent="0.3">
      <c r="B1195" s="2">
        <v>45706</v>
      </c>
      <c r="C1195">
        <v>244.15</v>
      </c>
    </row>
    <row r="1196" spans="2:3" x14ac:dyDescent="0.3">
      <c r="B1196" s="2">
        <v>45707</v>
      </c>
      <c r="C1196">
        <v>244.55</v>
      </c>
    </row>
    <row r="1197" spans="2:3" x14ac:dyDescent="0.3">
      <c r="B1197" s="2">
        <v>45708</v>
      </c>
      <c r="C1197">
        <v>245.51</v>
      </c>
    </row>
    <row r="1198" spans="2:3" x14ac:dyDescent="0.3">
      <c r="B1198" s="2">
        <v>45709</v>
      </c>
      <c r="C1198">
        <v>245.23</v>
      </c>
    </row>
    <row r="1199" spans="2:3" x14ac:dyDescent="0.3">
      <c r="B1199" s="2">
        <v>45712</v>
      </c>
      <c r="C1199">
        <v>246.78</v>
      </c>
    </row>
    <row r="1200" spans="2:3" x14ac:dyDescent="0.3">
      <c r="B1200" s="2">
        <v>45713</v>
      </c>
      <c r="C1200">
        <v>246.72</v>
      </c>
    </row>
    <row r="1201" spans="2:3" x14ac:dyDescent="0.3">
      <c r="B1201" s="2">
        <v>45714</v>
      </c>
      <c r="C1201">
        <v>240.05</v>
      </c>
    </row>
    <row r="1202" spans="2:3" x14ac:dyDescent="0.3">
      <c r="B1202" s="2">
        <v>45715</v>
      </c>
      <c r="C1202">
        <v>236.99</v>
      </c>
    </row>
    <row r="1203" spans="2:3" x14ac:dyDescent="0.3">
      <c r="B1203" s="2">
        <v>45716</v>
      </c>
      <c r="C1203">
        <v>241.52</v>
      </c>
    </row>
    <row r="1204" spans="2:3" x14ac:dyDescent="0.3">
      <c r="B1204" s="2">
        <v>45719</v>
      </c>
      <c r="C1204">
        <v>237.72</v>
      </c>
    </row>
    <row r="1205" spans="2:3" x14ac:dyDescent="0.3">
      <c r="B1205" s="2">
        <v>45720</v>
      </c>
      <c r="C1205">
        <v>235.62</v>
      </c>
    </row>
    <row r="1206" spans="2:3" x14ac:dyDescent="0.3">
      <c r="B1206" s="2">
        <v>45721</v>
      </c>
      <c r="C1206">
        <v>235.43</v>
      </c>
    </row>
    <row r="1207" spans="2:3" x14ac:dyDescent="0.3">
      <c r="B1207" s="2">
        <v>45722</v>
      </c>
      <c r="C1207">
        <v>235.02</v>
      </c>
    </row>
    <row r="1208" spans="2:3" x14ac:dyDescent="0.3">
      <c r="B1208" s="2">
        <v>45723</v>
      </c>
      <c r="C1208">
        <v>238.76</v>
      </c>
    </row>
    <row r="1209" spans="2:3" x14ac:dyDescent="0.3">
      <c r="B1209" s="2">
        <v>45726</v>
      </c>
      <c r="C1209">
        <v>227.18</v>
      </c>
    </row>
    <row r="1210" spans="2:3" x14ac:dyDescent="0.3">
      <c r="B1210" s="2">
        <v>45727</v>
      </c>
      <c r="C1210">
        <v>220.55</v>
      </c>
    </row>
    <row r="1211" spans="2:3" x14ac:dyDescent="0.3">
      <c r="B1211" s="2">
        <v>45728</v>
      </c>
      <c r="C1211">
        <v>216.7</v>
      </c>
    </row>
    <row r="1212" spans="2:3" x14ac:dyDescent="0.3">
      <c r="B1212" s="2">
        <v>45729</v>
      </c>
      <c r="C1212">
        <v>209.41</v>
      </c>
    </row>
    <row r="1213" spans="2:3" x14ac:dyDescent="0.3">
      <c r="B1213" s="2">
        <v>45730</v>
      </c>
      <c r="C1213">
        <v>213.21</v>
      </c>
    </row>
    <row r="1214" spans="2:3" x14ac:dyDescent="0.3">
      <c r="B1214" s="2">
        <v>45733</v>
      </c>
      <c r="C1214">
        <v>213.72</v>
      </c>
    </row>
    <row r="1215" spans="2:3" x14ac:dyDescent="0.3">
      <c r="B1215" s="2">
        <v>45734</v>
      </c>
      <c r="C1215">
        <v>212.41</v>
      </c>
    </row>
    <row r="1216" spans="2:3" x14ac:dyDescent="0.3">
      <c r="B1216" s="2">
        <v>45735</v>
      </c>
      <c r="C1216">
        <v>214.96</v>
      </c>
    </row>
    <row r="1217" spans="2:3" x14ac:dyDescent="0.3">
      <c r="B1217" s="2">
        <v>45736</v>
      </c>
      <c r="C1217">
        <v>213.82</v>
      </c>
    </row>
    <row r="1218" spans="2:3" x14ac:dyDescent="0.3">
      <c r="B1218" s="2">
        <v>45737</v>
      </c>
      <c r="C1218">
        <v>217.98</v>
      </c>
    </row>
    <row r="1219" spans="2:3" x14ac:dyDescent="0.3">
      <c r="B1219" s="2">
        <v>45740</v>
      </c>
      <c r="C1219">
        <v>220.44</v>
      </c>
    </row>
    <row r="1220" spans="2:3" x14ac:dyDescent="0.3">
      <c r="B1220" s="2">
        <v>45741</v>
      </c>
      <c r="C1220">
        <v>223.46</v>
      </c>
    </row>
    <row r="1221" spans="2:3" x14ac:dyDescent="0.3">
      <c r="B1221" s="2">
        <v>45742</v>
      </c>
      <c r="C1221">
        <v>221.24</v>
      </c>
    </row>
    <row r="1222" spans="2:3" x14ac:dyDescent="0.3">
      <c r="B1222" s="2">
        <v>45743</v>
      </c>
      <c r="C1222">
        <v>223.56</v>
      </c>
    </row>
    <row r="1223" spans="2:3" x14ac:dyDescent="0.3">
      <c r="B1223" s="2">
        <v>45744</v>
      </c>
      <c r="C1223">
        <v>217.61</v>
      </c>
    </row>
    <row r="1224" spans="2:3" x14ac:dyDescent="0.3">
      <c r="B1224" s="2">
        <v>45747</v>
      </c>
      <c r="C1224">
        <v>221.84</v>
      </c>
    </row>
    <row r="1225" spans="2:3" x14ac:dyDescent="0.3">
      <c r="B1225" s="2">
        <v>45748</v>
      </c>
      <c r="C1225">
        <v>222.9</v>
      </c>
    </row>
    <row r="1226" spans="2:3" x14ac:dyDescent="0.3">
      <c r="B1226" s="2">
        <v>45749</v>
      </c>
      <c r="C1226">
        <v>223.6</v>
      </c>
    </row>
    <row r="1227" spans="2:3" x14ac:dyDescent="0.3">
      <c r="B1227" s="2">
        <v>45750</v>
      </c>
      <c r="C1227">
        <v>202.92</v>
      </c>
    </row>
    <row r="1228" spans="2:3" x14ac:dyDescent="0.3">
      <c r="B1228" s="2">
        <v>45751</v>
      </c>
      <c r="C1228">
        <v>188.13</v>
      </c>
    </row>
    <row r="1229" spans="2:3" x14ac:dyDescent="0.3">
      <c r="B1229" s="2">
        <v>45754</v>
      </c>
      <c r="C1229">
        <v>181.22</v>
      </c>
    </row>
    <row r="1230" spans="2:3" x14ac:dyDescent="0.3">
      <c r="B1230" s="2">
        <v>45755</v>
      </c>
      <c r="C1230">
        <v>172.19</v>
      </c>
    </row>
    <row r="1231" spans="2:3" x14ac:dyDescent="0.3">
      <c r="B1231" s="2">
        <v>45756</v>
      </c>
      <c r="C1231">
        <v>198.59</v>
      </c>
    </row>
    <row r="1232" spans="2:3" x14ac:dyDescent="0.3">
      <c r="B1232" s="2">
        <v>45757</v>
      </c>
      <c r="C1232">
        <v>190.17</v>
      </c>
    </row>
    <row r="1233" spans="2:3" x14ac:dyDescent="0.3">
      <c r="B1233" s="2">
        <v>45758</v>
      </c>
      <c r="C1233">
        <v>197.89</v>
      </c>
    </row>
    <row r="1234" spans="2:3" x14ac:dyDescent="0.3">
      <c r="B1234" s="2">
        <v>45761</v>
      </c>
      <c r="C1234">
        <v>202.25</v>
      </c>
    </row>
    <row r="1235" spans="2:3" x14ac:dyDescent="0.3">
      <c r="B1235" s="2">
        <v>45762</v>
      </c>
      <c r="C1235">
        <v>201.88</v>
      </c>
    </row>
    <row r="1236" spans="2:3" x14ac:dyDescent="0.3">
      <c r="B1236" s="2">
        <v>45763</v>
      </c>
      <c r="C1236">
        <v>194.02</v>
      </c>
    </row>
    <row r="1237" spans="2:3" x14ac:dyDescent="0.3">
      <c r="B1237" s="2">
        <v>45764</v>
      </c>
      <c r="C1237">
        <v>196.72</v>
      </c>
    </row>
    <row r="1238" spans="2:3" x14ac:dyDescent="0.3">
      <c r="B1238" s="2">
        <v>45768</v>
      </c>
      <c r="C1238">
        <v>192.91</v>
      </c>
    </row>
    <row r="1239" spans="2:3" x14ac:dyDescent="0.3">
      <c r="B1239" s="2">
        <v>45769</v>
      </c>
      <c r="C1239">
        <v>199.48</v>
      </c>
    </row>
    <row r="1240" spans="2:3" x14ac:dyDescent="0.3">
      <c r="B1240" s="2">
        <v>45770</v>
      </c>
      <c r="C1240">
        <v>204.33</v>
      </c>
    </row>
    <row r="1241" spans="2:3" x14ac:dyDescent="0.3">
      <c r="B1241" s="2">
        <v>45771</v>
      </c>
      <c r="C1241">
        <v>208.1</v>
      </c>
    </row>
    <row r="1242" spans="2:3" x14ac:dyDescent="0.3">
      <c r="B1242" s="2">
        <v>45772</v>
      </c>
      <c r="C1242">
        <v>209.01</v>
      </c>
    </row>
    <row r="1243" spans="2:3" x14ac:dyDescent="0.3">
      <c r="B1243" s="2">
        <v>45775</v>
      </c>
      <c r="C1243">
        <v>209.86</v>
      </c>
    </row>
    <row r="1244" spans="2:3" x14ac:dyDescent="0.3">
      <c r="B1244" s="2">
        <v>45776</v>
      </c>
      <c r="C1244">
        <v>210.93</v>
      </c>
    </row>
    <row r="1245" spans="2:3" x14ac:dyDescent="0.3">
      <c r="B1245" s="2">
        <v>45777</v>
      </c>
      <c r="C1245">
        <v>212.22</v>
      </c>
    </row>
    <row r="1246" spans="2:3" x14ac:dyDescent="0.3">
      <c r="B1246" s="2">
        <v>45778</v>
      </c>
      <c r="C1246">
        <v>213.04</v>
      </c>
    </row>
    <row r="1247" spans="2:3" x14ac:dyDescent="0.3">
      <c r="B1247" s="2">
        <v>45779</v>
      </c>
      <c r="C1247">
        <v>205.08</v>
      </c>
    </row>
    <row r="1248" spans="2:3" x14ac:dyDescent="0.3">
      <c r="B1248" s="2">
        <v>45782</v>
      </c>
      <c r="C1248">
        <v>198.63</v>
      </c>
    </row>
    <row r="1249" spans="2:3" x14ac:dyDescent="0.3">
      <c r="B1249" s="2">
        <v>45783</v>
      </c>
      <c r="C1249">
        <v>198.25</v>
      </c>
    </row>
    <row r="1250" spans="2:3" x14ac:dyDescent="0.3">
      <c r="B1250" s="2">
        <v>45784</v>
      </c>
      <c r="C1250">
        <v>195.99</v>
      </c>
    </row>
    <row r="1251" spans="2:3" x14ac:dyDescent="0.3">
      <c r="B1251" s="2">
        <v>45785</v>
      </c>
      <c r="C1251">
        <v>197.23</v>
      </c>
    </row>
    <row r="1252" spans="2:3" x14ac:dyDescent="0.3">
      <c r="B1252" s="2">
        <v>45786</v>
      </c>
      <c r="C1252">
        <v>198.27</v>
      </c>
    </row>
    <row r="1253" spans="2:3" x14ac:dyDescent="0.3">
      <c r="B1253" s="2">
        <v>45789</v>
      </c>
      <c r="C1253">
        <v>210.79</v>
      </c>
    </row>
    <row r="1254" spans="2:3" x14ac:dyDescent="0.3">
      <c r="B1254" s="2">
        <v>45790</v>
      </c>
      <c r="C1254">
        <v>212.93</v>
      </c>
    </row>
    <row r="1255" spans="2:3" x14ac:dyDescent="0.3">
      <c r="B1255" s="2">
        <v>45791</v>
      </c>
      <c r="C1255">
        <v>212.33</v>
      </c>
    </row>
    <row r="1256" spans="2:3" x14ac:dyDescent="0.3">
      <c r="B1256" s="2">
        <v>45792</v>
      </c>
      <c r="C1256">
        <v>211.45</v>
      </c>
    </row>
    <row r="1257" spans="2:3" x14ac:dyDescent="0.3">
      <c r="B1257" s="2">
        <v>45793</v>
      </c>
      <c r="C1257">
        <v>211.26</v>
      </c>
    </row>
    <row r="1258" spans="2:3" x14ac:dyDescent="0.3">
      <c r="B1258" s="2">
        <v>45796</v>
      </c>
      <c r="C1258">
        <v>208.78</v>
      </c>
    </row>
    <row r="1259" spans="2:3" x14ac:dyDescent="0.3">
      <c r="B1259" s="2">
        <v>45797</v>
      </c>
      <c r="C1259">
        <v>206.86</v>
      </c>
    </row>
    <row r="1260" spans="2:3" x14ac:dyDescent="0.3">
      <c r="B1260" s="2">
        <v>45798</v>
      </c>
      <c r="C1260">
        <v>202.09</v>
      </c>
    </row>
    <row r="1261" spans="2:3" x14ac:dyDescent="0.3">
      <c r="B1261" s="2">
        <v>45799</v>
      </c>
      <c r="C1261">
        <v>201.17</v>
      </c>
    </row>
  </sheetData>
  <autoFilter ref="B4:C1261" xr:uid="{4DBF7C0C-D749-4BA3-B663-C1BF7D979569}">
    <sortState xmlns:xlrd2="http://schemas.microsoft.com/office/spreadsheetml/2017/richdata2" ref="B5:C1261">
      <sortCondition ref="B4:B126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AA42-3120-4219-A729-EB44F3A9657C}">
  <dimension ref="B2:C1261"/>
  <sheetViews>
    <sheetView workbookViewId="0">
      <selection activeCell="B4" sqref="B4"/>
    </sheetView>
  </sheetViews>
  <sheetFormatPr baseColWidth="10" defaultRowHeight="14.4" x14ac:dyDescent="0.3"/>
  <sheetData>
    <row r="2" spans="2:3" x14ac:dyDescent="0.3">
      <c r="B2" s="18" t="s">
        <v>51</v>
      </c>
    </row>
    <row r="3" spans="2:3" x14ac:dyDescent="0.3">
      <c r="B3" t="s">
        <v>0</v>
      </c>
    </row>
    <row r="4" spans="2:3" x14ac:dyDescent="0.3">
      <c r="B4" t="s">
        <v>1</v>
      </c>
      <c r="C4" t="s">
        <v>2</v>
      </c>
    </row>
    <row r="5" spans="2:3" x14ac:dyDescent="0.3">
      <c r="B5" s="2">
        <v>43977</v>
      </c>
      <c r="C5">
        <v>8.69</v>
      </c>
    </row>
    <row r="6" spans="2:3" x14ac:dyDescent="0.3">
      <c r="B6" s="2">
        <v>43978</v>
      </c>
      <c r="C6">
        <v>8.49</v>
      </c>
    </row>
    <row r="7" spans="2:3" x14ac:dyDescent="0.3">
      <c r="B7" s="2">
        <v>43979</v>
      </c>
      <c r="C7">
        <v>8.4600000000000009</v>
      </c>
    </row>
    <row r="8" spans="2:3" x14ac:dyDescent="0.3">
      <c r="B8" s="2">
        <v>43980</v>
      </c>
      <c r="C8">
        <v>8.84</v>
      </c>
    </row>
    <row r="9" spans="2:3" x14ac:dyDescent="0.3">
      <c r="B9" s="2">
        <v>43983</v>
      </c>
      <c r="C9">
        <v>8.77</v>
      </c>
    </row>
    <row r="10" spans="2:3" x14ac:dyDescent="0.3">
      <c r="B10" s="2">
        <v>43984</v>
      </c>
      <c r="C10">
        <v>8.7899999999999991</v>
      </c>
    </row>
    <row r="11" spans="2:3" x14ac:dyDescent="0.3">
      <c r="B11" s="2">
        <v>43985</v>
      </c>
      <c r="C11">
        <v>8.74</v>
      </c>
    </row>
    <row r="12" spans="2:3" x14ac:dyDescent="0.3">
      <c r="B12" s="2">
        <v>43986</v>
      </c>
      <c r="C12">
        <v>8.74</v>
      </c>
    </row>
    <row r="13" spans="2:3" x14ac:dyDescent="0.3">
      <c r="B13" s="2">
        <v>43987</v>
      </c>
      <c r="C13">
        <v>8.89</v>
      </c>
    </row>
    <row r="14" spans="2:3" x14ac:dyDescent="0.3">
      <c r="B14" s="2">
        <v>43990</v>
      </c>
      <c r="C14">
        <v>8.7799999999999994</v>
      </c>
    </row>
    <row r="15" spans="2:3" x14ac:dyDescent="0.3">
      <c r="B15" s="2">
        <v>43991</v>
      </c>
      <c r="C15">
        <v>9.02</v>
      </c>
    </row>
    <row r="16" spans="2:3" x14ac:dyDescent="0.3">
      <c r="B16" s="2">
        <v>43992</v>
      </c>
      <c r="C16">
        <v>9.34</v>
      </c>
    </row>
    <row r="17" spans="2:3" x14ac:dyDescent="0.3">
      <c r="B17" s="2">
        <v>43993</v>
      </c>
      <c r="C17">
        <v>8.77</v>
      </c>
    </row>
    <row r="18" spans="2:3" x14ac:dyDescent="0.3">
      <c r="B18" s="2">
        <v>43994</v>
      </c>
      <c r="C18">
        <v>8.9</v>
      </c>
    </row>
    <row r="19" spans="2:3" x14ac:dyDescent="0.3">
      <c r="B19" s="2">
        <v>43997</v>
      </c>
      <c r="C19">
        <v>9.14</v>
      </c>
    </row>
    <row r="20" spans="2:3" x14ac:dyDescent="0.3">
      <c r="B20" s="2">
        <v>43998</v>
      </c>
      <c r="C20">
        <v>9.0399999999999991</v>
      </c>
    </row>
    <row r="21" spans="2:3" x14ac:dyDescent="0.3">
      <c r="B21" s="2">
        <v>43999</v>
      </c>
      <c r="C21">
        <v>9.2100000000000009</v>
      </c>
    </row>
    <row r="22" spans="2:3" x14ac:dyDescent="0.3">
      <c r="B22" s="2">
        <v>44000</v>
      </c>
      <c r="C22">
        <v>9.19</v>
      </c>
    </row>
    <row r="23" spans="2:3" x14ac:dyDescent="0.3">
      <c r="B23" s="2">
        <v>44001</v>
      </c>
      <c r="C23">
        <v>9.23</v>
      </c>
    </row>
    <row r="24" spans="2:3" x14ac:dyDescent="0.3">
      <c r="B24" s="2">
        <v>44004</v>
      </c>
      <c r="C24">
        <v>9.5</v>
      </c>
    </row>
    <row r="25" spans="2:3" x14ac:dyDescent="0.3">
      <c r="B25" s="2">
        <v>44005</v>
      </c>
      <c r="C25">
        <v>9.42</v>
      </c>
    </row>
    <row r="26" spans="2:3" x14ac:dyDescent="0.3">
      <c r="B26" s="2">
        <v>44006</v>
      </c>
      <c r="C26">
        <v>9.2100000000000009</v>
      </c>
    </row>
    <row r="27" spans="2:3" x14ac:dyDescent="0.3">
      <c r="B27" s="2">
        <v>44007</v>
      </c>
      <c r="C27">
        <v>9.4600000000000009</v>
      </c>
    </row>
    <row r="28" spans="2:3" x14ac:dyDescent="0.3">
      <c r="B28" s="2">
        <v>44008</v>
      </c>
      <c r="C28">
        <v>9.1300000000000008</v>
      </c>
    </row>
    <row r="29" spans="2:3" x14ac:dyDescent="0.3">
      <c r="B29" s="2">
        <v>44011</v>
      </c>
      <c r="C29">
        <v>9.17</v>
      </c>
    </row>
    <row r="30" spans="2:3" x14ac:dyDescent="0.3">
      <c r="B30" s="2">
        <v>44012</v>
      </c>
      <c r="C30">
        <v>9.4700000000000006</v>
      </c>
    </row>
    <row r="31" spans="2:3" x14ac:dyDescent="0.3">
      <c r="B31" s="2">
        <v>44013</v>
      </c>
      <c r="C31">
        <v>9.5</v>
      </c>
    </row>
    <row r="32" spans="2:3" x14ac:dyDescent="0.3">
      <c r="B32" s="2">
        <v>44014</v>
      </c>
      <c r="C32">
        <v>9.58</v>
      </c>
    </row>
    <row r="33" spans="2:3" x14ac:dyDescent="0.3">
      <c r="B33" s="2">
        <v>44018</v>
      </c>
      <c r="C33">
        <v>9.81</v>
      </c>
    </row>
    <row r="34" spans="2:3" x14ac:dyDescent="0.3">
      <c r="B34" s="2">
        <v>44019</v>
      </c>
      <c r="C34">
        <v>9.84</v>
      </c>
    </row>
    <row r="35" spans="2:3" x14ac:dyDescent="0.3">
      <c r="B35" s="2">
        <v>44020</v>
      </c>
      <c r="C35">
        <v>10.18</v>
      </c>
    </row>
    <row r="36" spans="2:3" x14ac:dyDescent="0.3">
      <c r="B36" s="2">
        <v>44021</v>
      </c>
      <c r="C36">
        <v>10.48</v>
      </c>
    </row>
    <row r="37" spans="2:3" x14ac:dyDescent="0.3">
      <c r="B37" s="2">
        <v>44022</v>
      </c>
      <c r="C37">
        <v>10.45</v>
      </c>
    </row>
    <row r="38" spans="2:3" x14ac:dyDescent="0.3">
      <c r="B38" s="2">
        <v>44025</v>
      </c>
      <c r="C38">
        <v>10.02</v>
      </c>
    </row>
    <row r="39" spans="2:3" x14ac:dyDescent="0.3">
      <c r="B39" s="2">
        <v>44026</v>
      </c>
      <c r="C39">
        <v>10.34</v>
      </c>
    </row>
    <row r="40" spans="2:3" x14ac:dyDescent="0.3">
      <c r="B40" s="2">
        <v>44027</v>
      </c>
      <c r="C40">
        <v>10.19</v>
      </c>
    </row>
    <row r="41" spans="2:3" x14ac:dyDescent="0.3">
      <c r="B41" s="2">
        <v>44028</v>
      </c>
      <c r="C41">
        <v>10.1</v>
      </c>
    </row>
    <row r="42" spans="2:3" x14ac:dyDescent="0.3">
      <c r="B42" s="2">
        <v>44029</v>
      </c>
      <c r="C42">
        <v>10.17</v>
      </c>
    </row>
    <row r="43" spans="2:3" x14ac:dyDescent="0.3">
      <c r="B43" s="2">
        <v>44032</v>
      </c>
      <c r="C43">
        <v>10.48</v>
      </c>
    </row>
    <row r="44" spans="2:3" x14ac:dyDescent="0.3">
      <c r="B44" s="2">
        <v>44033</v>
      </c>
      <c r="C44">
        <v>10.3</v>
      </c>
    </row>
    <row r="45" spans="2:3" x14ac:dyDescent="0.3">
      <c r="B45" s="2">
        <v>44034</v>
      </c>
      <c r="C45">
        <v>10.41</v>
      </c>
    </row>
    <row r="46" spans="2:3" x14ac:dyDescent="0.3">
      <c r="B46" s="2">
        <v>44035</v>
      </c>
      <c r="C46">
        <v>10.1</v>
      </c>
    </row>
    <row r="47" spans="2:3" x14ac:dyDescent="0.3">
      <c r="B47" s="2">
        <v>44036</v>
      </c>
      <c r="C47">
        <v>10.16</v>
      </c>
    </row>
    <row r="48" spans="2:3" x14ac:dyDescent="0.3">
      <c r="B48" s="2">
        <v>44039</v>
      </c>
      <c r="C48">
        <v>10.39</v>
      </c>
    </row>
    <row r="49" spans="2:3" x14ac:dyDescent="0.3">
      <c r="B49" s="2">
        <v>44040</v>
      </c>
      <c r="C49">
        <v>10.18</v>
      </c>
    </row>
    <row r="50" spans="2:3" x14ac:dyDescent="0.3">
      <c r="B50" s="2">
        <v>44041</v>
      </c>
      <c r="C50">
        <v>10.43</v>
      </c>
    </row>
    <row r="51" spans="2:3" x14ac:dyDescent="0.3">
      <c r="B51" s="2">
        <v>44042</v>
      </c>
      <c r="C51">
        <v>10.58</v>
      </c>
    </row>
    <row r="52" spans="2:3" x14ac:dyDescent="0.3">
      <c r="B52" s="2">
        <v>44043</v>
      </c>
      <c r="C52">
        <v>10.58</v>
      </c>
    </row>
    <row r="53" spans="2:3" x14ac:dyDescent="0.3">
      <c r="B53" s="2">
        <v>44046</v>
      </c>
      <c r="C53">
        <v>10.97</v>
      </c>
    </row>
    <row r="54" spans="2:3" x14ac:dyDescent="0.3">
      <c r="B54" s="2">
        <v>44047</v>
      </c>
      <c r="C54">
        <v>11.19</v>
      </c>
    </row>
    <row r="55" spans="2:3" x14ac:dyDescent="0.3">
      <c r="B55" s="2">
        <v>44048</v>
      </c>
      <c r="C55">
        <v>11.25</v>
      </c>
    </row>
    <row r="56" spans="2:3" x14ac:dyDescent="0.3">
      <c r="B56" s="2">
        <v>44049</v>
      </c>
      <c r="C56">
        <v>11.3</v>
      </c>
    </row>
    <row r="57" spans="2:3" x14ac:dyDescent="0.3">
      <c r="B57" s="2">
        <v>44050</v>
      </c>
      <c r="C57">
        <v>11.16</v>
      </c>
    </row>
    <row r="58" spans="2:3" x14ac:dyDescent="0.3">
      <c r="B58" s="2">
        <v>44053</v>
      </c>
      <c r="C58">
        <v>11.13</v>
      </c>
    </row>
    <row r="59" spans="2:3" x14ac:dyDescent="0.3">
      <c r="B59" s="2">
        <v>44054</v>
      </c>
      <c r="C59">
        <v>10.82</v>
      </c>
    </row>
    <row r="60" spans="2:3" x14ac:dyDescent="0.3">
      <c r="B60" s="2">
        <v>44055</v>
      </c>
      <c r="C60">
        <v>11.4</v>
      </c>
    </row>
    <row r="61" spans="2:3" x14ac:dyDescent="0.3">
      <c r="B61" s="2">
        <v>44056</v>
      </c>
      <c r="C61">
        <v>11.41</v>
      </c>
    </row>
    <row r="62" spans="2:3" x14ac:dyDescent="0.3">
      <c r="B62" s="2">
        <v>44057</v>
      </c>
      <c r="C62">
        <v>11.53</v>
      </c>
    </row>
    <row r="63" spans="2:3" x14ac:dyDescent="0.3">
      <c r="B63" s="2">
        <v>44060</v>
      </c>
      <c r="C63">
        <v>12.3</v>
      </c>
    </row>
    <row r="64" spans="2:3" x14ac:dyDescent="0.3">
      <c r="B64" s="2">
        <v>44061</v>
      </c>
      <c r="C64">
        <v>12.22</v>
      </c>
    </row>
    <row r="65" spans="2:3" x14ac:dyDescent="0.3">
      <c r="B65" s="2">
        <v>44062</v>
      </c>
      <c r="C65">
        <v>12.1</v>
      </c>
    </row>
    <row r="66" spans="2:3" x14ac:dyDescent="0.3">
      <c r="B66" s="2">
        <v>44063</v>
      </c>
      <c r="C66">
        <v>12.1</v>
      </c>
    </row>
    <row r="67" spans="2:3" x14ac:dyDescent="0.3">
      <c r="B67" s="2">
        <v>44064</v>
      </c>
      <c r="C67">
        <v>12.64</v>
      </c>
    </row>
    <row r="68" spans="2:3" x14ac:dyDescent="0.3">
      <c r="B68" s="2">
        <v>44067</v>
      </c>
      <c r="C68">
        <v>12.68</v>
      </c>
    </row>
    <row r="69" spans="2:3" x14ac:dyDescent="0.3">
      <c r="B69" s="2">
        <v>44068</v>
      </c>
      <c r="C69">
        <v>12.71</v>
      </c>
    </row>
    <row r="70" spans="2:3" x14ac:dyDescent="0.3">
      <c r="B70" s="2">
        <v>44069</v>
      </c>
      <c r="C70">
        <v>12.73</v>
      </c>
    </row>
    <row r="71" spans="2:3" x14ac:dyDescent="0.3">
      <c r="B71" s="2">
        <v>44070</v>
      </c>
      <c r="C71">
        <v>12.59</v>
      </c>
    </row>
    <row r="72" spans="2:3" x14ac:dyDescent="0.3">
      <c r="B72" s="2">
        <v>44071</v>
      </c>
      <c r="C72">
        <v>13.11</v>
      </c>
    </row>
    <row r="73" spans="2:3" x14ac:dyDescent="0.3">
      <c r="B73" s="2">
        <v>44074</v>
      </c>
      <c r="C73">
        <v>13.33</v>
      </c>
    </row>
    <row r="74" spans="2:3" x14ac:dyDescent="0.3">
      <c r="B74" s="2">
        <v>44075</v>
      </c>
      <c r="C74">
        <v>13.78</v>
      </c>
    </row>
    <row r="75" spans="2:3" x14ac:dyDescent="0.3">
      <c r="B75" s="2">
        <v>44076</v>
      </c>
      <c r="C75">
        <v>14.3</v>
      </c>
    </row>
    <row r="76" spans="2:3" x14ac:dyDescent="0.3">
      <c r="B76" s="2">
        <v>44077</v>
      </c>
      <c r="C76">
        <v>12.98</v>
      </c>
    </row>
    <row r="77" spans="2:3" x14ac:dyDescent="0.3">
      <c r="B77" s="2">
        <v>44078</v>
      </c>
      <c r="C77">
        <v>12.59</v>
      </c>
    </row>
    <row r="78" spans="2:3" x14ac:dyDescent="0.3">
      <c r="B78" s="2">
        <v>44082</v>
      </c>
      <c r="C78">
        <v>11.88</v>
      </c>
    </row>
    <row r="79" spans="2:3" x14ac:dyDescent="0.3">
      <c r="B79" s="2">
        <v>44083</v>
      </c>
      <c r="C79">
        <v>12.68</v>
      </c>
    </row>
    <row r="80" spans="2:3" x14ac:dyDescent="0.3">
      <c r="B80" s="2">
        <v>44084</v>
      </c>
      <c r="C80">
        <v>12.28</v>
      </c>
    </row>
    <row r="81" spans="2:3" x14ac:dyDescent="0.3">
      <c r="B81" s="2">
        <v>44085</v>
      </c>
      <c r="C81">
        <v>12.13</v>
      </c>
    </row>
    <row r="82" spans="2:3" x14ac:dyDescent="0.3">
      <c r="B82" s="2">
        <v>44088</v>
      </c>
      <c r="C82">
        <v>12.83</v>
      </c>
    </row>
    <row r="83" spans="2:3" x14ac:dyDescent="0.3">
      <c r="B83" s="2">
        <v>44089</v>
      </c>
      <c r="C83">
        <v>12.95</v>
      </c>
    </row>
    <row r="84" spans="2:3" x14ac:dyDescent="0.3">
      <c r="B84" s="2">
        <v>44090</v>
      </c>
      <c r="C84">
        <v>12.48</v>
      </c>
    </row>
    <row r="85" spans="2:3" x14ac:dyDescent="0.3">
      <c r="B85" s="2">
        <v>44091</v>
      </c>
      <c r="C85">
        <v>12.43</v>
      </c>
    </row>
    <row r="86" spans="2:3" x14ac:dyDescent="0.3">
      <c r="B86" s="2">
        <v>44092</v>
      </c>
      <c r="C86">
        <v>12.15</v>
      </c>
    </row>
    <row r="87" spans="2:3" x14ac:dyDescent="0.3">
      <c r="B87" s="2">
        <v>44095</v>
      </c>
      <c r="C87">
        <v>12.48</v>
      </c>
    </row>
    <row r="88" spans="2:3" x14ac:dyDescent="0.3">
      <c r="B88" s="2">
        <v>44096</v>
      </c>
      <c r="C88">
        <v>12.6</v>
      </c>
    </row>
    <row r="89" spans="2:3" x14ac:dyDescent="0.3">
      <c r="B89" s="2">
        <v>44097</v>
      </c>
      <c r="C89">
        <v>12.09</v>
      </c>
    </row>
    <row r="90" spans="2:3" x14ac:dyDescent="0.3">
      <c r="B90" s="2">
        <v>44098</v>
      </c>
      <c r="C90">
        <v>12.31</v>
      </c>
    </row>
    <row r="91" spans="2:3" x14ac:dyDescent="0.3">
      <c r="B91" s="2">
        <v>44099</v>
      </c>
      <c r="C91">
        <v>12.84</v>
      </c>
    </row>
    <row r="92" spans="2:3" x14ac:dyDescent="0.3">
      <c r="B92" s="2">
        <v>44102</v>
      </c>
      <c r="C92">
        <v>13</v>
      </c>
    </row>
    <row r="93" spans="2:3" x14ac:dyDescent="0.3">
      <c r="B93" s="2">
        <v>44103</v>
      </c>
      <c r="C93">
        <v>13.19</v>
      </c>
    </row>
    <row r="94" spans="2:3" x14ac:dyDescent="0.3">
      <c r="B94" s="2">
        <v>44104</v>
      </c>
      <c r="C94">
        <v>13.49</v>
      </c>
    </row>
    <row r="95" spans="2:3" x14ac:dyDescent="0.3">
      <c r="B95" s="2">
        <v>44105</v>
      </c>
      <c r="C95">
        <v>13.57</v>
      </c>
    </row>
    <row r="96" spans="2:3" x14ac:dyDescent="0.3">
      <c r="B96" s="2">
        <v>44106</v>
      </c>
      <c r="C96">
        <v>13.02</v>
      </c>
    </row>
    <row r="97" spans="2:3" x14ac:dyDescent="0.3">
      <c r="B97" s="2">
        <v>44109</v>
      </c>
      <c r="C97">
        <v>13.6</v>
      </c>
    </row>
    <row r="98" spans="2:3" x14ac:dyDescent="0.3">
      <c r="B98" s="2">
        <v>44110</v>
      </c>
      <c r="C98">
        <v>13.7</v>
      </c>
    </row>
    <row r="99" spans="2:3" x14ac:dyDescent="0.3">
      <c r="B99" s="2">
        <v>44111</v>
      </c>
      <c r="C99">
        <v>13.92</v>
      </c>
    </row>
    <row r="100" spans="2:3" x14ac:dyDescent="0.3">
      <c r="B100" s="2">
        <v>44112</v>
      </c>
      <c r="C100">
        <v>13.8</v>
      </c>
    </row>
    <row r="101" spans="2:3" x14ac:dyDescent="0.3">
      <c r="B101" s="2">
        <v>44113</v>
      </c>
      <c r="C101">
        <v>13.72</v>
      </c>
    </row>
    <row r="102" spans="2:3" x14ac:dyDescent="0.3">
      <c r="B102" s="2">
        <v>44116</v>
      </c>
      <c r="C102">
        <v>14.18</v>
      </c>
    </row>
    <row r="103" spans="2:3" x14ac:dyDescent="0.3">
      <c r="B103" s="2">
        <v>44117</v>
      </c>
      <c r="C103">
        <v>14.21</v>
      </c>
    </row>
    <row r="104" spans="2:3" x14ac:dyDescent="0.3">
      <c r="B104" s="2">
        <v>44118</v>
      </c>
      <c r="C104">
        <v>14.05</v>
      </c>
    </row>
    <row r="105" spans="2:3" x14ac:dyDescent="0.3">
      <c r="B105" s="2">
        <v>44119</v>
      </c>
      <c r="C105">
        <v>13.93</v>
      </c>
    </row>
    <row r="106" spans="2:3" x14ac:dyDescent="0.3">
      <c r="B106" s="2">
        <v>44120</v>
      </c>
      <c r="C106">
        <v>13.77</v>
      </c>
    </row>
    <row r="107" spans="2:3" x14ac:dyDescent="0.3">
      <c r="B107" s="2">
        <v>44123</v>
      </c>
      <c r="C107">
        <v>13.46</v>
      </c>
    </row>
    <row r="108" spans="2:3" x14ac:dyDescent="0.3">
      <c r="B108" s="2">
        <v>44124</v>
      </c>
      <c r="C108">
        <v>13.61</v>
      </c>
    </row>
    <row r="109" spans="2:3" x14ac:dyDescent="0.3">
      <c r="B109" s="2">
        <v>44125</v>
      </c>
      <c r="C109">
        <v>13.49</v>
      </c>
    </row>
    <row r="110" spans="2:3" x14ac:dyDescent="0.3">
      <c r="B110" s="2">
        <v>44126</v>
      </c>
      <c r="C110">
        <v>13.32</v>
      </c>
    </row>
    <row r="111" spans="2:3" x14ac:dyDescent="0.3">
      <c r="B111" s="2">
        <v>44127</v>
      </c>
      <c r="C111">
        <v>13.55</v>
      </c>
    </row>
    <row r="112" spans="2:3" x14ac:dyDescent="0.3">
      <c r="B112" s="2">
        <v>44130</v>
      </c>
      <c r="C112">
        <v>13.1</v>
      </c>
    </row>
    <row r="113" spans="2:3" x14ac:dyDescent="0.3">
      <c r="B113" s="2">
        <v>44131</v>
      </c>
      <c r="C113">
        <v>13.36</v>
      </c>
    </row>
    <row r="114" spans="2:3" x14ac:dyDescent="0.3">
      <c r="B114" s="2">
        <v>44132</v>
      </c>
      <c r="C114">
        <v>12.59</v>
      </c>
    </row>
    <row r="115" spans="2:3" x14ac:dyDescent="0.3">
      <c r="B115" s="2">
        <v>44133</v>
      </c>
      <c r="C115">
        <v>12.99</v>
      </c>
    </row>
    <row r="116" spans="2:3" x14ac:dyDescent="0.3">
      <c r="B116" s="2">
        <v>44134</v>
      </c>
      <c r="C116">
        <v>12.5</v>
      </c>
    </row>
    <row r="117" spans="2:3" x14ac:dyDescent="0.3">
      <c r="B117" s="2">
        <v>44137</v>
      </c>
      <c r="C117">
        <v>12.54</v>
      </c>
    </row>
    <row r="118" spans="2:3" x14ac:dyDescent="0.3">
      <c r="B118" s="2">
        <v>44138</v>
      </c>
      <c r="C118">
        <v>12.98</v>
      </c>
    </row>
    <row r="119" spans="2:3" x14ac:dyDescent="0.3">
      <c r="B119" s="2">
        <v>44139</v>
      </c>
      <c r="C119">
        <v>13.75</v>
      </c>
    </row>
    <row r="120" spans="2:3" x14ac:dyDescent="0.3">
      <c r="B120" s="2">
        <v>44140</v>
      </c>
      <c r="C120">
        <v>14.12</v>
      </c>
    </row>
    <row r="121" spans="2:3" x14ac:dyDescent="0.3">
      <c r="B121" s="2">
        <v>44141</v>
      </c>
      <c r="C121">
        <v>14.52</v>
      </c>
    </row>
    <row r="122" spans="2:3" x14ac:dyDescent="0.3">
      <c r="B122" s="2">
        <v>44144</v>
      </c>
      <c r="C122">
        <v>13.59</v>
      </c>
    </row>
    <row r="123" spans="2:3" x14ac:dyDescent="0.3">
      <c r="B123" s="2">
        <v>44145</v>
      </c>
      <c r="C123">
        <v>12.73</v>
      </c>
    </row>
    <row r="124" spans="2:3" x14ac:dyDescent="0.3">
      <c r="B124" s="2">
        <v>44146</v>
      </c>
      <c r="C124">
        <v>13.38</v>
      </c>
    </row>
    <row r="125" spans="2:3" x14ac:dyDescent="0.3">
      <c r="B125" s="2">
        <v>44147</v>
      </c>
      <c r="C125">
        <v>13.42</v>
      </c>
    </row>
    <row r="126" spans="2:3" x14ac:dyDescent="0.3">
      <c r="B126" s="2">
        <v>44148</v>
      </c>
      <c r="C126">
        <v>13.26</v>
      </c>
    </row>
    <row r="127" spans="2:3" x14ac:dyDescent="0.3">
      <c r="B127" s="2">
        <v>44151</v>
      </c>
      <c r="C127">
        <v>13.48</v>
      </c>
    </row>
    <row r="128" spans="2:3" x14ac:dyDescent="0.3">
      <c r="B128" s="2">
        <v>44152</v>
      </c>
      <c r="C128">
        <v>13.38</v>
      </c>
    </row>
    <row r="129" spans="2:3" x14ac:dyDescent="0.3">
      <c r="B129" s="2">
        <v>44153</v>
      </c>
      <c r="C129">
        <v>13.39</v>
      </c>
    </row>
    <row r="130" spans="2:3" x14ac:dyDescent="0.3">
      <c r="B130" s="2">
        <v>44154</v>
      </c>
      <c r="C130">
        <v>13.4</v>
      </c>
    </row>
    <row r="131" spans="2:3" x14ac:dyDescent="0.3">
      <c r="B131" s="2">
        <v>44155</v>
      </c>
      <c r="C131">
        <v>13.05</v>
      </c>
    </row>
    <row r="132" spans="2:3" x14ac:dyDescent="0.3">
      <c r="B132" s="2">
        <v>44158</v>
      </c>
      <c r="C132">
        <v>13.1</v>
      </c>
    </row>
    <row r="133" spans="2:3" x14ac:dyDescent="0.3">
      <c r="B133" s="2">
        <v>44159</v>
      </c>
      <c r="C133">
        <v>12.92</v>
      </c>
    </row>
    <row r="134" spans="2:3" x14ac:dyDescent="0.3">
      <c r="B134" s="2">
        <v>44160</v>
      </c>
      <c r="C134">
        <v>13.2</v>
      </c>
    </row>
    <row r="135" spans="2:3" x14ac:dyDescent="0.3">
      <c r="B135" s="2">
        <v>44162</v>
      </c>
      <c r="C135">
        <v>13.22</v>
      </c>
    </row>
    <row r="136" spans="2:3" x14ac:dyDescent="0.3">
      <c r="B136" s="2">
        <v>44165</v>
      </c>
      <c r="C136">
        <v>13.36</v>
      </c>
    </row>
    <row r="137" spans="2:3" x14ac:dyDescent="0.3">
      <c r="B137" s="2">
        <v>44166</v>
      </c>
      <c r="C137">
        <v>13.35</v>
      </c>
    </row>
    <row r="138" spans="2:3" x14ac:dyDescent="0.3">
      <c r="B138" s="2">
        <v>44167</v>
      </c>
      <c r="C138">
        <v>13.5</v>
      </c>
    </row>
    <row r="139" spans="2:3" x14ac:dyDescent="0.3">
      <c r="B139" s="2">
        <v>44168</v>
      </c>
      <c r="C139">
        <v>13.36</v>
      </c>
    </row>
    <row r="140" spans="2:3" x14ac:dyDescent="0.3">
      <c r="B140" s="2">
        <v>44169</v>
      </c>
      <c r="C140">
        <v>13.52</v>
      </c>
    </row>
    <row r="141" spans="2:3" x14ac:dyDescent="0.3">
      <c r="B141" s="2">
        <v>44172</v>
      </c>
      <c r="C141">
        <v>13.57</v>
      </c>
    </row>
    <row r="142" spans="2:3" x14ac:dyDescent="0.3">
      <c r="B142" s="2">
        <v>44173</v>
      </c>
      <c r="C142">
        <v>13.31</v>
      </c>
    </row>
    <row r="143" spans="2:3" x14ac:dyDescent="0.3">
      <c r="B143" s="2">
        <v>44174</v>
      </c>
      <c r="C143">
        <v>12.9</v>
      </c>
    </row>
    <row r="144" spans="2:3" x14ac:dyDescent="0.3">
      <c r="B144" s="2">
        <v>44175</v>
      </c>
      <c r="C144">
        <v>12.94</v>
      </c>
    </row>
    <row r="145" spans="2:3" x14ac:dyDescent="0.3">
      <c r="B145" s="2">
        <v>44176</v>
      </c>
      <c r="C145">
        <v>12.98</v>
      </c>
    </row>
    <row r="146" spans="2:3" x14ac:dyDescent="0.3">
      <c r="B146" s="2">
        <v>44179</v>
      </c>
      <c r="C146">
        <v>13.27</v>
      </c>
    </row>
    <row r="147" spans="2:3" x14ac:dyDescent="0.3">
      <c r="B147" s="2">
        <v>44180</v>
      </c>
      <c r="C147">
        <v>13.33</v>
      </c>
    </row>
    <row r="148" spans="2:3" x14ac:dyDescent="0.3">
      <c r="B148" s="2">
        <v>44181</v>
      </c>
      <c r="C148">
        <v>13.21</v>
      </c>
    </row>
    <row r="149" spans="2:3" x14ac:dyDescent="0.3">
      <c r="B149" s="2">
        <v>44182</v>
      </c>
      <c r="C149">
        <v>13.31</v>
      </c>
    </row>
    <row r="150" spans="2:3" x14ac:dyDescent="0.3">
      <c r="B150" s="2">
        <v>44183</v>
      </c>
      <c r="C150">
        <v>13.24</v>
      </c>
    </row>
    <row r="151" spans="2:3" x14ac:dyDescent="0.3">
      <c r="B151" s="2">
        <v>44186</v>
      </c>
      <c r="C151">
        <v>13.3</v>
      </c>
    </row>
    <row r="152" spans="2:3" x14ac:dyDescent="0.3">
      <c r="B152" s="2">
        <v>44187</v>
      </c>
      <c r="C152">
        <v>13.24</v>
      </c>
    </row>
    <row r="153" spans="2:3" x14ac:dyDescent="0.3">
      <c r="B153" s="2">
        <v>44188</v>
      </c>
      <c r="C153">
        <v>12.98</v>
      </c>
    </row>
    <row r="154" spans="2:3" x14ac:dyDescent="0.3">
      <c r="B154" s="2">
        <v>44189</v>
      </c>
      <c r="C154">
        <v>12.96</v>
      </c>
    </row>
    <row r="155" spans="2:3" x14ac:dyDescent="0.3">
      <c r="B155" s="2">
        <v>44193</v>
      </c>
      <c r="C155">
        <v>12.87</v>
      </c>
    </row>
    <row r="156" spans="2:3" x14ac:dyDescent="0.3">
      <c r="B156" s="2">
        <v>44194</v>
      </c>
      <c r="C156">
        <v>12.91</v>
      </c>
    </row>
    <row r="157" spans="2:3" x14ac:dyDescent="0.3">
      <c r="B157" s="2">
        <v>44195</v>
      </c>
      <c r="C157">
        <v>13.11</v>
      </c>
    </row>
    <row r="158" spans="2:3" x14ac:dyDescent="0.3">
      <c r="B158" s="2">
        <v>44196</v>
      </c>
      <c r="C158">
        <v>13.02</v>
      </c>
    </row>
    <row r="159" spans="2:3" x14ac:dyDescent="0.3">
      <c r="B159" s="2">
        <v>44200</v>
      </c>
      <c r="C159">
        <v>13.08</v>
      </c>
    </row>
    <row r="160" spans="2:3" x14ac:dyDescent="0.3">
      <c r="B160" s="2">
        <v>44201</v>
      </c>
      <c r="C160">
        <v>13.37</v>
      </c>
    </row>
    <row r="161" spans="2:3" x14ac:dyDescent="0.3">
      <c r="B161" s="2">
        <v>44202</v>
      </c>
      <c r="C161">
        <v>12.58</v>
      </c>
    </row>
    <row r="162" spans="2:3" x14ac:dyDescent="0.3">
      <c r="B162" s="2">
        <v>44203</v>
      </c>
      <c r="C162">
        <v>13.31</v>
      </c>
    </row>
    <row r="163" spans="2:3" x14ac:dyDescent="0.3">
      <c r="B163" s="2">
        <v>44204</v>
      </c>
      <c r="C163">
        <v>13.24</v>
      </c>
    </row>
    <row r="164" spans="2:3" x14ac:dyDescent="0.3">
      <c r="B164" s="2">
        <v>44207</v>
      </c>
      <c r="C164">
        <v>13.59</v>
      </c>
    </row>
    <row r="165" spans="2:3" x14ac:dyDescent="0.3">
      <c r="B165" s="2">
        <v>44208</v>
      </c>
      <c r="C165">
        <v>13.45</v>
      </c>
    </row>
    <row r="166" spans="2:3" x14ac:dyDescent="0.3">
      <c r="B166" s="2">
        <v>44209</v>
      </c>
      <c r="C166">
        <v>13.5</v>
      </c>
    </row>
    <row r="167" spans="2:3" x14ac:dyDescent="0.3">
      <c r="B167" s="2">
        <v>44210</v>
      </c>
      <c r="C167">
        <v>13.17</v>
      </c>
    </row>
    <row r="168" spans="2:3" x14ac:dyDescent="0.3">
      <c r="B168" s="2">
        <v>44211</v>
      </c>
      <c r="C168">
        <v>12.83</v>
      </c>
    </row>
    <row r="169" spans="2:3" x14ac:dyDescent="0.3">
      <c r="B169" s="2">
        <v>44215</v>
      </c>
      <c r="C169">
        <v>12.99</v>
      </c>
    </row>
    <row r="170" spans="2:3" x14ac:dyDescent="0.3">
      <c r="B170" s="2">
        <v>44216</v>
      </c>
      <c r="C170">
        <v>13.33</v>
      </c>
    </row>
    <row r="171" spans="2:3" x14ac:dyDescent="0.3">
      <c r="B171" s="2">
        <v>44217</v>
      </c>
      <c r="C171">
        <v>13.83</v>
      </c>
    </row>
    <row r="172" spans="2:3" x14ac:dyDescent="0.3">
      <c r="B172" s="2">
        <v>44218</v>
      </c>
      <c r="C172">
        <v>13.68</v>
      </c>
    </row>
    <row r="173" spans="2:3" x14ac:dyDescent="0.3">
      <c r="B173" s="2">
        <v>44221</v>
      </c>
      <c r="C173">
        <v>13.62</v>
      </c>
    </row>
    <row r="174" spans="2:3" x14ac:dyDescent="0.3">
      <c r="B174" s="2">
        <v>44222</v>
      </c>
      <c r="C174">
        <v>13.4</v>
      </c>
    </row>
    <row r="175" spans="2:3" x14ac:dyDescent="0.3">
      <c r="B175" s="2">
        <v>44223</v>
      </c>
      <c r="C175">
        <v>12.88</v>
      </c>
    </row>
    <row r="176" spans="2:3" x14ac:dyDescent="0.3">
      <c r="B176" s="2">
        <v>44224</v>
      </c>
      <c r="C176">
        <v>13.02</v>
      </c>
    </row>
    <row r="177" spans="2:3" x14ac:dyDescent="0.3">
      <c r="B177" s="2">
        <v>44225</v>
      </c>
      <c r="C177">
        <v>12.96</v>
      </c>
    </row>
    <row r="178" spans="2:3" x14ac:dyDescent="0.3">
      <c r="B178" s="2">
        <v>44228</v>
      </c>
      <c r="C178">
        <v>13.2</v>
      </c>
    </row>
    <row r="179" spans="2:3" x14ac:dyDescent="0.3">
      <c r="B179" s="2">
        <v>44229</v>
      </c>
      <c r="C179">
        <v>13.52</v>
      </c>
    </row>
    <row r="180" spans="2:3" x14ac:dyDescent="0.3">
      <c r="B180" s="2">
        <v>44230</v>
      </c>
      <c r="C180">
        <v>13.5</v>
      </c>
    </row>
    <row r="181" spans="2:3" x14ac:dyDescent="0.3">
      <c r="B181" s="2">
        <v>44231</v>
      </c>
      <c r="C181">
        <v>13.63</v>
      </c>
    </row>
    <row r="182" spans="2:3" x14ac:dyDescent="0.3">
      <c r="B182" s="2">
        <v>44232</v>
      </c>
      <c r="C182">
        <v>13.56</v>
      </c>
    </row>
    <row r="183" spans="2:3" x14ac:dyDescent="0.3">
      <c r="B183" s="2">
        <v>44235</v>
      </c>
      <c r="C183">
        <v>14.4</v>
      </c>
    </row>
    <row r="184" spans="2:3" x14ac:dyDescent="0.3">
      <c r="B184" s="2">
        <v>44236</v>
      </c>
      <c r="C184">
        <v>14.23</v>
      </c>
    </row>
    <row r="185" spans="2:3" x14ac:dyDescent="0.3">
      <c r="B185" s="2">
        <v>44237</v>
      </c>
      <c r="C185">
        <v>14.73</v>
      </c>
    </row>
    <row r="186" spans="2:3" x14ac:dyDescent="0.3">
      <c r="B186" s="2">
        <v>44238</v>
      </c>
      <c r="C186">
        <v>15.21</v>
      </c>
    </row>
    <row r="187" spans="2:3" x14ac:dyDescent="0.3">
      <c r="B187" s="2">
        <v>44239</v>
      </c>
      <c r="C187">
        <v>14.92</v>
      </c>
    </row>
    <row r="188" spans="2:3" x14ac:dyDescent="0.3">
      <c r="B188" s="2">
        <v>44243</v>
      </c>
      <c r="C188">
        <v>15.29</v>
      </c>
    </row>
    <row r="189" spans="2:3" x14ac:dyDescent="0.3">
      <c r="B189" s="2">
        <v>44244</v>
      </c>
      <c r="C189">
        <v>14.87</v>
      </c>
    </row>
    <row r="190" spans="2:3" x14ac:dyDescent="0.3">
      <c r="B190" s="2">
        <v>44245</v>
      </c>
      <c r="C190">
        <v>14.79</v>
      </c>
    </row>
    <row r="191" spans="2:3" x14ac:dyDescent="0.3">
      <c r="B191" s="2">
        <v>44246</v>
      </c>
      <c r="C191">
        <v>14.89</v>
      </c>
    </row>
    <row r="192" spans="2:3" x14ac:dyDescent="0.3">
      <c r="B192" s="2">
        <v>44249</v>
      </c>
      <c r="C192">
        <v>14.32</v>
      </c>
    </row>
    <row r="193" spans="2:3" x14ac:dyDescent="0.3">
      <c r="B193" s="2">
        <v>44250</v>
      </c>
      <c r="C193">
        <v>14.1</v>
      </c>
    </row>
    <row r="194" spans="2:3" x14ac:dyDescent="0.3">
      <c r="B194" s="2">
        <v>44251</v>
      </c>
      <c r="C194">
        <v>14.46</v>
      </c>
    </row>
    <row r="195" spans="2:3" x14ac:dyDescent="0.3">
      <c r="B195" s="2">
        <v>44252</v>
      </c>
      <c r="C195">
        <v>13.27</v>
      </c>
    </row>
    <row r="196" spans="2:3" x14ac:dyDescent="0.3">
      <c r="B196" s="2">
        <v>44253</v>
      </c>
      <c r="C196">
        <v>13.68</v>
      </c>
    </row>
    <row r="197" spans="2:3" x14ac:dyDescent="0.3">
      <c r="B197" s="2">
        <v>44256</v>
      </c>
      <c r="C197">
        <v>13.81</v>
      </c>
    </row>
    <row r="198" spans="2:3" x14ac:dyDescent="0.3">
      <c r="B198" s="2">
        <v>44257</v>
      </c>
      <c r="C198">
        <v>13.37</v>
      </c>
    </row>
    <row r="199" spans="2:3" x14ac:dyDescent="0.3">
      <c r="B199" s="2">
        <v>44258</v>
      </c>
      <c r="C199">
        <v>12.77</v>
      </c>
    </row>
    <row r="200" spans="2:3" x14ac:dyDescent="0.3">
      <c r="B200" s="2">
        <v>44259</v>
      </c>
      <c r="C200">
        <v>12.34</v>
      </c>
    </row>
    <row r="201" spans="2:3" x14ac:dyDescent="0.3">
      <c r="B201" s="2">
        <v>44260</v>
      </c>
      <c r="C201">
        <v>12.43</v>
      </c>
    </row>
    <row r="202" spans="2:3" x14ac:dyDescent="0.3">
      <c r="B202" s="2">
        <v>44263</v>
      </c>
      <c r="C202">
        <v>11.56</v>
      </c>
    </row>
    <row r="203" spans="2:3" x14ac:dyDescent="0.3">
      <c r="B203" s="2">
        <v>44264</v>
      </c>
      <c r="C203">
        <v>12.49</v>
      </c>
    </row>
    <row r="204" spans="2:3" x14ac:dyDescent="0.3">
      <c r="B204" s="2">
        <v>44265</v>
      </c>
      <c r="C204">
        <v>12.44</v>
      </c>
    </row>
    <row r="205" spans="2:3" x14ac:dyDescent="0.3">
      <c r="B205" s="2">
        <v>44266</v>
      </c>
      <c r="C205">
        <v>12.96</v>
      </c>
    </row>
    <row r="206" spans="2:3" x14ac:dyDescent="0.3">
      <c r="B206" s="2">
        <v>44267</v>
      </c>
      <c r="C206">
        <v>12.83</v>
      </c>
    </row>
    <row r="207" spans="2:3" x14ac:dyDescent="0.3">
      <c r="B207" s="2">
        <v>44270</v>
      </c>
      <c r="C207">
        <v>13.16</v>
      </c>
    </row>
    <row r="208" spans="2:3" x14ac:dyDescent="0.3">
      <c r="B208" s="2">
        <v>44271</v>
      </c>
      <c r="C208">
        <v>13.26</v>
      </c>
    </row>
    <row r="209" spans="2:3" x14ac:dyDescent="0.3">
      <c r="B209" s="2">
        <v>44272</v>
      </c>
      <c r="C209">
        <v>13.31</v>
      </c>
    </row>
    <row r="210" spans="2:3" x14ac:dyDescent="0.3">
      <c r="B210" s="2">
        <v>44273</v>
      </c>
      <c r="C210">
        <v>12.69</v>
      </c>
    </row>
    <row r="211" spans="2:3" x14ac:dyDescent="0.3">
      <c r="B211" s="2">
        <v>44274</v>
      </c>
      <c r="C211">
        <v>12.82</v>
      </c>
    </row>
    <row r="212" spans="2:3" x14ac:dyDescent="0.3">
      <c r="B212" s="2">
        <v>44277</v>
      </c>
      <c r="C212">
        <v>13.16</v>
      </c>
    </row>
    <row r="213" spans="2:3" x14ac:dyDescent="0.3">
      <c r="B213" s="2">
        <v>44278</v>
      </c>
      <c r="C213">
        <v>13.04</v>
      </c>
    </row>
    <row r="214" spans="2:3" x14ac:dyDescent="0.3">
      <c r="B214" s="2">
        <v>44279</v>
      </c>
      <c r="C214">
        <v>12.61</v>
      </c>
    </row>
    <row r="215" spans="2:3" x14ac:dyDescent="0.3">
      <c r="B215" s="2">
        <v>44280</v>
      </c>
      <c r="C215">
        <v>12.51</v>
      </c>
    </row>
    <row r="216" spans="2:3" x14ac:dyDescent="0.3">
      <c r="B216" s="2">
        <v>44281</v>
      </c>
      <c r="C216">
        <v>12.81</v>
      </c>
    </row>
    <row r="217" spans="2:3" x14ac:dyDescent="0.3">
      <c r="B217" s="2">
        <v>44284</v>
      </c>
      <c r="C217">
        <v>12.92</v>
      </c>
    </row>
    <row r="218" spans="2:3" x14ac:dyDescent="0.3">
      <c r="B218" s="2">
        <v>44285</v>
      </c>
      <c r="C218">
        <v>12.84</v>
      </c>
    </row>
    <row r="219" spans="2:3" x14ac:dyDescent="0.3">
      <c r="B219" s="2">
        <v>44286</v>
      </c>
      <c r="C219">
        <v>13.32</v>
      </c>
    </row>
    <row r="220" spans="2:3" x14ac:dyDescent="0.3">
      <c r="B220" s="2">
        <v>44287</v>
      </c>
      <c r="C220">
        <v>13.78</v>
      </c>
    </row>
    <row r="221" spans="2:3" x14ac:dyDescent="0.3">
      <c r="B221" s="2">
        <v>44291</v>
      </c>
      <c r="C221">
        <v>13.96</v>
      </c>
    </row>
    <row r="222" spans="2:3" x14ac:dyDescent="0.3">
      <c r="B222" s="2">
        <v>44292</v>
      </c>
      <c r="C222">
        <v>13.83</v>
      </c>
    </row>
    <row r="223" spans="2:3" x14ac:dyDescent="0.3">
      <c r="B223" s="2">
        <v>44293</v>
      </c>
      <c r="C223">
        <v>14.11</v>
      </c>
    </row>
    <row r="224" spans="2:3" x14ac:dyDescent="0.3">
      <c r="B224" s="2">
        <v>44294</v>
      </c>
      <c r="C224">
        <v>14.28</v>
      </c>
    </row>
    <row r="225" spans="2:3" x14ac:dyDescent="0.3">
      <c r="B225" s="2">
        <v>44295</v>
      </c>
      <c r="C225">
        <v>14.37</v>
      </c>
    </row>
    <row r="226" spans="2:3" x14ac:dyDescent="0.3">
      <c r="B226" s="2">
        <v>44298</v>
      </c>
      <c r="C226">
        <v>15.17</v>
      </c>
    </row>
    <row r="227" spans="2:3" x14ac:dyDescent="0.3">
      <c r="B227" s="2">
        <v>44299</v>
      </c>
      <c r="C227">
        <v>15.64</v>
      </c>
    </row>
    <row r="228" spans="2:3" x14ac:dyDescent="0.3">
      <c r="B228" s="2">
        <v>44300</v>
      </c>
      <c r="C228">
        <v>15.24</v>
      </c>
    </row>
    <row r="229" spans="2:3" x14ac:dyDescent="0.3">
      <c r="B229" s="2">
        <v>44301</v>
      </c>
      <c r="C229">
        <v>16.100000000000001</v>
      </c>
    </row>
    <row r="230" spans="2:3" x14ac:dyDescent="0.3">
      <c r="B230" s="2">
        <v>44302</v>
      </c>
      <c r="C230">
        <v>15.88</v>
      </c>
    </row>
    <row r="231" spans="2:3" x14ac:dyDescent="0.3">
      <c r="B231" s="2">
        <v>44305</v>
      </c>
      <c r="C231">
        <v>15.33</v>
      </c>
    </row>
    <row r="232" spans="2:3" x14ac:dyDescent="0.3">
      <c r="B232" s="2">
        <v>44306</v>
      </c>
      <c r="C232">
        <v>15.14</v>
      </c>
    </row>
    <row r="233" spans="2:3" x14ac:dyDescent="0.3">
      <c r="B233" s="2">
        <v>44307</v>
      </c>
      <c r="C233">
        <v>15.33</v>
      </c>
    </row>
    <row r="234" spans="2:3" x14ac:dyDescent="0.3">
      <c r="B234" s="2">
        <v>44308</v>
      </c>
      <c r="C234">
        <v>14.82</v>
      </c>
    </row>
    <row r="235" spans="2:3" x14ac:dyDescent="0.3">
      <c r="B235" s="2">
        <v>44309</v>
      </c>
      <c r="C235">
        <v>15.23</v>
      </c>
    </row>
    <row r="236" spans="2:3" x14ac:dyDescent="0.3">
      <c r="B236" s="2">
        <v>44312</v>
      </c>
      <c r="C236">
        <v>15.44</v>
      </c>
    </row>
    <row r="237" spans="2:3" x14ac:dyDescent="0.3">
      <c r="B237" s="2">
        <v>44313</v>
      </c>
      <c r="C237">
        <v>15.35</v>
      </c>
    </row>
    <row r="238" spans="2:3" x14ac:dyDescent="0.3">
      <c r="B238" s="2">
        <v>44314</v>
      </c>
      <c r="C238">
        <v>15.24</v>
      </c>
    </row>
    <row r="239" spans="2:3" x14ac:dyDescent="0.3">
      <c r="B239" s="2">
        <v>44315</v>
      </c>
      <c r="C239">
        <v>15.29</v>
      </c>
    </row>
    <row r="240" spans="2:3" x14ac:dyDescent="0.3">
      <c r="B240" s="2">
        <v>44316</v>
      </c>
      <c r="C240">
        <v>14.98</v>
      </c>
    </row>
    <row r="241" spans="2:3" x14ac:dyDescent="0.3">
      <c r="B241" s="2">
        <v>44319</v>
      </c>
      <c r="C241">
        <v>14.8</v>
      </c>
    </row>
    <row r="242" spans="2:3" x14ac:dyDescent="0.3">
      <c r="B242" s="2">
        <v>44320</v>
      </c>
      <c r="C242">
        <v>14.32</v>
      </c>
    </row>
    <row r="243" spans="2:3" x14ac:dyDescent="0.3">
      <c r="B243" s="2">
        <v>44321</v>
      </c>
      <c r="C243">
        <v>14.43</v>
      </c>
    </row>
    <row r="244" spans="2:3" x14ac:dyDescent="0.3">
      <c r="B244" s="2">
        <v>44322</v>
      </c>
      <c r="C244">
        <v>14.49</v>
      </c>
    </row>
    <row r="245" spans="2:3" x14ac:dyDescent="0.3">
      <c r="B245" s="2">
        <v>44323</v>
      </c>
      <c r="C245">
        <v>14.78</v>
      </c>
    </row>
    <row r="246" spans="2:3" x14ac:dyDescent="0.3">
      <c r="B246" s="2">
        <v>44326</v>
      </c>
      <c r="C246">
        <v>14.23</v>
      </c>
    </row>
    <row r="247" spans="2:3" x14ac:dyDescent="0.3">
      <c r="B247" s="2">
        <v>44327</v>
      </c>
      <c r="C247">
        <v>14.27</v>
      </c>
    </row>
    <row r="248" spans="2:3" x14ac:dyDescent="0.3">
      <c r="B248" s="2">
        <v>44328</v>
      </c>
      <c r="C248">
        <v>13.73</v>
      </c>
    </row>
    <row r="249" spans="2:3" x14ac:dyDescent="0.3">
      <c r="B249" s="2">
        <v>44329</v>
      </c>
      <c r="C249">
        <v>13.63</v>
      </c>
    </row>
    <row r="250" spans="2:3" x14ac:dyDescent="0.3">
      <c r="B250" s="2">
        <v>44330</v>
      </c>
      <c r="C250">
        <v>14.21</v>
      </c>
    </row>
    <row r="251" spans="2:3" x14ac:dyDescent="0.3">
      <c r="B251" s="2">
        <v>44333</v>
      </c>
      <c r="C251">
        <v>14.13</v>
      </c>
    </row>
    <row r="252" spans="2:3" x14ac:dyDescent="0.3">
      <c r="B252" s="2">
        <v>44334</v>
      </c>
      <c r="C252">
        <v>13.98</v>
      </c>
    </row>
    <row r="253" spans="2:3" x14ac:dyDescent="0.3">
      <c r="B253" s="2">
        <v>44335</v>
      </c>
      <c r="C253">
        <v>14.03</v>
      </c>
    </row>
    <row r="254" spans="2:3" x14ac:dyDescent="0.3">
      <c r="B254" s="2">
        <v>44336</v>
      </c>
      <c r="C254">
        <v>14.58</v>
      </c>
    </row>
    <row r="255" spans="2:3" x14ac:dyDescent="0.3">
      <c r="B255" s="2">
        <v>44337</v>
      </c>
      <c r="C255">
        <v>14.96</v>
      </c>
    </row>
    <row r="256" spans="2:3" x14ac:dyDescent="0.3">
      <c r="B256" s="2">
        <v>44340</v>
      </c>
      <c r="C256">
        <v>15.58</v>
      </c>
    </row>
    <row r="257" spans="2:3" x14ac:dyDescent="0.3">
      <c r="B257" s="2">
        <v>44341</v>
      </c>
      <c r="C257">
        <v>15.61</v>
      </c>
    </row>
    <row r="258" spans="2:3" x14ac:dyDescent="0.3">
      <c r="B258" s="2">
        <v>44342</v>
      </c>
      <c r="C258">
        <v>15.66</v>
      </c>
    </row>
    <row r="259" spans="2:3" x14ac:dyDescent="0.3">
      <c r="B259" s="2">
        <v>44343</v>
      </c>
      <c r="C259">
        <v>15.45</v>
      </c>
    </row>
    <row r="260" spans="2:3" x14ac:dyDescent="0.3">
      <c r="B260" s="2">
        <v>44344</v>
      </c>
      <c r="C260">
        <v>16.21</v>
      </c>
    </row>
    <row r="261" spans="2:3" x14ac:dyDescent="0.3">
      <c r="B261" s="2">
        <v>44348</v>
      </c>
      <c r="C261">
        <v>16.23</v>
      </c>
    </row>
    <row r="262" spans="2:3" x14ac:dyDescent="0.3">
      <c r="B262" s="2">
        <v>44349</v>
      </c>
      <c r="C262">
        <v>16.739999999999998</v>
      </c>
    </row>
    <row r="263" spans="2:3" x14ac:dyDescent="0.3">
      <c r="B263" s="2">
        <v>44350</v>
      </c>
      <c r="C263">
        <v>16.93</v>
      </c>
    </row>
    <row r="264" spans="2:3" x14ac:dyDescent="0.3">
      <c r="B264" s="2">
        <v>44351</v>
      </c>
      <c r="C264">
        <v>17.54</v>
      </c>
    </row>
    <row r="265" spans="2:3" x14ac:dyDescent="0.3">
      <c r="B265" s="2">
        <v>44354</v>
      </c>
      <c r="C265">
        <v>17.579999999999998</v>
      </c>
    </row>
    <row r="266" spans="2:3" x14ac:dyDescent="0.3">
      <c r="B266" s="2">
        <v>44355</v>
      </c>
      <c r="C266">
        <v>17.420000000000002</v>
      </c>
    </row>
    <row r="267" spans="2:3" x14ac:dyDescent="0.3">
      <c r="B267" s="2">
        <v>44356</v>
      </c>
      <c r="C267">
        <v>17.32</v>
      </c>
    </row>
    <row r="268" spans="2:3" x14ac:dyDescent="0.3">
      <c r="B268" s="2">
        <v>44357</v>
      </c>
      <c r="C268">
        <v>17.39</v>
      </c>
    </row>
    <row r="269" spans="2:3" x14ac:dyDescent="0.3">
      <c r="B269" s="2">
        <v>44358</v>
      </c>
      <c r="C269">
        <v>17.79</v>
      </c>
    </row>
    <row r="270" spans="2:3" x14ac:dyDescent="0.3">
      <c r="B270" s="2">
        <v>44361</v>
      </c>
      <c r="C270">
        <v>17.98</v>
      </c>
    </row>
    <row r="271" spans="2:3" x14ac:dyDescent="0.3">
      <c r="B271" s="2">
        <v>44362</v>
      </c>
      <c r="C271">
        <v>17.75</v>
      </c>
    </row>
    <row r="272" spans="2:3" x14ac:dyDescent="0.3">
      <c r="B272" s="2">
        <v>44363</v>
      </c>
      <c r="C272">
        <v>17.77</v>
      </c>
    </row>
    <row r="273" spans="2:3" x14ac:dyDescent="0.3">
      <c r="B273" s="2">
        <v>44364</v>
      </c>
      <c r="C273">
        <v>18.62</v>
      </c>
    </row>
    <row r="274" spans="2:3" x14ac:dyDescent="0.3">
      <c r="B274" s="2">
        <v>44365</v>
      </c>
      <c r="C274">
        <v>18.600000000000001</v>
      </c>
    </row>
    <row r="275" spans="2:3" x14ac:dyDescent="0.3">
      <c r="B275" s="2">
        <v>44368</v>
      </c>
      <c r="C275">
        <v>18.39</v>
      </c>
    </row>
    <row r="276" spans="2:3" x14ac:dyDescent="0.3">
      <c r="B276" s="2">
        <v>44369</v>
      </c>
      <c r="C276">
        <v>18.850000000000001</v>
      </c>
    </row>
    <row r="277" spans="2:3" x14ac:dyDescent="0.3">
      <c r="B277" s="2">
        <v>44370</v>
      </c>
      <c r="C277">
        <v>19.02</v>
      </c>
    </row>
    <row r="278" spans="2:3" x14ac:dyDescent="0.3">
      <c r="B278" s="2">
        <v>44371</v>
      </c>
      <c r="C278">
        <v>19.170000000000002</v>
      </c>
    </row>
    <row r="279" spans="2:3" x14ac:dyDescent="0.3">
      <c r="B279" s="2">
        <v>44372</v>
      </c>
      <c r="C279">
        <v>18.989999999999998</v>
      </c>
    </row>
    <row r="280" spans="2:3" x14ac:dyDescent="0.3">
      <c r="B280" s="2">
        <v>44375</v>
      </c>
      <c r="C280">
        <v>19.940000000000001</v>
      </c>
    </row>
    <row r="281" spans="2:3" x14ac:dyDescent="0.3">
      <c r="B281" s="2">
        <v>44376</v>
      </c>
      <c r="C281">
        <v>19.989999999999998</v>
      </c>
    </row>
    <row r="282" spans="2:3" x14ac:dyDescent="0.3">
      <c r="B282" s="2">
        <v>44377</v>
      </c>
      <c r="C282">
        <v>19.96</v>
      </c>
    </row>
    <row r="283" spans="2:3" x14ac:dyDescent="0.3">
      <c r="B283" s="2">
        <v>44378</v>
      </c>
      <c r="C283">
        <v>20.170000000000002</v>
      </c>
    </row>
    <row r="284" spans="2:3" x14ac:dyDescent="0.3">
      <c r="B284" s="2">
        <v>44379</v>
      </c>
      <c r="C284">
        <v>20.440000000000001</v>
      </c>
    </row>
    <row r="285" spans="2:3" x14ac:dyDescent="0.3">
      <c r="B285" s="2">
        <v>44383</v>
      </c>
      <c r="C285">
        <v>20.66</v>
      </c>
    </row>
    <row r="286" spans="2:3" x14ac:dyDescent="0.3">
      <c r="B286" s="2">
        <v>44384</v>
      </c>
      <c r="C286">
        <v>20.329999999999998</v>
      </c>
    </row>
    <row r="287" spans="2:3" x14ac:dyDescent="0.3">
      <c r="B287" s="2">
        <v>44385</v>
      </c>
      <c r="C287">
        <v>19.86</v>
      </c>
    </row>
    <row r="288" spans="2:3" x14ac:dyDescent="0.3">
      <c r="B288" s="2">
        <v>44386</v>
      </c>
      <c r="C288">
        <v>20.010000000000002</v>
      </c>
    </row>
    <row r="289" spans="2:3" x14ac:dyDescent="0.3">
      <c r="B289" s="2">
        <v>44389</v>
      </c>
      <c r="C289">
        <v>20.47</v>
      </c>
    </row>
    <row r="290" spans="2:3" x14ac:dyDescent="0.3">
      <c r="B290" s="2">
        <v>44390</v>
      </c>
      <c r="C290">
        <v>20.21</v>
      </c>
    </row>
    <row r="291" spans="2:3" x14ac:dyDescent="0.3">
      <c r="B291" s="2">
        <v>44391</v>
      </c>
      <c r="C291">
        <v>19.8</v>
      </c>
    </row>
    <row r="292" spans="2:3" x14ac:dyDescent="0.3">
      <c r="B292" s="2">
        <v>44392</v>
      </c>
      <c r="C292">
        <v>18.93</v>
      </c>
    </row>
    <row r="293" spans="2:3" x14ac:dyDescent="0.3">
      <c r="B293" s="2">
        <v>44393</v>
      </c>
      <c r="C293">
        <v>18.12</v>
      </c>
    </row>
    <row r="294" spans="2:3" x14ac:dyDescent="0.3">
      <c r="B294" s="2">
        <v>44396</v>
      </c>
      <c r="C294">
        <v>18.739999999999998</v>
      </c>
    </row>
    <row r="295" spans="2:3" x14ac:dyDescent="0.3">
      <c r="B295" s="2">
        <v>44397</v>
      </c>
      <c r="C295">
        <v>18.57</v>
      </c>
    </row>
    <row r="296" spans="2:3" x14ac:dyDescent="0.3">
      <c r="B296" s="2">
        <v>44398</v>
      </c>
      <c r="C296">
        <v>19.37</v>
      </c>
    </row>
    <row r="297" spans="2:3" x14ac:dyDescent="0.3">
      <c r="B297" s="2">
        <v>44399</v>
      </c>
      <c r="C297">
        <v>19.55</v>
      </c>
    </row>
    <row r="298" spans="2:3" x14ac:dyDescent="0.3">
      <c r="B298" s="2">
        <v>44400</v>
      </c>
      <c r="C298">
        <v>19.52</v>
      </c>
    </row>
    <row r="299" spans="2:3" x14ac:dyDescent="0.3">
      <c r="B299" s="2">
        <v>44403</v>
      </c>
      <c r="C299">
        <v>19.25</v>
      </c>
    </row>
    <row r="300" spans="2:3" x14ac:dyDescent="0.3">
      <c r="B300" s="2">
        <v>44404</v>
      </c>
      <c r="C300">
        <v>19.170000000000002</v>
      </c>
    </row>
    <row r="301" spans="2:3" x14ac:dyDescent="0.3">
      <c r="B301" s="2">
        <v>44405</v>
      </c>
      <c r="C301">
        <v>19.46</v>
      </c>
    </row>
    <row r="302" spans="2:3" x14ac:dyDescent="0.3">
      <c r="B302" s="2">
        <v>44406</v>
      </c>
      <c r="C302">
        <v>19.62</v>
      </c>
    </row>
    <row r="303" spans="2:3" x14ac:dyDescent="0.3">
      <c r="B303" s="2">
        <v>44407</v>
      </c>
      <c r="C303">
        <v>19.46</v>
      </c>
    </row>
    <row r="304" spans="2:3" x14ac:dyDescent="0.3">
      <c r="B304" s="2">
        <v>44410</v>
      </c>
      <c r="C304">
        <v>19.71</v>
      </c>
    </row>
    <row r="305" spans="2:3" x14ac:dyDescent="0.3">
      <c r="B305" s="2">
        <v>44411</v>
      </c>
      <c r="C305">
        <v>19.77</v>
      </c>
    </row>
    <row r="306" spans="2:3" x14ac:dyDescent="0.3">
      <c r="B306" s="2">
        <v>44412</v>
      </c>
      <c r="C306">
        <v>20.23</v>
      </c>
    </row>
    <row r="307" spans="2:3" x14ac:dyDescent="0.3">
      <c r="B307" s="2">
        <v>44413</v>
      </c>
      <c r="C307">
        <v>20.59</v>
      </c>
    </row>
    <row r="308" spans="2:3" x14ac:dyDescent="0.3">
      <c r="B308" s="2">
        <v>44414</v>
      </c>
      <c r="C308">
        <v>20.32</v>
      </c>
    </row>
    <row r="309" spans="2:3" x14ac:dyDescent="0.3">
      <c r="B309" s="2">
        <v>44417</v>
      </c>
      <c r="C309">
        <v>20.25</v>
      </c>
    </row>
    <row r="310" spans="2:3" x14ac:dyDescent="0.3">
      <c r="B310" s="2">
        <v>44418</v>
      </c>
      <c r="C310">
        <v>19.899999999999999</v>
      </c>
    </row>
    <row r="311" spans="2:3" x14ac:dyDescent="0.3">
      <c r="B311" s="2">
        <v>44419</v>
      </c>
      <c r="C311">
        <v>19.66</v>
      </c>
    </row>
    <row r="312" spans="2:3" x14ac:dyDescent="0.3">
      <c r="B312" s="2">
        <v>44420</v>
      </c>
      <c r="C312">
        <v>19.86</v>
      </c>
    </row>
    <row r="313" spans="2:3" x14ac:dyDescent="0.3">
      <c r="B313" s="2">
        <v>44421</v>
      </c>
      <c r="C313">
        <v>20.149999999999999</v>
      </c>
    </row>
    <row r="314" spans="2:3" x14ac:dyDescent="0.3">
      <c r="B314" s="2">
        <v>44424</v>
      </c>
      <c r="C314">
        <v>19.91</v>
      </c>
    </row>
    <row r="315" spans="2:3" x14ac:dyDescent="0.3">
      <c r="B315" s="2">
        <v>44425</v>
      </c>
      <c r="C315">
        <v>19.420000000000002</v>
      </c>
    </row>
    <row r="316" spans="2:3" x14ac:dyDescent="0.3">
      <c r="B316" s="2">
        <v>44426</v>
      </c>
      <c r="C316">
        <v>19</v>
      </c>
    </row>
    <row r="317" spans="2:3" x14ac:dyDescent="0.3">
      <c r="B317" s="2">
        <v>44427</v>
      </c>
      <c r="C317">
        <v>19.760000000000002</v>
      </c>
    </row>
    <row r="318" spans="2:3" x14ac:dyDescent="0.3">
      <c r="B318" s="2">
        <v>44428</v>
      </c>
      <c r="C318">
        <v>20.77</v>
      </c>
    </row>
    <row r="319" spans="2:3" x14ac:dyDescent="0.3">
      <c r="B319" s="2">
        <v>44431</v>
      </c>
      <c r="C319">
        <v>21.91</v>
      </c>
    </row>
    <row r="320" spans="2:3" x14ac:dyDescent="0.3">
      <c r="B320" s="2">
        <v>44432</v>
      </c>
      <c r="C320">
        <v>21.75</v>
      </c>
    </row>
    <row r="321" spans="2:3" x14ac:dyDescent="0.3">
      <c r="B321" s="2">
        <v>44433</v>
      </c>
      <c r="C321">
        <v>22.17</v>
      </c>
    </row>
    <row r="322" spans="2:3" x14ac:dyDescent="0.3">
      <c r="B322" s="2">
        <v>44434</v>
      </c>
      <c r="C322">
        <v>22.02</v>
      </c>
    </row>
    <row r="323" spans="2:3" x14ac:dyDescent="0.3">
      <c r="B323" s="2">
        <v>44435</v>
      </c>
      <c r="C323">
        <v>22.59</v>
      </c>
    </row>
    <row r="324" spans="2:3" x14ac:dyDescent="0.3">
      <c r="B324" s="2">
        <v>44438</v>
      </c>
      <c r="C324">
        <v>22.64</v>
      </c>
    </row>
    <row r="325" spans="2:3" x14ac:dyDescent="0.3">
      <c r="B325" s="2">
        <v>44439</v>
      </c>
      <c r="C325">
        <v>22.34</v>
      </c>
    </row>
    <row r="326" spans="2:3" x14ac:dyDescent="0.3">
      <c r="B326" s="2">
        <v>44440</v>
      </c>
      <c r="C326">
        <v>22.4</v>
      </c>
    </row>
    <row r="327" spans="2:3" x14ac:dyDescent="0.3">
      <c r="B327" s="2">
        <v>44441</v>
      </c>
      <c r="C327">
        <v>22.35</v>
      </c>
    </row>
    <row r="328" spans="2:3" x14ac:dyDescent="0.3">
      <c r="B328" s="2">
        <v>44442</v>
      </c>
      <c r="C328">
        <v>22.8</v>
      </c>
    </row>
    <row r="329" spans="2:3" x14ac:dyDescent="0.3">
      <c r="B329" s="2">
        <v>44446</v>
      </c>
      <c r="C329">
        <v>22.62</v>
      </c>
    </row>
    <row r="330" spans="2:3" x14ac:dyDescent="0.3">
      <c r="B330" s="2">
        <v>44447</v>
      </c>
      <c r="C330">
        <v>22.3</v>
      </c>
    </row>
    <row r="331" spans="2:3" x14ac:dyDescent="0.3">
      <c r="B331" s="2">
        <v>44448</v>
      </c>
      <c r="C331">
        <v>22.14</v>
      </c>
    </row>
    <row r="332" spans="2:3" x14ac:dyDescent="0.3">
      <c r="B332" s="2">
        <v>44449</v>
      </c>
      <c r="C332">
        <v>22.44</v>
      </c>
    </row>
    <row r="333" spans="2:3" x14ac:dyDescent="0.3">
      <c r="B333" s="2">
        <v>44452</v>
      </c>
      <c r="C333">
        <v>22.11</v>
      </c>
    </row>
    <row r="334" spans="2:3" x14ac:dyDescent="0.3">
      <c r="B334" s="2">
        <v>44453</v>
      </c>
      <c r="C334">
        <v>22.2</v>
      </c>
    </row>
    <row r="335" spans="2:3" x14ac:dyDescent="0.3">
      <c r="B335" s="2">
        <v>44454</v>
      </c>
      <c r="C335">
        <v>22.3</v>
      </c>
    </row>
    <row r="336" spans="2:3" x14ac:dyDescent="0.3">
      <c r="B336" s="2">
        <v>44455</v>
      </c>
      <c r="C336">
        <v>22.2</v>
      </c>
    </row>
    <row r="337" spans="2:3" x14ac:dyDescent="0.3">
      <c r="B337" s="2">
        <v>44456</v>
      </c>
      <c r="C337">
        <v>21.86</v>
      </c>
    </row>
    <row r="338" spans="2:3" x14ac:dyDescent="0.3">
      <c r="B338" s="2">
        <v>44459</v>
      </c>
      <c r="C338">
        <v>21.07</v>
      </c>
    </row>
    <row r="339" spans="2:3" x14ac:dyDescent="0.3">
      <c r="B339" s="2">
        <v>44460</v>
      </c>
      <c r="C339">
        <v>21.21</v>
      </c>
    </row>
    <row r="340" spans="2:3" x14ac:dyDescent="0.3">
      <c r="B340" s="2">
        <v>44461</v>
      </c>
      <c r="C340">
        <v>21.9</v>
      </c>
    </row>
    <row r="341" spans="2:3" x14ac:dyDescent="0.3">
      <c r="B341" s="2">
        <v>44462</v>
      </c>
      <c r="C341">
        <v>22.44</v>
      </c>
    </row>
    <row r="342" spans="2:3" x14ac:dyDescent="0.3">
      <c r="B342" s="2">
        <v>44463</v>
      </c>
      <c r="C342">
        <v>22.04</v>
      </c>
    </row>
    <row r="343" spans="2:3" x14ac:dyDescent="0.3">
      <c r="B343" s="2">
        <v>44466</v>
      </c>
      <c r="C343">
        <v>21.62</v>
      </c>
    </row>
    <row r="344" spans="2:3" x14ac:dyDescent="0.3">
      <c r="B344" s="2">
        <v>44467</v>
      </c>
      <c r="C344">
        <v>20.66</v>
      </c>
    </row>
    <row r="345" spans="2:3" x14ac:dyDescent="0.3">
      <c r="B345" s="2">
        <v>44468</v>
      </c>
      <c r="C345">
        <v>20.48</v>
      </c>
    </row>
    <row r="346" spans="2:3" x14ac:dyDescent="0.3">
      <c r="B346" s="2">
        <v>44469</v>
      </c>
      <c r="C346">
        <v>20.68</v>
      </c>
    </row>
    <row r="347" spans="2:3" x14ac:dyDescent="0.3">
      <c r="B347" s="2">
        <v>44470</v>
      </c>
      <c r="C347">
        <v>20.7</v>
      </c>
    </row>
    <row r="348" spans="2:3" x14ac:dyDescent="0.3">
      <c r="B348" s="2">
        <v>44473</v>
      </c>
      <c r="C348">
        <v>19.7</v>
      </c>
    </row>
    <row r="349" spans="2:3" x14ac:dyDescent="0.3">
      <c r="B349" s="2">
        <v>44474</v>
      </c>
      <c r="C349">
        <v>20.41</v>
      </c>
    </row>
    <row r="350" spans="2:3" x14ac:dyDescent="0.3">
      <c r="B350" s="2">
        <v>44475</v>
      </c>
      <c r="C350">
        <v>20.66</v>
      </c>
    </row>
    <row r="351" spans="2:3" x14ac:dyDescent="0.3">
      <c r="B351" s="2">
        <v>44476</v>
      </c>
      <c r="C351">
        <v>21.04</v>
      </c>
    </row>
    <row r="352" spans="2:3" x14ac:dyDescent="0.3">
      <c r="B352" s="2">
        <v>44477</v>
      </c>
      <c r="C352">
        <v>20.79</v>
      </c>
    </row>
    <row r="353" spans="2:3" x14ac:dyDescent="0.3">
      <c r="B353" s="2">
        <v>44480</v>
      </c>
      <c r="C353">
        <v>20.66</v>
      </c>
    </row>
    <row r="354" spans="2:3" x14ac:dyDescent="0.3">
      <c r="B354" s="2">
        <v>44481</v>
      </c>
      <c r="C354">
        <v>20.63</v>
      </c>
    </row>
    <row r="355" spans="2:3" x14ac:dyDescent="0.3">
      <c r="B355" s="2">
        <v>44482</v>
      </c>
      <c r="C355">
        <v>20.9</v>
      </c>
    </row>
    <row r="356" spans="2:3" x14ac:dyDescent="0.3">
      <c r="B356" s="2">
        <v>44483</v>
      </c>
      <c r="C356">
        <v>21.71</v>
      </c>
    </row>
    <row r="357" spans="2:3" x14ac:dyDescent="0.3">
      <c r="B357" s="2">
        <v>44484</v>
      </c>
      <c r="C357">
        <v>21.82</v>
      </c>
    </row>
    <row r="358" spans="2:3" x14ac:dyDescent="0.3">
      <c r="B358" s="2">
        <v>44487</v>
      </c>
      <c r="C358">
        <v>22.18</v>
      </c>
    </row>
    <row r="359" spans="2:3" x14ac:dyDescent="0.3">
      <c r="B359" s="2">
        <v>44488</v>
      </c>
      <c r="C359">
        <v>22.25</v>
      </c>
    </row>
    <row r="360" spans="2:3" x14ac:dyDescent="0.3">
      <c r="B360" s="2">
        <v>44489</v>
      </c>
      <c r="C360">
        <v>22.06</v>
      </c>
    </row>
    <row r="361" spans="2:3" x14ac:dyDescent="0.3">
      <c r="B361" s="2">
        <v>44490</v>
      </c>
      <c r="C361">
        <v>22.65</v>
      </c>
    </row>
    <row r="362" spans="2:3" x14ac:dyDescent="0.3">
      <c r="B362" s="2">
        <v>44491</v>
      </c>
      <c r="C362">
        <v>22.68</v>
      </c>
    </row>
    <row r="363" spans="2:3" x14ac:dyDescent="0.3">
      <c r="B363" s="2">
        <v>44494</v>
      </c>
      <c r="C363">
        <v>23.12</v>
      </c>
    </row>
    <row r="364" spans="2:3" x14ac:dyDescent="0.3">
      <c r="B364" s="2">
        <v>44495</v>
      </c>
      <c r="C364">
        <v>24.67</v>
      </c>
    </row>
    <row r="365" spans="2:3" x14ac:dyDescent="0.3">
      <c r="B365" s="2">
        <v>44496</v>
      </c>
      <c r="C365">
        <v>24.41</v>
      </c>
    </row>
    <row r="366" spans="2:3" x14ac:dyDescent="0.3">
      <c r="B366" s="2">
        <v>44497</v>
      </c>
      <c r="C366">
        <v>24.89</v>
      </c>
    </row>
    <row r="367" spans="2:3" x14ac:dyDescent="0.3">
      <c r="B367" s="2">
        <v>44498</v>
      </c>
      <c r="C367">
        <v>25.52</v>
      </c>
    </row>
    <row r="368" spans="2:3" x14ac:dyDescent="0.3">
      <c r="B368" s="2">
        <v>44501</v>
      </c>
      <c r="C368">
        <v>25.78</v>
      </c>
    </row>
    <row r="369" spans="2:3" x14ac:dyDescent="0.3">
      <c r="B369" s="2">
        <v>44502</v>
      </c>
      <c r="C369">
        <v>26.35</v>
      </c>
    </row>
    <row r="370" spans="2:3" x14ac:dyDescent="0.3">
      <c r="B370" s="2">
        <v>44503</v>
      </c>
      <c r="C370">
        <v>26.55</v>
      </c>
    </row>
    <row r="371" spans="2:3" x14ac:dyDescent="0.3">
      <c r="B371" s="2">
        <v>44504</v>
      </c>
      <c r="C371">
        <v>29.75</v>
      </c>
    </row>
    <row r="372" spans="2:3" x14ac:dyDescent="0.3">
      <c r="B372" s="2">
        <v>44505</v>
      </c>
      <c r="C372">
        <v>29.7</v>
      </c>
    </row>
    <row r="373" spans="2:3" x14ac:dyDescent="0.3">
      <c r="B373" s="2">
        <v>44508</v>
      </c>
      <c r="C373">
        <v>30.75</v>
      </c>
    </row>
    <row r="374" spans="2:3" x14ac:dyDescent="0.3">
      <c r="B374" s="2">
        <v>44509</v>
      </c>
      <c r="C374">
        <v>30.6</v>
      </c>
    </row>
    <row r="375" spans="2:3" x14ac:dyDescent="0.3">
      <c r="B375" s="2">
        <v>44510</v>
      </c>
      <c r="C375">
        <v>29.4</v>
      </c>
    </row>
    <row r="376" spans="2:3" x14ac:dyDescent="0.3">
      <c r="B376" s="2">
        <v>44511</v>
      </c>
      <c r="C376">
        <v>30.33</v>
      </c>
    </row>
    <row r="377" spans="2:3" x14ac:dyDescent="0.3">
      <c r="B377" s="2">
        <v>44512</v>
      </c>
      <c r="C377">
        <v>30.33</v>
      </c>
    </row>
    <row r="378" spans="2:3" x14ac:dyDescent="0.3">
      <c r="B378" s="2">
        <v>44515</v>
      </c>
      <c r="C378">
        <v>29.97</v>
      </c>
    </row>
    <row r="379" spans="2:3" x14ac:dyDescent="0.3">
      <c r="B379" s="2">
        <v>44516</v>
      </c>
      <c r="C379">
        <v>30.15</v>
      </c>
    </row>
    <row r="380" spans="2:3" x14ac:dyDescent="0.3">
      <c r="B380" s="2">
        <v>44517</v>
      </c>
      <c r="C380">
        <v>29.21</v>
      </c>
    </row>
    <row r="381" spans="2:3" x14ac:dyDescent="0.3">
      <c r="B381" s="2">
        <v>44518</v>
      </c>
      <c r="C381">
        <v>31.62</v>
      </c>
    </row>
    <row r="382" spans="2:3" x14ac:dyDescent="0.3">
      <c r="B382" s="2">
        <v>44519</v>
      </c>
      <c r="C382">
        <v>32.92</v>
      </c>
    </row>
    <row r="383" spans="2:3" x14ac:dyDescent="0.3">
      <c r="B383" s="2">
        <v>44522</v>
      </c>
      <c r="C383">
        <v>31.9</v>
      </c>
    </row>
    <row r="384" spans="2:3" x14ac:dyDescent="0.3">
      <c r="B384" s="2">
        <v>44523</v>
      </c>
      <c r="C384">
        <v>31.69</v>
      </c>
    </row>
    <row r="385" spans="2:3" x14ac:dyDescent="0.3">
      <c r="B385" s="2">
        <v>44524</v>
      </c>
      <c r="C385">
        <v>32.61</v>
      </c>
    </row>
    <row r="386" spans="2:3" x14ac:dyDescent="0.3">
      <c r="B386" s="2">
        <v>44526</v>
      </c>
      <c r="C386">
        <v>31.44</v>
      </c>
    </row>
    <row r="387" spans="2:3" x14ac:dyDescent="0.3">
      <c r="B387" s="2">
        <v>44529</v>
      </c>
      <c r="C387">
        <v>33.31</v>
      </c>
    </row>
    <row r="388" spans="2:3" x14ac:dyDescent="0.3">
      <c r="B388" s="2">
        <v>44530</v>
      </c>
      <c r="C388">
        <v>32.61</v>
      </c>
    </row>
    <row r="389" spans="2:3" x14ac:dyDescent="0.3">
      <c r="B389" s="2">
        <v>44531</v>
      </c>
      <c r="C389">
        <v>31.38</v>
      </c>
    </row>
    <row r="390" spans="2:3" x14ac:dyDescent="0.3">
      <c r="B390" s="2">
        <v>44532</v>
      </c>
      <c r="C390">
        <v>32.07</v>
      </c>
    </row>
    <row r="391" spans="2:3" x14ac:dyDescent="0.3">
      <c r="B391" s="2">
        <v>44533</v>
      </c>
      <c r="C391">
        <v>30.64</v>
      </c>
    </row>
    <row r="392" spans="2:3" x14ac:dyDescent="0.3">
      <c r="B392" s="2">
        <v>44536</v>
      </c>
      <c r="C392">
        <v>29.98</v>
      </c>
    </row>
    <row r="393" spans="2:3" x14ac:dyDescent="0.3">
      <c r="B393" s="2">
        <v>44537</v>
      </c>
      <c r="C393">
        <v>32.369999999999997</v>
      </c>
    </row>
    <row r="394" spans="2:3" x14ac:dyDescent="0.3">
      <c r="B394" s="2">
        <v>44538</v>
      </c>
      <c r="C394">
        <v>31.77</v>
      </c>
    </row>
    <row r="395" spans="2:3" x14ac:dyDescent="0.3">
      <c r="B395" s="2">
        <v>44539</v>
      </c>
      <c r="C395">
        <v>30.44</v>
      </c>
    </row>
    <row r="396" spans="2:3" x14ac:dyDescent="0.3">
      <c r="B396" s="2">
        <v>44540</v>
      </c>
      <c r="C396">
        <v>30.15</v>
      </c>
    </row>
    <row r="397" spans="2:3" x14ac:dyDescent="0.3">
      <c r="B397" s="2">
        <v>44543</v>
      </c>
      <c r="C397">
        <v>28.11</v>
      </c>
    </row>
    <row r="398" spans="2:3" x14ac:dyDescent="0.3">
      <c r="B398" s="2">
        <v>44544</v>
      </c>
      <c r="C398">
        <v>28.29</v>
      </c>
    </row>
    <row r="399" spans="2:3" x14ac:dyDescent="0.3">
      <c r="B399" s="2">
        <v>44545</v>
      </c>
      <c r="C399">
        <v>30.41</v>
      </c>
    </row>
    <row r="400" spans="2:3" x14ac:dyDescent="0.3">
      <c r="B400" s="2">
        <v>44546</v>
      </c>
      <c r="C400">
        <v>28.34</v>
      </c>
    </row>
    <row r="401" spans="2:3" x14ac:dyDescent="0.3">
      <c r="B401" s="2">
        <v>44547</v>
      </c>
      <c r="C401">
        <v>27.75</v>
      </c>
    </row>
    <row r="402" spans="2:3" x14ac:dyDescent="0.3">
      <c r="B402" s="2">
        <v>44550</v>
      </c>
      <c r="C402">
        <v>27.67</v>
      </c>
    </row>
    <row r="403" spans="2:3" x14ac:dyDescent="0.3">
      <c r="B403" s="2">
        <v>44551</v>
      </c>
      <c r="C403">
        <v>29.02</v>
      </c>
    </row>
    <row r="404" spans="2:3" x14ac:dyDescent="0.3">
      <c r="B404" s="2">
        <v>44552</v>
      </c>
      <c r="C404">
        <v>29.35</v>
      </c>
    </row>
    <row r="405" spans="2:3" x14ac:dyDescent="0.3">
      <c r="B405" s="2">
        <v>44553</v>
      </c>
      <c r="C405">
        <v>29.59</v>
      </c>
    </row>
    <row r="406" spans="2:3" x14ac:dyDescent="0.3">
      <c r="B406" s="2">
        <v>44557</v>
      </c>
      <c r="C406">
        <v>30.89</v>
      </c>
    </row>
    <row r="407" spans="2:3" x14ac:dyDescent="0.3">
      <c r="B407" s="2">
        <v>44558</v>
      </c>
      <c r="C407">
        <v>30.27</v>
      </c>
    </row>
    <row r="408" spans="2:3" x14ac:dyDescent="0.3">
      <c r="B408" s="2">
        <v>44559</v>
      </c>
      <c r="C408">
        <v>29.95</v>
      </c>
    </row>
    <row r="409" spans="2:3" x14ac:dyDescent="0.3">
      <c r="B409" s="2">
        <v>44560</v>
      </c>
      <c r="C409">
        <v>29.53</v>
      </c>
    </row>
    <row r="410" spans="2:3" x14ac:dyDescent="0.3">
      <c r="B410" s="2">
        <v>44561</v>
      </c>
      <c r="C410">
        <v>29.36</v>
      </c>
    </row>
    <row r="411" spans="2:3" x14ac:dyDescent="0.3">
      <c r="B411" s="2">
        <v>44564</v>
      </c>
      <c r="C411">
        <v>30.07</v>
      </c>
    </row>
    <row r="412" spans="2:3" x14ac:dyDescent="0.3">
      <c r="B412" s="2">
        <v>44565</v>
      </c>
      <c r="C412">
        <v>29.24</v>
      </c>
    </row>
    <row r="413" spans="2:3" x14ac:dyDescent="0.3">
      <c r="B413" s="2">
        <v>44566</v>
      </c>
      <c r="C413">
        <v>27.56</v>
      </c>
    </row>
    <row r="414" spans="2:3" x14ac:dyDescent="0.3">
      <c r="B414" s="2">
        <v>44567</v>
      </c>
      <c r="C414">
        <v>28.13</v>
      </c>
    </row>
    <row r="415" spans="2:3" x14ac:dyDescent="0.3">
      <c r="B415" s="2">
        <v>44568</v>
      </c>
      <c r="C415">
        <v>27.2</v>
      </c>
    </row>
    <row r="416" spans="2:3" x14ac:dyDescent="0.3">
      <c r="B416" s="2">
        <v>44571</v>
      </c>
      <c r="C416">
        <v>27.35</v>
      </c>
    </row>
    <row r="417" spans="2:3" x14ac:dyDescent="0.3">
      <c r="B417" s="2">
        <v>44572</v>
      </c>
      <c r="C417">
        <v>27.77</v>
      </c>
    </row>
    <row r="418" spans="2:3" x14ac:dyDescent="0.3">
      <c r="B418" s="2">
        <v>44573</v>
      </c>
      <c r="C418">
        <v>27.95</v>
      </c>
    </row>
    <row r="419" spans="2:3" x14ac:dyDescent="0.3">
      <c r="B419" s="2">
        <v>44574</v>
      </c>
      <c r="C419">
        <v>26.53</v>
      </c>
    </row>
    <row r="420" spans="2:3" x14ac:dyDescent="0.3">
      <c r="B420" s="2">
        <v>44575</v>
      </c>
      <c r="C420">
        <v>26.89</v>
      </c>
    </row>
    <row r="421" spans="2:3" x14ac:dyDescent="0.3">
      <c r="B421" s="2">
        <v>44579</v>
      </c>
      <c r="C421">
        <v>25.86</v>
      </c>
    </row>
    <row r="422" spans="2:3" x14ac:dyDescent="0.3">
      <c r="B422" s="2">
        <v>44580</v>
      </c>
      <c r="C422">
        <v>25.02</v>
      </c>
    </row>
    <row r="423" spans="2:3" x14ac:dyDescent="0.3">
      <c r="B423" s="2">
        <v>44581</v>
      </c>
      <c r="C423">
        <v>24.11</v>
      </c>
    </row>
    <row r="424" spans="2:3" x14ac:dyDescent="0.3">
      <c r="B424" s="2">
        <v>44582</v>
      </c>
      <c r="C424">
        <v>23.33</v>
      </c>
    </row>
    <row r="425" spans="2:3" x14ac:dyDescent="0.3">
      <c r="B425" s="2">
        <v>44585</v>
      </c>
      <c r="C425">
        <v>23.33</v>
      </c>
    </row>
    <row r="426" spans="2:3" x14ac:dyDescent="0.3">
      <c r="B426" s="2">
        <v>44586</v>
      </c>
      <c r="C426">
        <v>22.28</v>
      </c>
    </row>
    <row r="427" spans="2:3" x14ac:dyDescent="0.3">
      <c r="B427" s="2">
        <v>44587</v>
      </c>
      <c r="C427">
        <v>22.73</v>
      </c>
    </row>
    <row r="428" spans="2:3" x14ac:dyDescent="0.3">
      <c r="B428" s="2">
        <v>44588</v>
      </c>
      <c r="C428">
        <v>21.91</v>
      </c>
    </row>
    <row r="429" spans="2:3" x14ac:dyDescent="0.3">
      <c r="B429" s="2">
        <v>44589</v>
      </c>
      <c r="C429">
        <v>22.8</v>
      </c>
    </row>
    <row r="430" spans="2:3" x14ac:dyDescent="0.3">
      <c r="B430" s="2">
        <v>44592</v>
      </c>
      <c r="C430">
        <v>24.44</v>
      </c>
    </row>
    <row r="431" spans="2:3" x14ac:dyDescent="0.3">
      <c r="B431" s="2">
        <v>44593</v>
      </c>
      <c r="C431">
        <v>24.59</v>
      </c>
    </row>
    <row r="432" spans="2:3" x14ac:dyDescent="0.3">
      <c r="B432" s="2">
        <v>44594</v>
      </c>
      <c r="C432">
        <v>25.2</v>
      </c>
    </row>
    <row r="433" spans="2:3" x14ac:dyDescent="0.3">
      <c r="B433" s="2">
        <v>44595</v>
      </c>
      <c r="C433">
        <v>23.91</v>
      </c>
    </row>
    <row r="434" spans="2:3" x14ac:dyDescent="0.3">
      <c r="B434" s="2">
        <v>44596</v>
      </c>
      <c r="C434">
        <v>24.28</v>
      </c>
    </row>
    <row r="435" spans="2:3" x14ac:dyDescent="0.3">
      <c r="B435" s="2">
        <v>44599</v>
      </c>
      <c r="C435">
        <v>24.68</v>
      </c>
    </row>
    <row r="436" spans="2:3" x14ac:dyDescent="0.3">
      <c r="B436" s="2">
        <v>44600</v>
      </c>
      <c r="C436">
        <v>25.06</v>
      </c>
    </row>
    <row r="437" spans="2:3" x14ac:dyDescent="0.3">
      <c r="B437" s="2">
        <v>44601</v>
      </c>
      <c r="C437">
        <v>26.66</v>
      </c>
    </row>
    <row r="438" spans="2:3" x14ac:dyDescent="0.3">
      <c r="B438" s="2">
        <v>44602</v>
      </c>
      <c r="C438">
        <v>25.78</v>
      </c>
    </row>
    <row r="439" spans="2:3" x14ac:dyDescent="0.3">
      <c r="B439" s="2">
        <v>44603</v>
      </c>
      <c r="C439">
        <v>23.91</v>
      </c>
    </row>
    <row r="440" spans="2:3" x14ac:dyDescent="0.3">
      <c r="B440" s="2">
        <v>44606</v>
      </c>
      <c r="C440">
        <v>24.22</v>
      </c>
    </row>
    <row r="441" spans="2:3" x14ac:dyDescent="0.3">
      <c r="B441" s="2">
        <v>44607</v>
      </c>
      <c r="C441">
        <v>26.45</v>
      </c>
    </row>
    <row r="442" spans="2:3" x14ac:dyDescent="0.3">
      <c r="B442" s="2">
        <v>44608</v>
      </c>
      <c r="C442">
        <v>26.46</v>
      </c>
    </row>
    <row r="443" spans="2:3" x14ac:dyDescent="0.3">
      <c r="B443" s="2">
        <v>44609</v>
      </c>
      <c r="C443">
        <v>24.46</v>
      </c>
    </row>
    <row r="444" spans="2:3" x14ac:dyDescent="0.3">
      <c r="B444" s="2">
        <v>44610</v>
      </c>
      <c r="C444">
        <v>23.6</v>
      </c>
    </row>
    <row r="445" spans="2:3" x14ac:dyDescent="0.3">
      <c r="B445" s="2">
        <v>44614</v>
      </c>
      <c r="C445">
        <v>23.35</v>
      </c>
    </row>
    <row r="446" spans="2:3" x14ac:dyDescent="0.3">
      <c r="B446" s="2">
        <v>44615</v>
      </c>
      <c r="C446">
        <v>22.35</v>
      </c>
    </row>
    <row r="447" spans="2:3" x14ac:dyDescent="0.3">
      <c r="B447" s="2">
        <v>44616</v>
      </c>
      <c r="C447">
        <v>23.71</v>
      </c>
    </row>
    <row r="448" spans="2:3" x14ac:dyDescent="0.3">
      <c r="B448" s="2">
        <v>44617</v>
      </c>
      <c r="C448">
        <v>24.11</v>
      </c>
    </row>
    <row r="449" spans="2:3" x14ac:dyDescent="0.3">
      <c r="B449" s="2">
        <v>44620</v>
      </c>
      <c r="C449">
        <v>24.34</v>
      </c>
    </row>
    <row r="450" spans="2:3" x14ac:dyDescent="0.3">
      <c r="B450" s="2">
        <v>44621</v>
      </c>
      <c r="C450">
        <v>23.44</v>
      </c>
    </row>
    <row r="451" spans="2:3" x14ac:dyDescent="0.3">
      <c r="B451" s="2">
        <v>44622</v>
      </c>
      <c r="C451">
        <v>24.18</v>
      </c>
    </row>
    <row r="452" spans="2:3" x14ac:dyDescent="0.3">
      <c r="B452" s="2">
        <v>44623</v>
      </c>
      <c r="C452">
        <v>23.68</v>
      </c>
    </row>
    <row r="453" spans="2:3" x14ac:dyDescent="0.3">
      <c r="B453" s="2">
        <v>44624</v>
      </c>
      <c r="C453">
        <v>22.9</v>
      </c>
    </row>
    <row r="454" spans="2:3" x14ac:dyDescent="0.3">
      <c r="B454" s="2">
        <v>44627</v>
      </c>
      <c r="C454">
        <v>21.32</v>
      </c>
    </row>
    <row r="455" spans="2:3" x14ac:dyDescent="0.3">
      <c r="B455" s="2">
        <v>44628</v>
      </c>
      <c r="C455">
        <v>21.48</v>
      </c>
    </row>
    <row r="456" spans="2:3" x14ac:dyDescent="0.3">
      <c r="B456" s="2">
        <v>44629</v>
      </c>
      <c r="C456">
        <v>22.98</v>
      </c>
    </row>
    <row r="457" spans="2:3" x14ac:dyDescent="0.3">
      <c r="B457" s="2">
        <v>44630</v>
      </c>
      <c r="C457">
        <v>22.62</v>
      </c>
    </row>
    <row r="458" spans="2:3" x14ac:dyDescent="0.3">
      <c r="B458" s="2">
        <v>44631</v>
      </c>
      <c r="C458">
        <v>22.07</v>
      </c>
    </row>
    <row r="459" spans="2:3" x14ac:dyDescent="0.3">
      <c r="B459" s="2">
        <v>44634</v>
      </c>
      <c r="C459">
        <v>21.3</v>
      </c>
    </row>
    <row r="460" spans="2:3" x14ac:dyDescent="0.3">
      <c r="B460" s="2">
        <v>44635</v>
      </c>
      <c r="C460">
        <v>22.94</v>
      </c>
    </row>
    <row r="461" spans="2:3" x14ac:dyDescent="0.3">
      <c r="B461" s="2">
        <v>44636</v>
      </c>
      <c r="C461">
        <v>24.46</v>
      </c>
    </row>
    <row r="462" spans="2:3" x14ac:dyDescent="0.3">
      <c r="B462" s="2">
        <v>44637</v>
      </c>
      <c r="C462">
        <v>24.73</v>
      </c>
    </row>
    <row r="463" spans="2:3" x14ac:dyDescent="0.3">
      <c r="B463" s="2">
        <v>44638</v>
      </c>
      <c r="C463">
        <v>26.41</v>
      </c>
    </row>
    <row r="464" spans="2:3" x14ac:dyDescent="0.3">
      <c r="B464" s="2">
        <v>44641</v>
      </c>
      <c r="C464">
        <v>26.69</v>
      </c>
    </row>
    <row r="465" spans="2:3" x14ac:dyDescent="0.3">
      <c r="B465" s="2">
        <v>44642</v>
      </c>
      <c r="C465">
        <v>26.48</v>
      </c>
    </row>
    <row r="466" spans="2:3" x14ac:dyDescent="0.3">
      <c r="B466" s="2">
        <v>44643</v>
      </c>
      <c r="C466">
        <v>25.59</v>
      </c>
    </row>
    <row r="467" spans="2:3" x14ac:dyDescent="0.3">
      <c r="B467" s="2">
        <v>44644</v>
      </c>
      <c r="C467">
        <v>28.11</v>
      </c>
    </row>
    <row r="468" spans="2:3" x14ac:dyDescent="0.3">
      <c r="B468" s="2">
        <v>44645</v>
      </c>
      <c r="C468">
        <v>27.65</v>
      </c>
    </row>
    <row r="469" spans="2:3" x14ac:dyDescent="0.3">
      <c r="B469" s="2">
        <v>44648</v>
      </c>
      <c r="C469">
        <v>28.17</v>
      </c>
    </row>
    <row r="470" spans="2:3" x14ac:dyDescent="0.3">
      <c r="B470" s="2">
        <v>44649</v>
      </c>
      <c r="C470">
        <v>28.61</v>
      </c>
    </row>
    <row r="471" spans="2:3" x14ac:dyDescent="0.3">
      <c r="B471" s="2">
        <v>44650</v>
      </c>
      <c r="C471">
        <v>27.65</v>
      </c>
    </row>
    <row r="472" spans="2:3" x14ac:dyDescent="0.3">
      <c r="B472" s="2">
        <v>44651</v>
      </c>
      <c r="C472">
        <v>27.24</v>
      </c>
    </row>
    <row r="473" spans="2:3" x14ac:dyDescent="0.3">
      <c r="B473" s="2">
        <v>44652</v>
      </c>
      <c r="C473">
        <v>26.67</v>
      </c>
    </row>
    <row r="474" spans="2:3" x14ac:dyDescent="0.3">
      <c r="B474" s="2">
        <v>44655</v>
      </c>
      <c r="C474">
        <v>27.32</v>
      </c>
    </row>
    <row r="475" spans="2:3" x14ac:dyDescent="0.3">
      <c r="B475" s="2">
        <v>44656</v>
      </c>
      <c r="C475">
        <v>25.89</v>
      </c>
    </row>
    <row r="476" spans="2:3" x14ac:dyDescent="0.3">
      <c r="B476" s="2">
        <v>44657</v>
      </c>
      <c r="C476">
        <v>24.37</v>
      </c>
    </row>
    <row r="477" spans="2:3" x14ac:dyDescent="0.3">
      <c r="B477" s="2">
        <v>44658</v>
      </c>
      <c r="C477">
        <v>24.17</v>
      </c>
    </row>
    <row r="478" spans="2:3" x14ac:dyDescent="0.3">
      <c r="B478" s="2">
        <v>44659</v>
      </c>
      <c r="C478">
        <v>23.08</v>
      </c>
    </row>
    <row r="479" spans="2:3" x14ac:dyDescent="0.3">
      <c r="B479" s="2">
        <v>44662</v>
      </c>
      <c r="C479">
        <v>21.88</v>
      </c>
    </row>
    <row r="480" spans="2:3" x14ac:dyDescent="0.3">
      <c r="B480" s="2">
        <v>44663</v>
      </c>
      <c r="C480">
        <v>21.47</v>
      </c>
    </row>
    <row r="481" spans="2:3" x14ac:dyDescent="0.3">
      <c r="B481" s="2">
        <v>44664</v>
      </c>
      <c r="C481">
        <v>22.17</v>
      </c>
    </row>
    <row r="482" spans="2:3" x14ac:dyDescent="0.3">
      <c r="B482" s="2">
        <v>44665</v>
      </c>
      <c r="C482">
        <v>21.22</v>
      </c>
    </row>
    <row r="483" spans="2:3" x14ac:dyDescent="0.3">
      <c r="B483" s="2">
        <v>44669</v>
      </c>
      <c r="C483">
        <v>21.75</v>
      </c>
    </row>
    <row r="484" spans="2:3" x14ac:dyDescent="0.3">
      <c r="B484" s="2">
        <v>44670</v>
      </c>
      <c r="C484">
        <v>22.16</v>
      </c>
    </row>
    <row r="485" spans="2:3" x14ac:dyDescent="0.3">
      <c r="B485" s="2">
        <v>44671</v>
      </c>
      <c r="C485">
        <v>21.45</v>
      </c>
    </row>
    <row r="486" spans="2:3" x14ac:dyDescent="0.3">
      <c r="B486" s="2">
        <v>44672</v>
      </c>
      <c r="C486">
        <v>20.149999999999999</v>
      </c>
    </row>
    <row r="487" spans="2:3" x14ac:dyDescent="0.3">
      <c r="B487" s="2">
        <v>44673</v>
      </c>
      <c r="C487">
        <v>19.48</v>
      </c>
    </row>
    <row r="488" spans="2:3" x14ac:dyDescent="0.3">
      <c r="B488" s="2">
        <v>44676</v>
      </c>
      <c r="C488">
        <v>19.87</v>
      </c>
    </row>
    <row r="489" spans="2:3" x14ac:dyDescent="0.3">
      <c r="B489" s="2">
        <v>44677</v>
      </c>
      <c r="C489">
        <v>18.760000000000002</v>
      </c>
    </row>
    <row r="490" spans="2:3" x14ac:dyDescent="0.3">
      <c r="B490" s="2">
        <v>44678</v>
      </c>
      <c r="C490">
        <v>18.39</v>
      </c>
    </row>
    <row r="491" spans="2:3" x14ac:dyDescent="0.3">
      <c r="B491" s="2">
        <v>44679</v>
      </c>
      <c r="C491">
        <v>19.75</v>
      </c>
    </row>
    <row r="492" spans="2:3" x14ac:dyDescent="0.3">
      <c r="B492" s="2">
        <v>44680</v>
      </c>
      <c r="C492">
        <v>18.52</v>
      </c>
    </row>
    <row r="493" spans="2:3" x14ac:dyDescent="0.3">
      <c r="B493" s="2">
        <v>44683</v>
      </c>
      <c r="C493">
        <v>19.5</v>
      </c>
    </row>
    <row r="494" spans="2:3" x14ac:dyDescent="0.3">
      <c r="B494" s="2">
        <v>44684</v>
      </c>
      <c r="C494">
        <v>19.57</v>
      </c>
    </row>
    <row r="495" spans="2:3" x14ac:dyDescent="0.3">
      <c r="B495" s="2">
        <v>44685</v>
      </c>
      <c r="C495">
        <v>20.3</v>
      </c>
    </row>
    <row r="496" spans="2:3" x14ac:dyDescent="0.3">
      <c r="B496" s="2">
        <v>44686</v>
      </c>
      <c r="C496">
        <v>18.809999999999999</v>
      </c>
    </row>
    <row r="497" spans="2:3" x14ac:dyDescent="0.3">
      <c r="B497" s="2">
        <v>44687</v>
      </c>
      <c r="C497">
        <v>18.649999999999999</v>
      </c>
    </row>
    <row r="498" spans="2:3" x14ac:dyDescent="0.3">
      <c r="B498" s="2">
        <v>44690</v>
      </c>
      <c r="C498">
        <v>16.920000000000002</v>
      </c>
    </row>
    <row r="499" spans="2:3" x14ac:dyDescent="0.3">
      <c r="B499" s="2">
        <v>44691</v>
      </c>
      <c r="C499">
        <v>17.57</v>
      </c>
    </row>
    <row r="500" spans="2:3" x14ac:dyDescent="0.3">
      <c r="B500" s="2">
        <v>44692</v>
      </c>
      <c r="C500">
        <v>16.600000000000001</v>
      </c>
    </row>
    <row r="501" spans="2:3" x14ac:dyDescent="0.3">
      <c r="B501" s="2">
        <v>44693</v>
      </c>
      <c r="C501">
        <v>16.149999999999999</v>
      </c>
    </row>
    <row r="502" spans="2:3" x14ac:dyDescent="0.3">
      <c r="B502" s="2">
        <v>44694</v>
      </c>
      <c r="C502">
        <v>17.68</v>
      </c>
    </row>
    <row r="503" spans="2:3" x14ac:dyDescent="0.3">
      <c r="B503" s="2">
        <v>44697</v>
      </c>
      <c r="C503">
        <v>17.239999999999998</v>
      </c>
    </row>
    <row r="504" spans="2:3" x14ac:dyDescent="0.3">
      <c r="B504" s="2">
        <v>44698</v>
      </c>
      <c r="C504">
        <v>18.149999999999999</v>
      </c>
    </row>
    <row r="505" spans="2:3" x14ac:dyDescent="0.3">
      <c r="B505" s="2">
        <v>44699</v>
      </c>
      <c r="C505">
        <v>16.91</v>
      </c>
    </row>
    <row r="506" spans="2:3" x14ac:dyDescent="0.3">
      <c r="B506" s="2">
        <v>44700</v>
      </c>
      <c r="C506">
        <v>17.100000000000001</v>
      </c>
    </row>
    <row r="507" spans="2:3" x14ac:dyDescent="0.3">
      <c r="B507" s="2">
        <v>44701</v>
      </c>
      <c r="C507">
        <v>16.670000000000002</v>
      </c>
    </row>
    <row r="508" spans="2:3" x14ac:dyDescent="0.3">
      <c r="B508" s="2">
        <v>44704</v>
      </c>
      <c r="C508">
        <v>16.87</v>
      </c>
    </row>
    <row r="509" spans="2:3" x14ac:dyDescent="0.3">
      <c r="B509" s="2">
        <v>44705</v>
      </c>
      <c r="C509">
        <v>16.13</v>
      </c>
    </row>
    <row r="510" spans="2:3" x14ac:dyDescent="0.3">
      <c r="B510" s="2">
        <v>44706</v>
      </c>
      <c r="C510">
        <v>16.95</v>
      </c>
    </row>
    <row r="511" spans="2:3" x14ac:dyDescent="0.3">
      <c r="B511" s="2">
        <v>44707</v>
      </c>
      <c r="C511">
        <v>17.82</v>
      </c>
    </row>
    <row r="512" spans="2:3" x14ac:dyDescent="0.3">
      <c r="B512" s="2">
        <v>44708</v>
      </c>
      <c r="C512">
        <v>18.78</v>
      </c>
    </row>
    <row r="513" spans="2:3" x14ac:dyDescent="0.3">
      <c r="B513" s="2">
        <v>44712</v>
      </c>
      <c r="C513">
        <v>18.64</v>
      </c>
    </row>
    <row r="514" spans="2:3" x14ac:dyDescent="0.3">
      <c r="B514" s="2">
        <v>44713</v>
      </c>
      <c r="C514">
        <v>18.29</v>
      </c>
    </row>
    <row r="515" spans="2:3" x14ac:dyDescent="0.3">
      <c r="B515" s="2">
        <v>44714</v>
      </c>
      <c r="C515">
        <v>19.559999999999999</v>
      </c>
    </row>
    <row r="516" spans="2:3" x14ac:dyDescent="0.3">
      <c r="B516" s="2">
        <v>44715</v>
      </c>
      <c r="C516">
        <v>18.690000000000001</v>
      </c>
    </row>
    <row r="517" spans="2:3" x14ac:dyDescent="0.3">
      <c r="B517" s="2">
        <v>44718</v>
      </c>
      <c r="C517">
        <v>18.760000000000002</v>
      </c>
    </row>
    <row r="518" spans="2:3" x14ac:dyDescent="0.3">
      <c r="B518" s="2">
        <v>44719</v>
      </c>
      <c r="C518">
        <v>18.899999999999999</v>
      </c>
    </row>
    <row r="519" spans="2:3" x14ac:dyDescent="0.3">
      <c r="B519" s="2">
        <v>44720</v>
      </c>
      <c r="C519">
        <v>18.62</v>
      </c>
    </row>
    <row r="520" spans="2:3" x14ac:dyDescent="0.3">
      <c r="B520" s="2">
        <v>44721</v>
      </c>
      <c r="C520">
        <v>18.02</v>
      </c>
    </row>
    <row r="521" spans="2:3" x14ac:dyDescent="0.3">
      <c r="B521" s="2">
        <v>44722</v>
      </c>
      <c r="C521">
        <v>16.95</v>
      </c>
    </row>
    <row r="522" spans="2:3" x14ac:dyDescent="0.3">
      <c r="B522" s="2">
        <v>44725</v>
      </c>
      <c r="C522">
        <v>15.63</v>
      </c>
    </row>
    <row r="523" spans="2:3" x14ac:dyDescent="0.3">
      <c r="B523" s="2">
        <v>44726</v>
      </c>
      <c r="C523">
        <v>15.81</v>
      </c>
    </row>
    <row r="524" spans="2:3" x14ac:dyDescent="0.3">
      <c r="B524" s="2">
        <v>44727</v>
      </c>
      <c r="C524">
        <v>16.5</v>
      </c>
    </row>
    <row r="525" spans="2:3" x14ac:dyDescent="0.3">
      <c r="B525" s="2">
        <v>44728</v>
      </c>
      <c r="C525">
        <v>15.58</v>
      </c>
    </row>
    <row r="526" spans="2:3" x14ac:dyDescent="0.3">
      <c r="B526" s="2">
        <v>44729</v>
      </c>
      <c r="C526">
        <v>15.86</v>
      </c>
    </row>
    <row r="527" spans="2:3" x14ac:dyDescent="0.3">
      <c r="B527" s="2">
        <v>44733</v>
      </c>
      <c r="C527">
        <v>16.54</v>
      </c>
    </row>
    <row r="528" spans="2:3" x14ac:dyDescent="0.3">
      <c r="B528" s="2">
        <v>44734</v>
      </c>
      <c r="C528">
        <v>16.34</v>
      </c>
    </row>
    <row r="529" spans="2:3" x14ac:dyDescent="0.3">
      <c r="B529" s="2">
        <v>44735</v>
      </c>
      <c r="C529">
        <v>16.2</v>
      </c>
    </row>
    <row r="530" spans="2:3" x14ac:dyDescent="0.3">
      <c r="B530" s="2">
        <v>44736</v>
      </c>
      <c r="C530">
        <v>17.100000000000001</v>
      </c>
    </row>
    <row r="531" spans="2:3" x14ac:dyDescent="0.3">
      <c r="B531" s="2">
        <v>44739</v>
      </c>
      <c r="C531">
        <v>16.850000000000001</v>
      </c>
    </row>
    <row r="532" spans="2:3" x14ac:dyDescent="0.3">
      <c r="B532" s="2">
        <v>44740</v>
      </c>
      <c r="C532">
        <v>15.96</v>
      </c>
    </row>
    <row r="533" spans="2:3" x14ac:dyDescent="0.3">
      <c r="B533" s="2">
        <v>44741</v>
      </c>
      <c r="C533">
        <v>15.52</v>
      </c>
    </row>
    <row r="534" spans="2:3" x14ac:dyDescent="0.3">
      <c r="B534" s="2">
        <v>44742</v>
      </c>
      <c r="C534">
        <v>15.14</v>
      </c>
    </row>
    <row r="535" spans="2:3" x14ac:dyDescent="0.3">
      <c r="B535" s="2">
        <v>44743</v>
      </c>
      <c r="C535">
        <v>14.5</v>
      </c>
    </row>
    <row r="536" spans="2:3" x14ac:dyDescent="0.3">
      <c r="B536" s="2">
        <v>44747</v>
      </c>
      <c r="C536">
        <v>14.94</v>
      </c>
    </row>
    <row r="537" spans="2:3" x14ac:dyDescent="0.3">
      <c r="B537" s="2">
        <v>44748</v>
      </c>
      <c r="C537">
        <v>15.11</v>
      </c>
    </row>
    <row r="538" spans="2:3" x14ac:dyDescent="0.3">
      <c r="B538" s="2">
        <v>44749</v>
      </c>
      <c r="C538">
        <v>15.84</v>
      </c>
    </row>
    <row r="539" spans="2:3" x14ac:dyDescent="0.3">
      <c r="B539" s="2">
        <v>44750</v>
      </c>
      <c r="C539">
        <v>15.82</v>
      </c>
    </row>
    <row r="540" spans="2:3" x14ac:dyDescent="0.3">
      <c r="B540" s="2">
        <v>44753</v>
      </c>
      <c r="C540">
        <v>15.13</v>
      </c>
    </row>
    <row r="541" spans="2:3" x14ac:dyDescent="0.3">
      <c r="B541" s="2">
        <v>44754</v>
      </c>
      <c r="C541">
        <v>15.06</v>
      </c>
    </row>
    <row r="542" spans="2:3" x14ac:dyDescent="0.3">
      <c r="B542" s="2">
        <v>44755</v>
      </c>
      <c r="C542">
        <v>15.14</v>
      </c>
    </row>
    <row r="543" spans="2:3" x14ac:dyDescent="0.3">
      <c r="B543" s="2">
        <v>44756</v>
      </c>
      <c r="C543">
        <v>15.35</v>
      </c>
    </row>
    <row r="544" spans="2:3" x14ac:dyDescent="0.3">
      <c r="B544" s="2">
        <v>44757</v>
      </c>
      <c r="C544">
        <v>15.74</v>
      </c>
    </row>
    <row r="545" spans="2:3" x14ac:dyDescent="0.3">
      <c r="B545" s="2">
        <v>44760</v>
      </c>
      <c r="C545">
        <v>16.079999999999998</v>
      </c>
    </row>
    <row r="546" spans="2:3" x14ac:dyDescent="0.3">
      <c r="B546" s="2">
        <v>44761</v>
      </c>
      <c r="C546">
        <v>16.97</v>
      </c>
    </row>
    <row r="547" spans="2:3" x14ac:dyDescent="0.3">
      <c r="B547" s="2">
        <v>44762</v>
      </c>
      <c r="C547">
        <v>17.78</v>
      </c>
    </row>
    <row r="548" spans="2:3" x14ac:dyDescent="0.3">
      <c r="B548" s="2">
        <v>44763</v>
      </c>
      <c r="C548">
        <v>18.03</v>
      </c>
    </row>
    <row r="549" spans="2:3" x14ac:dyDescent="0.3">
      <c r="B549" s="2">
        <v>44764</v>
      </c>
      <c r="C549">
        <v>17.3</v>
      </c>
    </row>
    <row r="550" spans="2:3" x14ac:dyDescent="0.3">
      <c r="B550" s="2">
        <v>44767</v>
      </c>
      <c r="C550">
        <v>17</v>
      </c>
    </row>
    <row r="551" spans="2:3" x14ac:dyDescent="0.3">
      <c r="B551" s="2">
        <v>44768</v>
      </c>
      <c r="C551">
        <v>16.510000000000002</v>
      </c>
    </row>
    <row r="552" spans="2:3" x14ac:dyDescent="0.3">
      <c r="B552" s="2">
        <v>44769</v>
      </c>
      <c r="C552">
        <v>17.77</v>
      </c>
    </row>
    <row r="553" spans="2:3" x14ac:dyDescent="0.3">
      <c r="B553" s="2">
        <v>44770</v>
      </c>
      <c r="C553">
        <v>17.96</v>
      </c>
    </row>
    <row r="554" spans="2:3" x14ac:dyDescent="0.3">
      <c r="B554" s="2">
        <v>44771</v>
      </c>
      <c r="C554">
        <v>18.14</v>
      </c>
    </row>
    <row r="555" spans="2:3" x14ac:dyDescent="0.3">
      <c r="B555" s="2">
        <v>44774</v>
      </c>
      <c r="C555">
        <v>18.420000000000002</v>
      </c>
    </row>
    <row r="556" spans="2:3" x14ac:dyDescent="0.3">
      <c r="B556" s="2">
        <v>44775</v>
      </c>
      <c r="C556">
        <v>18.5</v>
      </c>
    </row>
    <row r="557" spans="2:3" x14ac:dyDescent="0.3">
      <c r="B557" s="2">
        <v>44776</v>
      </c>
      <c r="C557">
        <v>18.87</v>
      </c>
    </row>
    <row r="558" spans="2:3" x14ac:dyDescent="0.3">
      <c r="B558" s="2">
        <v>44777</v>
      </c>
      <c r="C558">
        <v>19.190000000000001</v>
      </c>
    </row>
    <row r="559" spans="2:3" x14ac:dyDescent="0.3">
      <c r="B559" s="2">
        <v>44778</v>
      </c>
      <c r="C559">
        <v>18.96</v>
      </c>
    </row>
    <row r="560" spans="2:3" x14ac:dyDescent="0.3">
      <c r="B560" s="2">
        <v>44781</v>
      </c>
      <c r="C560">
        <v>17.77</v>
      </c>
    </row>
    <row r="561" spans="2:3" x14ac:dyDescent="0.3">
      <c r="B561" s="2">
        <v>44782</v>
      </c>
      <c r="C561">
        <v>17.059999999999999</v>
      </c>
    </row>
    <row r="562" spans="2:3" x14ac:dyDescent="0.3">
      <c r="B562" s="2">
        <v>44783</v>
      </c>
      <c r="C562">
        <v>18.07</v>
      </c>
    </row>
    <row r="563" spans="2:3" x14ac:dyDescent="0.3">
      <c r="B563" s="2">
        <v>44784</v>
      </c>
      <c r="C563">
        <v>17.920000000000002</v>
      </c>
    </row>
    <row r="564" spans="2:3" x14ac:dyDescent="0.3">
      <c r="B564" s="2">
        <v>44785</v>
      </c>
      <c r="C564">
        <v>18.68</v>
      </c>
    </row>
    <row r="565" spans="2:3" x14ac:dyDescent="0.3">
      <c r="B565" s="2">
        <v>44788</v>
      </c>
      <c r="C565">
        <v>19.010000000000002</v>
      </c>
    </row>
    <row r="566" spans="2:3" x14ac:dyDescent="0.3">
      <c r="B566" s="2">
        <v>44789</v>
      </c>
      <c r="C566">
        <v>18.850000000000001</v>
      </c>
    </row>
    <row r="567" spans="2:3" x14ac:dyDescent="0.3">
      <c r="B567" s="2">
        <v>44790</v>
      </c>
      <c r="C567">
        <v>18.309999999999999</v>
      </c>
    </row>
    <row r="568" spans="2:3" x14ac:dyDescent="0.3">
      <c r="B568" s="2">
        <v>44791</v>
      </c>
      <c r="C568">
        <v>18.75</v>
      </c>
    </row>
    <row r="569" spans="2:3" x14ac:dyDescent="0.3">
      <c r="B569" s="2">
        <v>44792</v>
      </c>
      <c r="C569">
        <v>17.82</v>
      </c>
    </row>
    <row r="570" spans="2:3" x14ac:dyDescent="0.3">
      <c r="B570" s="2">
        <v>44795</v>
      </c>
      <c r="C570">
        <v>17.010000000000002</v>
      </c>
    </row>
    <row r="571" spans="2:3" x14ac:dyDescent="0.3">
      <c r="B571" s="2">
        <v>44796</v>
      </c>
      <c r="C571">
        <v>17.16</v>
      </c>
    </row>
    <row r="572" spans="2:3" x14ac:dyDescent="0.3">
      <c r="B572" s="2">
        <v>44797</v>
      </c>
      <c r="C572">
        <v>17.2</v>
      </c>
    </row>
    <row r="573" spans="2:3" x14ac:dyDescent="0.3">
      <c r="B573" s="2">
        <v>44798</v>
      </c>
      <c r="C573">
        <v>17.89</v>
      </c>
    </row>
    <row r="574" spans="2:3" x14ac:dyDescent="0.3">
      <c r="B574" s="2">
        <v>44799</v>
      </c>
      <c r="C574">
        <v>16.239999999999998</v>
      </c>
    </row>
    <row r="575" spans="2:3" x14ac:dyDescent="0.3">
      <c r="B575" s="2">
        <v>44802</v>
      </c>
      <c r="C575">
        <v>15.78</v>
      </c>
    </row>
    <row r="576" spans="2:3" x14ac:dyDescent="0.3">
      <c r="B576" s="2">
        <v>44803</v>
      </c>
      <c r="C576">
        <v>15.45</v>
      </c>
    </row>
    <row r="577" spans="2:3" x14ac:dyDescent="0.3">
      <c r="B577" s="2">
        <v>44804</v>
      </c>
      <c r="C577">
        <v>15.07</v>
      </c>
    </row>
    <row r="578" spans="2:3" x14ac:dyDescent="0.3">
      <c r="B578" s="2">
        <v>44805</v>
      </c>
      <c r="C578">
        <v>13.92</v>
      </c>
    </row>
    <row r="579" spans="2:3" x14ac:dyDescent="0.3">
      <c r="B579" s="2">
        <v>44806</v>
      </c>
      <c r="C579">
        <v>13.63</v>
      </c>
    </row>
    <row r="580" spans="2:3" x14ac:dyDescent="0.3">
      <c r="B580" s="2">
        <v>44810</v>
      </c>
      <c r="C580">
        <v>13.45</v>
      </c>
    </row>
    <row r="581" spans="2:3" x14ac:dyDescent="0.3">
      <c r="B581" s="2">
        <v>44811</v>
      </c>
      <c r="C581">
        <v>13.7</v>
      </c>
    </row>
    <row r="582" spans="2:3" x14ac:dyDescent="0.3">
      <c r="B582" s="2">
        <v>44812</v>
      </c>
      <c r="C582">
        <v>13.97</v>
      </c>
    </row>
    <row r="583" spans="2:3" x14ac:dyDescent="0.3">
      <c r="B583" s="2">
        <v>44813</v>
      </c>
      <c r="C583">
        <v>14.37</v>
      </c>
    </row>
    <row r="584" spans="2:3" x14ac:dyDescent="0.3">
      <c r="B584" s="2">
        <v>44816</v>
      </c>
      <c r="C584">
        <v>14.49</v>
      </c>
    </row>
    <row r="585" spans="2:3" x14ac:dyDescent="0.3">
      <c r="B585" s="2">
        <v>44817</v>
      </c>
      <c r="C585">
        <v>13.12</v>
      </c>
    </row>
    <row r="586" spans="2:3" x14ac:dyDescent="0.3">
      <c r="B586" s="2">
        <v>44818</v>
      </c>
      <c r="C586">
        <v>13.11</v>
      </c>
    </row>
    <row r="587" spans="2:3" x14ac:dyDescent="0.3">
      <c r="B587" s="2">
        <v>44819</v>
      </c>
      <c r="C587">
        <v>12.92</v>
      </c>
    </row>
    <row r="588" spans="2:3" x14ac:dyDescent="0.3">
      <c r="B588" s="2">
        <v>44820</v>
      </c>
      <c r="C588">
        <v>13.18</v>
      </c>
    </row>
    <row r="589" spans="2:3" x14ac:dyDescent="0.3">
      <c r="B589" s="2">
        <v>44823</v>
      </c>
      <c r="C589">
        <v>13.37</v>
      </c>
    </row>
    <row r="590" spans="2:3" x14ac:dyDescent="0.3">
      <c r="B590" s="2">
        <v>44824</v>
      </c>
      <c r="C590">
        <v>13.16</v>
      </c>
    </row>
    <row r="591" spans="2:3" x14ac:dyDescent="0.3">
      <c r="B591" s="2">
        <v>44825</v>
      </c>
      <c r="C591">
        <v>13.25</v>
      </c>
    </row>
    <row r="592" spans="2:3" x14ac:dyDescent="0.3">
      <c r="B592" s="2">
        <v>44826</v>
      </c>
      <c r="C592">
        <v>12.55</v>
      </c>
    </row>
    <row r="593" spans="2:3" x14ac:dyDescent="0.3">
      <c r="B593" s="2">
        <v>44827</v>
      </c>
      <c r="C593">
        <v>12.5</v>
      </c>
    </row>
    <row r="594" spans="2:3" x14ac:dyDescent="0.3">
      <c r="B594" s="2">
        <v>44830</v>
      </c>
      <c r="C594">
        <v>12.21</v>
      </c>
    </row>
    <row r="595" spans="2:3" x14ac:dyDescent="0.3">
      <c r="B595" s="2">
        <v>44831</v>
      </c>
      <c r="C595">
        <v>12.4</v>
      </c>
    </row>
    <row r="596" spans="2:3" x14ac:dyDescent="0.3">
      <c r="B596" s="2">
        <v>44832</v>
      </c>
      <c r="C596">
        <v>12.72</v>
      </c>
    </row>
    <row r="597" spans="2:3" x14ac:dyDescent="0.3">
      <c r="B597" s="2">
        <v>44833</v>
      </c>
      <c r="C597">
        <v>12.21</v>
      </c>
    </row>
    <row r="598" spans="2:3" x14ac:dyDescent="0.3">
      <c r="B598" s="2">
        <v>44834</v>
      </c>
      <c r="C598">
        <v>12.13</v>
      </c>
    </row>
    <row r="599" spans="2:3" x14ac:dyDescent="0.3">
      <c r="B599" s="2">
        <v>44837</v>
      </c>
      <c r="C599">
        <v>12.5</v>
      </c>
    </row>
    <row r="600" spans="2:3" x14ac:dyDescent="0.3">
      <c r="B600" s="2">
        <v>44838</v>
      </c>
      <c r="C600">
        <v>13.15</v>
      </c>
    </row>
    <row r="601" spans="2:3" x14ac:dyDescent="0.3">
      <c r="B601" s="2">
        <v>44839</v>
      </c>
      <c r="C601">
        <v>13.19</v>
      </c>
    </row>
    <row r="602" spans="2:3" x14ac:dyDescent="0.3">
      <c r="B602" s="2">
        <v>44840</v>
      </c>
      <c r="C602">
        <v>13.12</v>
      </c>
    </row>
    <row r="603" spans="2:3" x14ac:dyDescent="0.3">
      <c r="B603" s="2">
        <v>44841</v>
      </c>
      <c r="C603">
        <v>12.06</v>
      </c>
    </row>
    <row r="604" spans="2:3" x14ac:dyDescent="0.3">
      <c r="B604" s="2">
        <v>44844</v>
      </c>
      <c r="C604">
        <v>11.66</v>
      </c>
    </row>
    <row r="605" spans="2:3" x14ac:dyDescent="0.3">
      <c r="B605" s="2">
        <v>44845</v>
      </c>
      <c r="C605">
        <v>11.57</v>
      </c>
    </row>
    <row r="606" spans="2:3" x14ac:dyDescent="0.3">
      <c r="B606" s="2">
        <v>44846</v>
      </c>
      <c r="C606">
        <v>11.49</v>
      </c>
    </row>
    <row r="607" spans="2:3" x14ac:dyDescent="0.3">
      <c r="B607" s="2">
        <v>44847</v>
      </c>
      <c r="C607">
        <v>11.95</v>
      </c>
    </row>
    <row r="608" spans="2:3" x14ac:dyDescent="0.3">
      <c r="B608" s="2">
        <v>44848</v>
      </c>
      <c r="C608">
        <v>11.21</v>
      </c>
    </row>
    <row r="609" spans="2:3" x14ac:dyDescent="0.3">
      <c r="B609" s="2">
        <v>44851</v>
      </c>
      <c r="C609">
        <v>11.88</v>
      </c>
    </row>
    <row r="610" spans="2:3" x14ac:dyDescent="0.3">
      <c r="B610" s="2">
        <v>44852</v>
      </c>
      <c r="C610">
        <v>11.95</v>
      </c>
    </row>
    <row r="611" spans="2:3" x14ac:dyDescent="0.3">
      <c r="B611" s="2">
        <v>44853</v>
      </c>
      <c r="C611">
        <v>12.04</v>
      </c>
    </row>
    <row r="612" spans="2:3" x14ac:dyDescent="0.3">
      <c r="B612" s="2">
        <v>44854</v>
      </c>
      <c r="C612">
        <v>12.18</v>
      </c>
    </row>
    <row r="613" spans="2:3" x14ac:dyDescent="0.3">
      <c r="B613" s="2">
        <v>44855</v>
      </c>
      <c r="C613">
        <v>12.45</v>
      </c>
    </row>
    <row r="614" spans="2:3" x14ac:dyDescent="0.3">
      <c r="B614" s="2">
        <v>44858</v>
      </c>
      <c r="C614">
        <v>12.59</v>
      </c>
    </row>
    <row r="615" spans="2:3" x14ac:dyDescent="0.3">
      <c r="B615" s="2">
        <v>44859</v>
      </c>
      <c r="C615">
        <v>13.25</v>
      </c>
    </row>
    <row r="616" spans="2:3" x14ac:dyDescent="0.3">
      <c r="B616" s="2">
        <v>44860</v>
      </c>
      <c r="C616">
        <v>12.88</v>
      </c>
    </row>
    <row r="617" spans="2:3" x14ac:dyDescent="0.3">
      <c r="B617" s="2">
        <v>44861</v>
      </c>
      <c r="C617">
        <v>13.16</v>
      </c>
    </row>
    <row r="618" spans="2:3" x14ac:dyDescent="0.3">
      <c r="B618" s="2">
        <v>44862</v>
      </c>
      <c r="C618">
        <v>13.82</v>
      </c>
    </row>
    <row r="619" spans="2:3" x14ac:dyDescent="0.3">
      <c r="B619" s="2">
        <v>44865</v>
      </c>
      <c r="C619">
        <v>13.48</v>
      </c>
    </row>
    <row r="620" spans="2:3" x14ac:dyDescent="0.3">
      <c r="B620" s="2">
        <v>44866</v>
      </c>
      <c r="C620">
        <v>13.53</v>
      </c>
    </row>
    <row r="621" spans="2:3" x14ac:dyDescent="0.3">
      <c r="B621" s="2">
        <v>44867</v>
      </c>
      <c r="C621">
        <v>13.2</v>
      </c>
    </row>
    <row r="622" spans="2:3" x14ac:dyDescent="0.3">
      <c r="B622" s="2">
        <v>44868</v>
      </c>
      <c r="C622">
        <v>13.41</v>
      </c>
    </row>
    <row r="623" spans="2:3" x14ac:dyDescent="0.3">
      <c r="B623" s="2">
        <v>44869</v>
      </c>
      <c r="C623">
        <v>14.14</v>
      </c>
    </row>
    <row r="624" spans="2:3" x14ac:dyDescent="0.3">
      <c r="B624" s="2">
        <v>44872</v>
      </c>
      <c r="C624">
        <v>14.29</v>
      </c>
    </row>
    <row r="625" spans="2:3" x14ac:dyDescent="0.3">
      <c r="B625" s="2">
        <v>44873</v>
      </c>
      <c r="C625">
        <v>14.59</v>
      </c>
    </row>
    <row r="626" spans="2:3" x14ac:dyDescent="0.3">
      <c r="B626" s="2">
        <v>44874</v>
      </c>
      <c r="C626">
        <v>13.76</v>
      </c>
    </row>
    <row r="627" spans="2:3" x14ac:dyDescent="0.3">
      <c r="B627" s="2">
        <v>44875</v>
      </c>
      <c r="C627">
        <v>15.73</v>
      </c>
    </row>
    <row r="628" spans="2:3" x14ac:dyDescent="0.3">
      <c r="B628" s="2">
        <v>44876</v>
      </c>
      <c r="C628">
        <v>16.309999999999999</v>
      </c>
    </row>
    <row r="629" spans="2:3" x14ac:dyDescent="0.3">
      <c r="B629" s="2">
        <v>44879</v>
      </c>
      <c r="C629">
        <v>16.28</v>
      </c>
    </row>
    <row r="630" spans="2:3" x14ac:dyDescent="0.3">
      <c r="B630" s="2">
        <v>44880</v>
      </c>
      <c r="C630">
        <v>16.649999999999999</v>
      </c>
    </row>
    <row r="631" spans="2:3" x14ac:dyDescent="0.3">
      <c r="B631" s="2">
        <v>44881</v>
      </c>
      <c r="C631">
        <v>15.89</v>
      </c>
    </row>
    <row r="632" spans="2:3" x14ac:dyDescent="0.3">
      <c r="B632" s="2">
        <v>44882</v>
      </c>
      <c r="C632">
        <v>15.66</v>
      </c>
    </row>
    <row r="633" spans="2:3" x14ac:dyDescent="0.3">
      <c r="B633" s="2">
        <v>44883</v>
      </c>
      <c r="C633">
        <v>15.39</v>
      </c>
    </row>
    <row r="634" spans="2:3" x14ac:dyDescent="0.3">
      <c r="B634" s="2">
        <v>44886</v>
      </c>
      <c r="C634">
        <v>15.3</v>
      </c>
    </row>
    <row r="635" spans="2:3" x14ac:dyDescent="0.3">
      <c r="B635" s="2">
        <v>44887</v>
      </c>
      <c r="C635">
        <v>16.02</v>
      </c>
    </row>
    <row r="636" spans="2:3" x14ac:dyDescent="0.3">
      <c r="B636" s="2">
        <v>44888</v>
      </c>
      <c r="C636">
        <v>16.5</v>
      </c>
    </row>
    <row r="637" spans="2:3" x14ac:dyDescent="0.3">
      <c r="B637" s="2">
        <v>44890</v>
      </c>
      <c r="C637">
        <v>16.25</v>
      </c>
    </row>
    <row r="638" spans="2:3" x14ac:dyDescent="0.3">
      <c r="B638" s="2">
        <v>44893</v>
      </c>
      <c r="C638">
        <v>15.81</v>
      </c>
    </row>
    <row r="639" spans="2:3" x14ac:dyDescent="0.3">
      <c r="B639" s="2">
        <v>44894</v>
      </c>
      <c r="C639">
        <v>15.62</v>
      </c>
    </row>
    <row r="640" spans="2:3" x14ac:dyDescent="0.3">
      <c r="B640" s="2">
        <v>44895</v>
      </c>
      <c r="C640">
        <v>16.91</v>
      </c>
    </row>
    <row r="641" spans="2:3" x14ac:dyDescent="0.3">
      <c r="B641" s="2">
        <v>44896</v>
      </c>
      <c r="C641">
        <v>17.12</v>
      </c>
    </row>
    <row r="642" spans="2:3" x14ac:dyDescent="0.3">
      <c r="B642" s="2">
        <v>44897</v>
      </c>
      <c r="C642">
        <v>16.86</v>
      </c>
    </row>
    <row r="643" spans="2:3" x14ac:dyDescent="0.3">
      <c r="B643" s="2">
        <v>44900</v>
      </c>
      <c r="C643">
        <v>16.600000000000001</v>
      </c>
    </row>
    <row r="644" spans="2:3" x14ac:dyDescent="0.3">
      <c r="B644" s="2">
        <v>44901</v>
      </c>
      <c r="C644">
        <v>15.97</v>
      </c>
    </row>
    <row r="645" spans="2:3" x14ac:dyDescent="0.3">
      <c r="B645" s="2">
        <v>44902</v>
      </c>
      <c r="C645">
        <v>16.11</v>
      </c>
    </row>
    <row r="646" spans="2:3" x14ac:dyDescent="0.3">
      <c r="B646" s="2">
        <v>44903</v>
      </c>
      <c r="C646">
        <v>17.149999999999999</v>
      </c>
    </row>
    <row r="647" spans="2:3" x14ac:dyDescent="0.3">
      <c r="B647" s="2">
        <v>44904</v>
      </c>
      <c r="C647">
        <v>16.989999999999998</v>
      </c>
    </row>
    <row r="648" spans="2:3" x14ac:dyDescent="0.3">
      <c r="B648" s="2">
        <v>44907</v>
      </c>
      <c r="C648">
        <v>17.52</v>
      </c>
    </row>
    <row r="649" spans="2:3" x14ac:dyDescent="0.3">
      <c r="B649" s="2">
        <v>44908</v>
      </c>
      <c r="C649">
        <v>18.059999999999999</v>
      </c>
    </row>
    <row r="650" spans="2:3" x14ac:dyDescent="0.3">
      <c r="B650" s="2">
        <v>44909</v>
      </c>
      <c r="C650">
        <v>17.66</v>
      </c>
    </row>
    <row r="651" spans="2:3" x14ac:dyDescent="0.3">
      <c r="B651" s="2">
        <v>44910</v>
      </c>
      <c r="C651">
        <v>16.940000000000001</v>
      </c>
    </row>
    <row r="652" spans="2:3" x14ac:dyDescent="0.3">
      <c r="B652" s="2">
        <v>44911</v>
      </c>
      <c r="C652">
        <v>16.559999999999999</v>
      </c>
    </row>
    <row r="653" spans="2:3" x14ac:dyDescent="0.3">
      <c r="B653" s="2">
        <v>44914</v>
      </c>
      <c r="C653">
        <v>16.239999999999998</v>
      </c>
    </row>
    <row r="654" spans="2:3" x14ac:dyDescent="0.3">
      <c r="B654" s="2">
        <v>44915</v>
      </c>
      <c r="C654">
        <v>16.07</v>
      </c>
    </row>
    <row r="655" spans="2:3" x14ac:dyDescent="0.3">
      <c r="B655" s="2">
        <v>44916</v>
      </c>
      <c r="C655">
        <v>16.489999999999998</v>
      </c>
    </row>
    <row r="656" spans="2:3" x14ac:dyDescent="0.3">
      <c r="B656" s="2">
        <v>44917</v>
      </c>
      <c r="C656">
        <v>15.33</v>
      </c>
    </row>
    <row r="657" spans="2:3" x14ac:dyDescent="0.3">
      <c r="B657" s="2">
        <v>44918</v>
      </c>
      <c r="C657">
        <v>15.19</v>
      </c>
    </row>
    <row r="658" spans="2:3" x14ac:dyDescent="0.3">
      <c r="B658" s="2">
        <v>44922</v>
      </c>
      <c r="C658">
        <v>14.11</v>
      </c>
    </row>
    <row r="659" spans="2:3" x14ac:dyDescent="0.3">
      <c r="B659" s="2">
        <v>44923</v>
      </c>
      <c r="C659">
        <v>14.02</v>
      </c>
    </row>
    <row r="660" spans="2:3" x14ac:dyDescent="0.3">
      <c r="B660" s="2">
        <v>44924</v>
      </c>
      <c r="C660">
        <v>14.59</v>
      </c>
    </row>
    <row r="661" spans="2:3" x14ac:dyDescent="0.3">
      <c r="B661" s="2">
        <v>44925</v>
      </c>
      <c r="C661">
        <v>14.6</v>
      </c>
    </row>
    <row r="662" spans="2:3" x14ac:dyDescent="0.3">
      <c r="B662" s="2">
        <v>44929</v>
      </c>
      <c r="C662">
        <v>14.3</v>
      </c>
    </row>
    <row r="663" spans="2:3" x14ac:dyDescent="0.3">
      <c r="B663" s="2">
        <v>44930</v>
      </c>
      <c r="C663">
        <v>14.74</v>
      </c>
    </row>
    <row r="664" spans="2:3" x14ac:dyDescent="0.3">
      <c r="B664" s="2">
        <v>44931</v>
      </c>
      <c r="C664">
        <v>14.25</v>
      </c>
    </row>
    <row r="665" spans="2:3" x14ac:dyDescent="0.3">
      <c r="B665" s="2">
        <v>44932</v>
      </c>
      <c r="C665">
        <v>14.85</v>
      </c>
    </row>
    <row r="666" spans="2:3" x14ac:dyDescent="0.3">
      <c r="B666" s="2">
        <v>44935</v>
      </c>
      <c r="C666">
        <v>15.62</v>
      </c>
    </row>
    <row r="667" spans="2:3" x14ac:dyDescent="0.3">
      <c r="B667" s="2">
        <v>44936</v>
      </c>
      <c r="C667">
        <v>15.9</v>
      </c>
    </row>
    <row r="668" spans="2:3" x14ac:dyDescent="0.3">
      <c r="B668" s="2">
        <v>44937</v>
      </c>
      <c r="C668">
        <v>15.99</v>
      </c>
    </row>
    <row r="669" spans="2:3" x14ac:dyDescent="0.3">
      <c r="B669" s="2">
        <v>44938</v>
      </c>
      <c r="C669">
        <v>16.5</v>
      </c>
    </row>
    <row r="670" spans="2:3" x14ac:dyDescent="0.3">
      <c r="B670" s="2">
        <v>44939</v>
      </c>
      <c r="C670">
        <v>16.89</v>
      </c>
    </row>
    <row r="671" spans="2:3" x14ac:dyDescent="0.3">
      <c r="B671" s="2">
        <v>44943</v>
      </c>
      <c r="C671">
        <v>17.690000000000001</v>
      </c>
    </row>
    <row r="672" spans="2:3" x14ac:dyDescent="0.3">
      <c r="B672" s="2">
        <v>44944</v>
      </c>
      <c r="C672">
        <v>17.36</v>
      </c>
    </row>
    <row r="673" spans="2:3" x14ac:dyDescent="0.3">
      <c r="B673" s="2">
        <v>44945</v>
      </c>
      <c r="C673">
        <v>16.75</v>
      </c>
    </row>
    <row r="674" spans="2:3" x14ac:dyDescent="0.3">
      <c r="B674" s="2">
        <v>44946</v>
      </c>
      <c r="C674">
        <v>17.82</v>
      </c>
    </row>
    <row r="675" spans="2:3" x14ac:dyDescent="0.3">
      <c r="B675" s="2">
        <v>44949</v>
      </c>
      <c r="C675">
        <v>19.18</v>
      </c>
    </row>
    <row r="676" spans="2:3" x14ac:dyDescent="0.3">
      <c r="B676" s="2">
        <v>44950</v>
      </c>
      <c r="C676">
        <v>19.25</v>
      </c>
    </row>
    <row r="677" spans="2:3" x14ac:dyDescent="0.3">
      <c r="B677" s="2">
        <v>44951</v>
      </c>
      <c r="C677">
        <v>19.309999999999999</v>
      </c>
    </row>
    <row r="678" spans="2:3" x14ac:dyDescent="0.3">
      <c r="B678" s="2">
        <v>44952</v>
      </c>
      <c r="C678">
        <v>19.79</v>
      </c>
    </row>
    <row r="679" spans="2:3" x14ac:dyDescent="0.3">
      <c r="B679" s="2">
        <v>44953</v>
      </c>
      <c r="C679">
        <v>20.350000000000001</v>
      </c>
    </row>
    <row r="680" spans="2:3" x14ac:dyDescent="0.3">
      <c r="B680" s="2">
        <v>44956</v>
      </c>
      <c r="C680">
        <v>19.149999999999999</v>
      </c>
    </row>
    <row r="681" spans="2:3" x14ac:dyDescent="0.3">
      <c r="B681" s="2">
        <v>44957</v>
      </c>
      <c r="C681">
        <v>19.52</v>
      </c>
    </row>
    <row r="682" spans="2:3" x14ac:dyDescent="0.3">
      <c r="B682" s="2">
        <v>44958</v>
      </c>
      <c r="C682">
        <v>20.93</v>
      </c>
    </row>
    <row r="683" spans="2:3" x14ac:dyDescent="0.3">
      <c r="B683" s="2">
        <v>44959</v>
      </c>
      <c r="C683">
        <v>21.69</v>
      </c>
    </row>
    <row r="684" spans="2:3" x14ac:dyDescent="0.3">
      <c r="B684" s="2">
        <v>44960</v>
      </c>
      <c r="C684">
        <v>21.08</v>
      </c>
    </row>
    <row r="685" spans="2:3" x14ac:dyDescent="0.3">
      <c r="B685" s="2">
        <v>44963</v>
      </c>
      <c r="C685">
        <v>21.07</v>
      </c>
    </row>
    <row r="686" spans="2:3" x14ac:dyDescent="0.3">
      <c r="B686" s="2">
        <v>44964</v>
      </c>
      <c r="C686">
        <v>22.15</v>
      </c>
    </row>
    <row r="687" spans="2:3" x14ac:dyDescent="0.3">
      <c r="B687" s="2">
        <v>44965</v>
      </c>
      <c r="C687">
        <v>22.19</v>
      </c>
    </row>
    <row r="688" spans="2:3" x14ac:dyDescent="0.3">
      <c r="B688" s="2">
        <v>44966</v>
      </c>
      <c r="C688">
        <v>22.32</v>
      </c>
    </row>
    <row r="689" spans="2:3" x14ac:dyDescent="0.3">
      <c r="B689" s="2">
        <v>44967</v>
      </c>
      <c r="C689">
        <v>21.25</v>
      </c>
    </row>
    <row r="690" spans="2:3" x14ac:dyDescent="0.3">
      <c r="B690" s="2">
        <v>44970</v>
      </c>
      <c r="C690">
        <v>21.77</v>
      </c>
    </row>
    <row r="691" spans="2:3" x14ac:dyDescent="0.3">
      <c r="B691" s="2">
        <v>44971</v>
      </c>
      <c r="C691">
        <v>22.95</v>
      </c>
    </row>
    <row r="692" spans="2:3" x14ac:dyDescent="0.3">
      <c r="B692" s="2">
        <v>44972</v>
      </c>
      <c r="C692">
        <v>22.75</v>
      </c>
    </row>
    <row r="693" spans="2:3" x14ac:dyDescent="0.3">
      <c r="B693" s="2">
        <v>44973</v>
      </c>
      <c r="C693">
        <v>21.98</v>
      </c>
    </row>
    <row r="694" spans="2:3" x14ac:dyDescent="0.3">
      <c r="B694" s="2">
        <v>44974</v>
      </c>
      <c r="C694">
        <v>21.37</v>
      </c>
    </row>
    <row r="695" spans="2:3" x14ac:dyDescent="0.3">
      <c r="B695" s="2">
        <v>44978</v>
      </c>
      <c r="C695">
        <v>20.64</v>
      </c>
    </row>
    <row r="696" spans="2:3" x14ac:dyDescent="0.3">
      <c r="B696" s="2">
        <v>44979</v>
      </c>
      <c r="C696">
        <v>20.74</v>
      </c>
    </row>
    <row r="697" spans="2:3" x14ac:dyDescent="0.3">
      <c r="B697" s="2">
        <v>44980</v>
      </c>
      <c r="C697">
        <v>23.64</v>
      </c>
    </row>
    <row r="698" spans="2:3" x14ac:dyDescent="0.3">
      <c r="B698" s="2">
        <v>44981</v>
      </c>
      <c r="C698">
        <v>23.27</v>
      </c>
    </row>
    <row r="699" spans="2:3" x14ac:dyDescent="0.3">
      <c r="B699" s="2">
        <v>44984</v>
      </c>
      <c r="C699">
        <v>23.48</v>
      </c>
    </row>
    <row r="700" spans="2:3" x14ac:dyDescent="0.3">
      <c r="B700" s="2">
        <v>44985</v>
      </c>
      <c r="C700">
        <v>23.2</v>
      </c>
    </row>
    <row r="701" spans="2:3" x14ac:dyDescent="0.3">
      <c r="B701" s="2">
        <v>44986</v>
      </c>
      <c r="C701">
        <v>22.68</v>
      </c>
    </row>
    <row r="702" spans="2:3" x14ac:dyDescent="0.3">
      <c r="B702" s="2">
        <v>44987</v>
      </c>
      <c r="C702">
        <v>23.29</v>
      </c>
    </row>
    <row r="703" spans="2:3" x14ac:dyDescent="0.3">
      <c r="B703" s="2">
        <v>44988</v>
      </c>
      <c r="C703">
        <v>23.87</v>
      </c>
    </row>
    <row r="704" spans="2:3" x14ac:dyDescent="0.3">
      <c r="B704" s="2">
        <v>44991</v>
      </c>
      <c r="C704">
        <v>23.53</v>
      </c>
    </row>
    <row r="705" spans="2:3" x14ac:dyDescent="0.3">
      <c r="B705" s="2">
        <v>44992</v>
      </c>
      <c r="C705">
        <v>23.27</v>
      </c>
    </row>
    <row r="706" spans="2:3" x14ac:dyDescent="0.3">
      <c r="B706" s="2">
        <v>44993</v>
      </c>
      <c r="C706">
        <v>24.17</v>
      </c>
    </row>
    <row r="707" spans="2:3" x14ac:dyDescent="0.3">
      <c r="B707" s="2">
        <v>44994</v>
      </c>
      <c r="C707">
        <v>23.42</v>
      </c>
    </row>
    <row r="708" spans="2:3" x14ac:dyDescent="0.3">
      <c r="B708" s="2">
        <v>44995</v>
      </c>
      <c r="C708">
        <v>22.95</v>
      </c>
    </row>
    <row r="709" spans="2:3" x14ac:dyDescent="0.3">
      <c r="B709" s="2">
        <v>44998</v>
      </c>
      <c r="C709">
        <v>22.95</v>
      </c>
    </row>
    <row r="710" spans="2:3" x14ac:dyDescent="0.3">
      <c r="B710" s="2">
        <v>44999</v>
      </c>
      <c r="C710">
        <v>24.05</v>
      </c>
    </row>
    <row r="711" spans="2:3" x14ac:dyDescent="0.3">
      <c r="B711" s="2">
        <v>45000</v>
      </c>
      <c r="C711">
        <v>24.21</v>
      </c>
    </row>
    <row r="712" spans="2:3" x14ac:dyDescent="0.3">
      <c r="B712" s="2">
        <v>45001</v>
      </c>
      <c r="C712">
        <v>25.52</v>
      </c>
    </row>
    <row r="713" spans="2:3" x14ac:dyDescent="0.3">
      <c r="B713" s="2">
        <v>45002</v>
      </c>
      <c r="C713">
        <v>25.71</v>
      </c>
    </row>
    <row r="714" spans="2:3" x14ac:dyDescent="0.3">
      <c r="B714" s="2">
        <v>45005</v>
      </c>
      <c r="C714">
        <v>25.88</v>
      </c>
    </row>
    <row r="715" spans="2:3" x14ac:dyDescent="0.3">
      <c r="B715" s="2">
        <v>45006</v>
      </c>
      <c r="C715">
        <v>26.18</v>
      </c>
    </row>
    <row r="716" spans="2:3" x14ac:dyDescent="0.3">
      <c r="B716" s="2">
        <v>45007</v>
      </c>
      <c r="C716">
        <v>26.45</v>
      </c>
    </row>
    <row r="717" spans="2:3" x14ac:dyDescent="0.3">
      <c r="B717" s="2">
        <v>45008</v>
      </c>
      <c r="C717">
        <v>27.17</v>
      </c>
    </row>
    <row r="718" spans="2:3" x14ac:dyDescent="0.3">
      <c r="B718" s="2">
        <v>45009</v>
      </c>
      <c r="C718">
        <v>26.76</v>
      </c>
    </row>
    <row r="719" spans="2:3" x14ac:dyDescent="0.3">
      <c r="B719" s="2">
        <v>45012</v>
      </c>
      <c r="C719">
        <v>26.51</v>
      </c>
    </row>
    <row r="720" spans="2:3" x14ac:dyDescent="0.3">
      <c r="B720" s="2">
        <v>45013</v>
      </c>
      <c r="C720">
        <v>26.39</v>
      </c>
    </row>
    <row r="721" spans="2:3" x14ac:dyDescent="0.3">
      <c r="B721" s="2">
        <v>45014</v>
      </c>
      <c r="C721">
        <v>26.97</v>
      </c>
    </row>
    <row r="722" spans="2:3" x14ac:dyDescent="0.3">
      <c r="B722" s="2">
        <v>45015</v>
      </c>
      <c r="C722">
        <v>27.37</v>
      </c>
    </row>
    <row r="723" spans="2:3" x14ac:dyDescent="0.3">
      <c r="B723" s="2">
        <v>45016</v>
      </c>
      <c r="C723">
        <v>27.76</v>
      </c>
    </row>
    <row r="724" spans="2:3" x14ac:dyDescent="0.3">
      <c r="B724" s="2">
        <v>45019</v>
      </c>
      <c r="C724">
        <v>27.95</v>
      </c>
    </row>
    <row r="725" spans="2:3" x14ac:dyDescent="0.3">
      <c r="B725" s="2">
        <v>45020</v>
      </c>
      <c r="C725">
        <v>27.44</v>
      </c>
    </row>
    <row r="726" spans="2:3" x14ac:dyDescent="0.3">
      <c r="B726" s="2">
        <v>45021</v>
      </c>
      <c r="C726">
        <v>26.86</v>
      </c>
    </row>
    <row r="727" spans="2:3" x14ac:dyDescent="0.3">
      <c r="B727" s="2">
        <v>45022</v>
      </c>
      <c r="C727">
        <v>27.02</v>
      </c>
    </row>
    <row r="728" spans="2:3" x14ac:dyDescent="0.3">
      <c r="B728" s="2">
        <v>45026</v>
      </c>
      <c r="C728">
        <v>27.56</v>
      </c>
    </row>
    <row r="729" spans="2:3" x14ac:dyDescent="0.3">
      <c r="B729" s="2">
        <v>45027</v>
      </c>
      <c r="C729">
        <v>27.15</v>
      </c>
    </row>
    <row r="730" spans="2:3" x14ac:dyDescent="0.3">
      <c r="B730" s="2">
        <v>45028</v>
      </c>
      <c r="C730">
        <v>26.48</v>
      </c>
    </row>
    <row r="731" spans="2:3" x14ac:dyDescent="0.3">
      <c r="B731" s="2">
        <v>45029</v>
      </c>
      <c r="C731">
        <v>26.45</v>
      </c>
    </row>
    <row r="732" spans="2:3" x14ac:dyDescent="0.3">
      <c r="B732" s="2">
        <v>45030</v>
      </c>
      <c r="C732">
        <v>26.74</v>
      </c>
    </row>
    <row r="733" spans="2:3" x14ac:dyDescent="0.3">
      <c r="B733" s="2">
        <v>45033</v>
      </c>
      <c r="C733">
        <v>26.98</v>
      </c>
    </row>
    <row r="734" spans="2:3" x14ac:dyDescent="0.3">
      <c r="B734" s="2">
        <v>45034</v>
      </c>
      <c r="C734">
        <v>27.65</v>
      </c>
    </row>
    <row r="735" spans="2:3" x14ac:dyDescent="0.3">
      <c r="B735" s="2">
        <v>45035</v>
      </c>
      <c r="C735">
        <v>27.91</v>
      </c>
    </row>
    <row r="736" spans="2:3" x14ac:dyDescent="0.3">
      <c r="B736" s="2">
        <v>45036</v>
      </c>
      <c r="C736">
        <v>27.09</v>
      </c>
    </row>
    <row r="737" spans="2:3" x14ac:dyDescent="0.3">
      <c r="B737" s="2">
        <v>45037</v>
      </c>
      <c r="C737">
        <v>27.1</v>
      </c>
    </row>
    <row r="738" spans="2:3" x14ac:dyDescent="0.3">
      <c r="B738" s="2">
        <v>45040</v>
      </c>
      <c r="C738">
        <v>27.02</v>
      </c>
    </row>
    <row r="739" spans="2:3" x14ac:dyDescent="0.3">
      <c r="B739" s="2">
        <v>45041</v>
      </c>
      <c r="C739">
        <v>26.22</v>
      </c>
    </row>
    <row r="740" spans="2:3" x14ac:dyDescent="0.3">
      <c r="B740" s="2">
        <v>45042</v>
      </c>
      <c r="C740">
        <v>26.94</v>
      </c>
    </row>
    <row r="741" spans="2:3" x14ac:dyDescent="0.3">
      <c r="B741" s="2">
        <v>45043</v>
      </c>
      <c r="C741">
        <v>27.21</v>
      </c>
    </row>
    <row r="742" spans="2:3" x14ac:dyDescent="0.3">
      <c r="B742" s="2">
        <v>45044</v>
      </c>
      <c r="C742">
        <v>27.73</v>
      </c>
    </row>
    <row r="743" spans="2:3" x14ac:dyDescent="0.3">
      <c r="B743" s="2">
        <v>45047</v>
      </c>
      <c r="C743">
        <v>28.89</v>
      </c>
    </row>
    <row r="744" spans="2:3" x14ac:dyDescent="0.3">
      <c r="B744" s="2">
        <v>45048</v>
      </c>
      <c r="C744">
        <v>28.19</v>
      </c>
    </row>
    <row r="745" spans="2:3" x14ac:dyDescent="0.3">
      <c r="B745" s="2">
        <v>45049</v>
      </c>
      <c r="C745">
        <v>27.78</v>
      </c>
    </row>
    <row r="746" spans="2:3" x14ac:dyDescent="0.3">
      <c r="B746" s="2">
        <v>45050</v>
      </c>
      <c r="C746">
        <v>27.54</v>
      </c>
    </row>
    <row r="747" spans="2:3" x14ac:dyDescent="0.3">
      <c r="B747" s="2">
        <v>45051</v>
      </c>
      <c r="C747">
        <v>28.66</v>
      </c>
    </row>
    <row r="748" spans="2:3" x14ac:dyDescent="0.3">
      <c r="B748" s="2">
        <v>45054</v>
      </c>
      <c r="C748">
        <v>29.13</v>
      </c>
    </row>
    <row r="749" spans="2:3" x14ac:dyDescent="0.3">
      <c r="B749" s="2">
        <v>45055</v>
      </c>
      <c r="C749">
        <v>28.55</v>
      </c>
    </row>
    <row r="750" spans="2:3" x14ac:dyDescent="0.3">
      <c r="B750" s="2">
        <v>45056</v>
      </c>
      <c r="C750">
        <v>28.87</v>
      </c>
    </row>
    <row r="751" spans="2:3" x14ac:dyDescent="0.3">
      <c r="B751" s="2">
        <v>45057</v>
      </c>
      <c r="C751">
        <v>28.56</v>
      </c>
    </row>
    <row r="752" spans="2:3" x14ac:dyDescent="0.3">
      <c r="B752" s="2">
        <v>45058</v>
      </c>
      <c r="C752">
        <v>28.32</v>
      </c>
    </row>
    <row r="753" spans="2:3" x14ac:dyDescent="0.3">
      <c r="B753" s="2">
        <v>45061</v>
      </c>
      <c r="C753">
        <v>28.93</v>
      </c>
    </row>
    <row r="754" spans="2:3" x14ac:dyDescent="0.3">
      <c r="B754" s="2">
        <v>45062</v>
      </c>
      <c r="C754">
        <v>29.19</v>
      </c>
    </row>
    <row r="755" spans="2:3" x14ac:dyDescent="0.3">
      <c r="B755" s="2">
        <v>45063</v>
      </c>
      <c r="C755">
        <v>30.16</v>
      </c>
    </row>
    <row r="756" spans="2:3" x14ac:dyDescent="0.3">
      <c r="B756" s="2">
        <v>45064</v>
      </c>
      <c r="C756">
        <v>31.66</v>
      </c>
    </row>
    <row r="757" spans="2:3" x14ac:dyDescent="0.3">
      <c r="B757" s="2">
        <v>45065</v>
      </c>
      <c r="C757">
        <v>31.24</v>
      </c>
    </row>
    <row r="758" spans="2:3" x14ac:dyDescent="0.3">
      <c r="B758" s="2">
        <v>45068</v>
      </c>
      <c r="C758">
        <v>31.16</v>
      </c>
    </row>
    <row r="759" spans="2:3" x14ac:dyDescent="0.3">
      <c r="B759" s="2">
        <v>45069</v>
      </c>
      <c r="C759">
        <v>30.67</v>
      </c>
    </row>
    <row r="760" spans="2:3" x14ac:dyDescent="0.3">
      <c r="B760" s="2">
        <v>45070</v>
      </c>
      <c r="C760">
        <v>30.52</v>
      </c>
    </row>
    <row r="761" spans="2:3" x14ac:dyDescent="0.3">
      <c r="B761" s="2">
        <v>45071</v>
      </c>
      <c r="C761">
        <v>37.96</v>
      </c>
    </row>
    <row r="762" spans="2:3" x14ac:dyDescent="0.3">
      <c r="B762" s="2">
        <v>45072</v>
      </c>
      <c r="C762">
        <v>38.92</v>
      </c>
    </row>
    <row r="763" spans="2:3" x14ac:dyDescent="0.3">
      <c r="B763" s="2">
        <v>45076</v>
      </c>
      <c r="C763">
        <v>40.08</v>
      </c>
    </row>
    <row r="764" spans="2:3" x14ac:dyDescent="0.3">
      <c r="B764" s="2">
        <v>45077</v>
      </c>
      <c r="C764">
        <v>37.81</v>
      </c>
    </row>
    <row r="765" spans="2:3" x14ac:dyDescent="0.3">
      <c r="B765" s="2">
        <v>45078</v>
      </c>
      <c r="C765">
        <v>39.74</v>
      </c>
    </row>
    <row r="766" spans="2:3" x14ac:dyDescent="0.3">
      <c r="B766" s="2">
        <v>45079</v>
      </c>
      <c r="C766">
        <v>39.299999999999997</v>
      </c>
    </row>
    <row r="767" spans="2:3" x14ac:dyDescent="0.3">
      <c r="B767" s="2">
        <v>45082</v>
      </c>
      <c r="C767">
        <v>39.15</v>
      </c>
    </row>
    <row r="768" spans="2:3" x14ac:dyDescent="0.3">
      <c r="B768" s="2">
        <v>45083</v>
      </c>
      <c r="C768">
        <v>38.630000000000003</v>
      </c>
    </row>
    <row r="769" spans="2:3" x14ac:dyDescent="0.3">
      <c r="B769" s="2">
        <v>45084</v>
      </c>
      <c r="C769">
        <v>37.450000000000003</v>
      </c>
    </row>
    <row r="770" spans="2:3" x14ac:dyDescent="0.3">
      <c r="B770" s="2">
        <v>45085</v>
      </c>
      <c r="C770">
        <v>38.49</v>
      </c>
    </row>
    <row r="771" spans="2:3" x14ac:dyDescent="0.3">
      <c r="B771" s="2">
        <v>45086</v>
      </c>
      <c r="C771">
        <v>38.75</v>
      </c>
    </row>
    <row r="772" spans="2:3" x14ac:dyDescent="0.3">
      <c r="B772" s="2">
        <v>45089</v>
      </c>
      <c r="C772">
        <v>39.46</v>
      </c>
    </row>
    <row r="773" spans="2:3" x14ac:dyDescent="0.3">
      <c r="B773" s="2">
        <v>45090</v>
      </c>
      <c r="C773">
        <v>41</v>
      </c>
    </row>
    <row r="774" spans="2:3" x14ac:dyDescent="0.3">
      <c r="B774" s="2">
        <v>45091</v>
      </c>
      <c r="C774">
        <v>42.97</v>
      </c>
    </row>
    <row r="775" spans="2:3" x14ac:dyDescent="0.3">
      <c r="B775" s="2">
        <v>45092</v>
      </c>
      <c r="C775">
        <v>42.63</v>
      </c>
    </row>
    <row r="776" spans="2:3" x14ac:dyDescent="0.3">
      <c r="B776" s="2">
        <v>45093</v>
      </c>
      <c r="C776">
        <v>42.67</v>
      </c>
    </row>
    <row r="777" spans="2:3" x14ac:dyDescent="0.3">
      <c r="B777" s="2">
        <v>45097</v>
      </c>
      <c r="C777">
        <v>43.78</v>
      </c>
    </row>
    <row r="778" spans="2:3" x14ac:dyDescent="0.3">
      <c r="B778" s="2">
        <v>45098</v>
      </c>
      <c r="C778">
        <v>43.02</v>
      </c>
    </row>
    <row r="779" spans="2:3" x14ac:dyDescent="0.3">
      <c r="B779" s="2">
        <v>45099</v>
      </c>
      <c r="C779">
        <v>43</v>
      </c>
    </row>
    <row r="780" spans="2:3" x14ac:dyDescent="0.3">
      <c r="B780" s="2">
        <v>45100</v>
      </c>
      <c r="C780">
        <v>42.19</v>
      </c>
    </row>
    <row r="781" spans="2:3" x14ac:dyDescent="0.3">
      <c r="B781" s="2">
        <v>45103</v>
      </c>
      <c r="C781">
        <v>40.61</v>
      </c>
    </row>
    <row r="782" spans="2:3" x14ac:dyDescent="0.3">
      <c r="B782" s="2">
        <v>45104</v>
      </c>
      <c r="C782">
        <v>41.85</v>
      </c>
    </row>
    <row r="783" spans="2:3" x14ac:dyDescent="0.3">
      <c r="B783" s="2">
        <v>45105</v>
      </c>
      <c r="C783">
        <v>41.09</v>
      </c>
    </row>
    <row r="784" spans="2:3" x14ac:dyDescent="0.3">
      <c r="B784" s="2">
        <v>45106</v>
      </c>
      <c r="C784">
        <v>40.799999999999997</v>
      </c>
    </row>
    <row r="785" spans="2:3" x14ac:dyDescent="0.3">
      <c r="B785" s="2">
        <v>45107</v>
      </c>
      <c r="C785">
        <v>42.28</v>
      </c>
    </row>
    <row r="786" spans="2:3" x14ac:dyDescent="0.3">
      <c r="B786" s="2">
        <v>45110</v>
      </c>
      <c r="C786">
        <v>42.39</v>
      </c>
    </row>
    <row r="787" spans="2:3" x14ac:dyDescent="0.3">
      <c r="B787" s="2">
        <v>45112</v>
      </c>
      <c r="C787">
        <v>42.29</v>
      </c>
    </row>
    <row r="788" spans="2:3" x14ac:dyDescent="0.3">
      <c r="B788" s="2">
        <v>45113</v>
      </c>
      <c r="C788">
        <v>42.08</v>
      </c>
    </row>
    <row r="789" spans="2:3" x14ac:dyDescent="0.3">
      <c r="B789" s="2">
        <v>45114</v>
      </c>
      <c r="C789">
        <v>42.48</v>
      </c>
    </row>
    <row r="790" spans="2:3" x14ac:dyDescent="0.3">
      <c r="B790" s="2">
        <v>45117</v>
      </c>
      <c r="C790">
        <v>42.16</v>
      </c>
    </row>
    <row r="791" spans="2:3" x14ac:dyDescent="0.3">
      <c r="B791" s="2">
        <v>45118</v>
      </c>
      <c r="C791">
        <v>42.38</v>
      </c>
    </row>
    <row r="792" spans="2:3" x14ac:dyDescent="0.3">
      <c r="B792" s="2">
        <v>45119</v>
      </c>
      <c r="C792">
        <v>43.88</v>
      </c>
    </row>
    <row r="793" spans="2:3" x14ac:dyDescent="0.3">
      <c r="B793" s="2">
        <v>45120</v>
      </c>
      <c r="C793">
        <v>45.95</v>
      </c>
    </row>
    <row r="794" spans="2:3" x14ac:dyDescent="0.3">
      <c r="B794" s="2">
        <v>45121</v>
      </c>
      <c r="C794">
        <v>45.44</v>
      </c>
    </row>
    <row r="795" spans="2:3" x14ac:dyDescent="0.3">
      <c r="B795" s="2">
        <v>45124</v>
      </c>
      <c r="C795">
        <v>46.44</v>
      </c>
    </row>
    <row r="796" spans="2:3" x14ac:dyDescent="0.3">
      <c r="B796" s="2">
        <v>45125</v>
      </c>
      <c r="C796">
        <v>47.47</v>
      </c>
    </row>
    <row r="797" spans="2:3" x14ac:dyDescent="0.3">
      <c r="B797" s="2">
        <v>45126</v>
      </c>
      <c r="C797">
        <v>47.05</v>
      </c>
    </row>
    <row r="798" spans="2:3" x14ac:dyDescent="0.3">
      <c r="B798" s="2">
        <v>45127</v>
      </c>
      <c r="C798">
        <v>45.5</v>
      </c>
    </row>
    <row r="799" spans="2:3" x14ac:dyDescent="0.3">
      <c r="B799" s="2">
        <v>45128</v>
      </c>
      <c r="C799">
        <v>44.28</v>
      </c>
    </row>
    <row r="800" spans="2:3" x14ac:dyDescent="0.3">
      <c r="B800" s="2">
        <v>45131</v>
      </c>
      <c r="C800">
        <v>44.59</v>
      </c>
    </row>
    <row r="801" spans="2:3" x14ac:dyDescent="0.3">
      <c r="B801" s="2">
        <v>45132</v>
      </c>
      <c r="C801">
        <v>45.65</v>
      </c>
    </row>
    <row r="802" spans="2:3" x14ac:dyDescent="0.3">
      <c r="B802" s="2">
        <v>45133</v>
      </c>
      <c r="C802">
        <v>45.43</v>
      </c>
    </row>
    <row r="803" spans="2:3" x14ac:dyDescent="0.3">
      <c r="B803" s="2">
        <v>45134</v>
      </c>
      <c r="C803">
        <v>45.87</v>
      </c>
    </row>
    <row r="804" spans="2:3" x14ac:dyDescent="0.3">
      <c r="B804" s="2">
        <v>45135</v>
      </c>
      <c r="C804">
        <v>46.72</v>
      </c>
    </row>
    <row r="805" spans="2:3" x14ac:dyDescent="0.3">
      <c r="B805" s="2">
        <v>45138</v>
      </c>
      <c r="C805">
        <v>46.7</v>
      </c>
    </row>
    <row r="806" spans="2:3" x14ac:dyDescent="0.3">
      <c r="B806" s="2">
        <v>45139</v>
      </c>
      <c r="C806">
        <v>46.48</v>
      </c>
    </row>
    <row r="807" spans="2:3" x14ac:dyDescent="0.3">
      <c r="B807" s="2">
        <v>45140</v>
      </c>
      <c r="C807">
        <v>44.24</v>
      </c>
    </row>
    <row r="808" spans="2:3" x14ac:dyDescent="0.3">
      <c r="B808" s="2">
        <v>45141</v>
      </c>
      <c r="C808">
        <v>44.49</v>
      </c>
    </row>
    <row r="809" spans="2:3" x14ac:dyDescent="0.3">
      <c r="B809" s="2">
        <v>45142</v>
      </c>
      <c r="C809">
        <v>44.66</v>
      </c>
    </row>
    <row r="810" spans="2:3" x14ac:dyDescent="0.3">
      <c r="B810" s="2">
        <v>45145</v>
      </c>
      <c r="C810">
        <v>45.39</v>
      </c>
    </row>
    <row r="811" spans="2:3" x14ac:dyDescent="0.3">
      <c r="B811" s="2">
        <v>45146</v>
      </c>
      <c r="C811">
        <v>44.64</v>
      </c>
    </row>
    <row r="812" spans="2:3" x14ac:dyDescent="0.3">
      <c r="B812" s="2">
        <v>45147</v>
      </c>
      <c r="C812">
        <v>42.53</v>
      </c>
    </row>
    <row r="813" spans="2:3" x14ac:dyDescent="0.3">
      <c r="B813" s="2">
        <v>45148</v>
      </c>
      <c r="C813">
        <v>42.36</v>
      </c>
    </row>
    <row r="814" spans="2:3" x14ac:dyDescent="0.3">
      <c r="B814" s="2">
        <v>45149</v>
      </c>
      <c r="C814">
        <v>40.83</v>
      </c>
    </row>
    <row r="815" spans="2:3" x14ac:dyDescent="0.3">
      <c r="B815" s="2">
        <v>45152</v>
      </c>
      <c r="C815">
        <v>43.73</v>
      </c>
    </row>
    <row r="816" spans="2:3" x14ac:dyDescent="0.3">
      <c r="B816" s="2">
        <v>45153</v>
      </c>
      <c r="C816">
        <v>43.92</v>
      </c>
    </row>
    <row r="817" spans="2:3" x14ac:dyDescent="0.3">
      <c r="B817" s="2">
        <v>45154</v>
      </c>
      <c r="C817">
        <v>43.46</v>
      </c>
    </row>
    <row r="818" spans="2:3" x14ac:dyDescent="0.3">
      <c r="B818" s="2">
        <v>45155</v>
      </c>
      <c r="C818">
        <v>43.32</v>
      </c>
    </row>
    <row r="819" spans="2:3" x14ac:dyDescent="0.3">
      <c r="B819" s="2">
        <v>45156</v>
      </c>
      <c r="C819">
        <v>43.28</v>
      </c>
    </row>
    <row r="820" spans="2:3" x14ac:dyDescent="0.3">
      <c r="B820" s="2">
        <v>45159</v>
      </c>
      <c r="C820">
        <v>46.94</v>
      </c>
    </row>
    <row r="821" spans="2:3" x14ac:dyDescent="0.3">
      <c r="B821" s="2">
        <v>45160</v>
      </c>
      <c r="C821">
        <v>45.64</v>
      </c>
    </row>
    <row r="822" spans="2:3" x14ac:dyDescent="0.3">
      <c r="B822" s="2">
        <v>45161</v>
      </c>
      <c r="C822">
        <v>47.09</v>
      </c>
    </row>
    <row r="823" spans="2:3" x14ac:dyDescent="0.3">
      <c r="B823" s="2">
        <v>45162</v>
      </c>
      <c r="C823">
        <v>47.14</v>
      </c>
    </row>
    <row r="824" spans="2:3" x14ac:dyDescent="0.3">
      <c r="B824" s="2">
        <v>45163</v>
      </c>
      <c r="C824">
        <v>45.99</v>
      </c>
    </row>
    <row r="825" spans="2:3" x14ac:dyDescent="0.3">
      <c r="B825" s="2">
        <v>45166</v>
      </c>
      <c r="C825">
        <v>46.81</v>
      </c>
    </row>
    <row r="826" spans="2:3" x14ac:dyDescent="0.3">
      <c r="B826" s="2">
        <v>45167</v>
      </c>
      <c r="C826">
        <v>48.76</v>
      </c>
    </row>
    <row r="827" spans="2:3" x14ac:dyDescent="0.3">
      <c r="B827" s="2">
        <v>45168</v>
      </c>
      <c r="C827">
        <v>49.24</v>
      </c>
    </row>
    <row r="828" spans="2:3" x14ac:dyDescent="0.3">
      <c r="B828" s="2">
        <v>45169</v>
      </c>
      <c r="C828">
        <v>49.33</v>
      </c>
    </row>
    <row r="829" spans="2:3" x14ac:dyDescent="0.3">
      <c r="B829" s="2">
        <v>45170</v>
      </c>
      <c r="C829">
        <v>48.48</v>
      </c>
    </row>
    <row r="830" spans="2:3" x14ac:dyDescent="0.3">
      <c r="B830" s="2">
        <v>45174</v>
      </c>
      <c r="C830">
        <v>48.52</v>
      </c>
    </row>
    <row r="831" spans="2:3" x14ac:dyDescent="0.3">
      <c r="B831" s="2">
        <v>45175</v>
      </c>
      <c r="C831">
        <v>47.04</v>
      </c>
    </row>
    <row r="832" spans="2:3" x14ac:dyDescent="0.3">
      <c r="B832" s="2">
        <v>45176</v>
      </c>
      <c r="C832">
        <v>46.22</v>
      </c>
    </row>
    <row r="833" spans="2:3" x14ac:dyDescent="0.3">
      <c r="B833" s="2">
        <v>45177</v>
      </c>
      <c r="C833">
        <v>45.55</v>
      </c>
    </row>
    <row r="834" spans="2:3" x14ac:dyDescent="0.3">
      <c r="B834" s="2">
        <v>45180</v>
      </c>
      <c r="C834">
        <v>45.16</v>
      </c>
    </row>
    <row r="835" spans="2:3" x14ac:dyDescent="0.3">
      <c r="B835" s="2">
        <v>45181</v>
      </c>
      <c r="C835">
        <v>44.85</v>
      </c>
    </row>
    <row r="836" spans="2:3" x14ac:dyDescent="0.3">
      <c r="B836" s="2">
        <v>45182</v>
      </c>
      <c r="C836">
        <v>45.46</v>
      </c>
    </row>
    <row r="837" spans="2:3" x14ac:dyDescent="0.3">
      <c r="B837" s="2">
        <v>45183</v>
      </c>
      <c r="C837">
        <v>45.56</v>
      </c>
    </row>
    <row r="838" spans="2:3" x14ac:dyDescent="0.3">
      <c r="B838" s="2">
        <v>45184</v>
      </c>
      <c r="C838">
        <v>43.88</v>
      </c>
    </row>
    <row r="839" spans="2:3" x14ac:dyDescent="0.3">
      <c r="B839" s="2">
        <v>45187</v>
      </c>
      <c r="C839">
        <v>43.95</v>
      </c>
    </row>
    <row r="840" spans="2:3" x14ac:dyDescent="0.3">
      <c r="B840" s="2">
        <v>45188</v>
      </c>
      <c r="C840">
        <v>43.5</v>
      </c>
    </row>
    <row r="841" spans="2:3" x14ac:dyDescent="0.3">
      <c r="B841" s="2">
        <v>45189</v>
      </c>
      <c r="C841">
        <v>42.22</v>
      </c>
    </row>
    <row r="842" spans="2:3" x14ac:dyDescent="0.3">
      <c r="B842" s="2">
        <v>45190</v>
      </c>
      <c r="C842">
        <v>41</v>
      </c>
    </row>
    <row r="843" spans="2:3" x14ac:dyDescent="0.3">
      <c r="B843" s="2">
        <v>45191</v>
      </c>
      <c r="C843">
        <v>41.59</v>
      </c>
    </row>
    <row r="844" spans="2:3" x14ac:dyDescent="0.3">
      <c r="B844" s="2">
        <v>45194</v>
      </c>
      <c r="C844">
        <v>42.2</v>
      </c>
    </row>
    <row r="845" spans="2:3" x14ac:dyDescent="0.3">
      <c r="B845" s="2">
        <v>45195</v>
      </c>
      <c r="C845">
        <v>41.89</v>
      </c>
    </row>
    <row r="846" spans="2:3" x14ac:dyDescent="0.3">
      <c r="B846" s="2">
        <v>45196</v>
      </c>
      <c r="C846">
        <v>42.45</v>
      </c>
    </row>
    <row r="847" spans="2:3" x14ac:dyDescent="0.3">
      <c r="B847" s="2">
        <v>45197</v>
      </c>
      <c r="C847">
        <v>43.07</v>
      </c>
    </row>
    <row r="848" spans="2:3" x14ac:dyDescent="0.3">
      <c r="B848" s="2">
        <v>45198</v>
      </c>
      <c r="C848">
        <v>43.48</v>
      </c>
    </row>
    <row r="849" spans="2:3" x14ac:dyDescent="0.3">
      <c r="B849" s="2">
        <v>45201</v>
      </c>
      <c r="C849">
        <v>44.76</v>
      </c>
    </row>
    <row r="850" spans="2:3" x14ac:dyDescent="0.3">
      <c r="B850" s="2">
        <v>45202</v>
      </c>
      <c r="C850">
        <v>43.5</v>
      </c>
    </row>
    <row r="851" spans="2:3" x14ac:dyDescent="0.3">
      <c r="B851" s="2">
        <v>45203</v>
      </c>
      <c r="C851">
        <v>44.02</v>
      </c>
    </row>
    <row r="852" spans="2:3" x14ac:dyDescent="0.3">
      <c r="B852" s="2">
        <v>45204</v>
      </c>
      <c r="C852">
        <v>44.67</v>
      </c>
    </row>
    <row r="853" spans="2:3" x14ac:dyDescent="0.3">
      <c r="B853" s="2">
        <v>45205</v>
      </c>
      <c r="C853">
        <v>45.74</v>
      </c>
    </row>
    <row r="854" spans="2:3" x14ac:dyDescent="0.3">
      <c r="B854" s="2">
        <v>45208</v>
      </c>
      <c r="C854">
        <v>45.25</v>
      </c>
    </row>
    <row r="855" spans="2:3" x14ac:dyDescent="0.3">
      <c r="B855" s="2">
        <v>45209</v>
      </c>
      <c r="C855">
        <v>45.78</v>
      </c>
    </row>
    <row r="856" spans="2:3" x14ac:dyDescent="0.3">
      <c r="B856" s="2">
        <v>45210</v>
      </c>
      <c r="C856">
        <v>46.78</v>
      </c>
    </row>
    <row r="857" spans="2:3" x14ac:dyDescent="0.3">
      <c r="B857" s="2">
        <v>45211</v>
      </c>
      <c r="C857">
        <v>46.92</v>
      </c>
    </row>
    <row r="858" spans="2:3" x14ac:dyDescent="0.3">
      <c r="B858" s="2">
        <v>45212</v>
      </c>
      <c r="C858">
        <v>45.44</v>
      </c>
    </row>
    <row r="859" spans="2:3" x14ac:dyDescent="0.3">
      <c r="B859" s="2">
        <v>45215</v>
      </c>
      <c r="C859">
        <v>46.07</v>
      </c>
    </row>
    <row r="860" spans="2:3" x14ac:dyDescent="0.3">
      <c r="B860" s="2">
        <v>45216</v>
      </c>
      <c r="C860">
        <v>43.92</v>
      </c>
    </row>
    <row r="861" spans="2:3" x14ac:dyDescent="0.3">
      <c r="B861" s="2">
        <v>45217</v>
      </c>
      <c r="C861">
        <v>42.18</v>
      </c>
    </row>
    <row r="862" spans="2:3" x14ac:dyDescent="0.3">
      <c r="B862" s="2">
        <v>45218</v>
      </c>
      <c r="C862">
        <v>42.08</v>
      </c>
    </row>
    <row r="863" spans="2:3" x14ac:dyDescent="0.3">
      <c r="B863" s="2">
        <v>45219</v>
      </c>
      <c r="C863">
        <v>41.37</v>
      </c>
    </row>
    <row r="864" spans="2:3" x14ac:dyDescent="0.3">
      <c r="B864" s="2">
        <v>45222</v>
      </c>
      <c r="C864">
        <v>42.96</v>
      </c>
    </row>
    <row r="865" spans="2:3" x14ac:dyDescent="0.3">
      <c r="B865" s="2">
        <v>45223</v>
      </c>
      <c r="C865">
        <v>43.64</v>
      </c>
    </row>
    <row r="866" spans="2:3" x14ac:dyDescent="0.3">
      <c r="B866" s="2">
        <v>45224</v>
      </c>
      <c r="C866">
        <v>41.76</v>
      </c>
    </row>
    <row r="867" spans="2:3" x14ac:dyDescent="0.3">
      <c r="B867" s="2">
        <v>45225</v>
      </c>
      <c r="C867">
        <v>40.31</v>
      </c>
    </row>
    <row r="868" spans="2:3" x14ac:dyDescent="0.3">
      <c r="B868" s="2">
        <v>45226</v>
      </c>
      <c r="C868">
        <v>40.479999999999997</v>
      </c>
    </row>
    <row r="869" spans="2:3" x14ac:dyDescent="0.3">
      <c r="B869" s="2">
        <v>45229</v>
      </c>
      <c r="C869">
        <v>41.14</v>
      </c>
    </row>
    <row r="870" spans="2:3" x14ac:dyDescent="0.3">
      <c r="B870" s="2">
        <v>45230</v>
      </c>
      <c r="C870">
        <v>40.76</v>
      </c>
    </row>
    <row r="871" spans="2:3" x14ac:dyDescent="0.3">
      <c r="B871" s="2">
        <v>45231</v>
      </c>
      <c r="C871">
        <v>42.31</v>
      </c>
    </row>
    <row r="872" spans="2:3" x14ac:dyDescent="0.3">
      <c r="B872" s="2">
        <v>45232</v>
      </c>
      <c r="C872">
        <v>43.49</v>
      </c>
    </row>
    <row r="873" spans="2:3" x14ac:dyDescent="0.3">
      <c r="B873" s="2">
        <v>45233</v>
      </c>
      <c r="C873">
        <v>44.98</v>
      </c>
    </row>
    <row r="874" spans="2:3" x14ac:dyDescent="0.3">
      <c r="B874" s="2">
        <v>45236</v>
      </c>
      <c r="C874">
        <v>45.73</v>
      </c>
    </row>
    <row r="875" spans="2:3" x14ac:dyDescent="0.3">
      <c r="B875" s="2">
        <v>45237</v>
      </c>
      <c r="C875">
        <v>45.93</v>
      </c>
    </row>
    <row r="876" spans="2:3" x14ac:dyDescent="0.3">
      <c r="B876" s="2">
        <v>45238</v>
      </c>
      <c r="C876">
        <v>46.55</v>
      </c>
    </row>
    <row r="877" spans="2:3" x14ac:dyDescent="0.3">
      <c r="B877" s="2">
        <v>45239</v>
      </c>
      <c r="C877">
        <v>46.93</v>
      </c>
    </row>
    <row r="878" spans="2:3" x14ac:dyDescent="0.3">
      <c r="B878" s="2">
        <v>45240</v>
      </c>
      <c r="C878">
        <v>48.31</v>
      </c>
    </row>
    <row r="879" spans="2:3" x14ac:dyDescent="0.3">
      <c r="B879" s="2">
        <v>45243</v>
      </c>
      <c r="C879">
        <v>48.6</v>
      </c>
    </row>
    <row r="880" spans="2:3" x14ac:dyDescent="0.3">
      <c r="B880" s="2">
        <v>45244</v>
      </c>
      <c r="C880">
        <v>49.63</v>
      </c>
    </row>
    <row r="881" spans="2:3" x14ac:dyDescent="0.3">
      <c r="B881" s="2">
        <v>45245</v>
      </c>
      <c r="C881">
        <v>48.87</v>
      </c>
    </row>
    <row r="882" spans="2:3" x14ac:dyDescent="0.3">
      <c r="B882" s="2">
        <v>45246</v>
      </c>
      <c r="C882">
        <v>49.46</v>
      </c>
    </row>
    <row r="883" spans="2:3" x14ac:dyDescent="0.3">
      <c r="B883" s="2">
        <v>45247</v>
      </c>
      <c r="C883">
        <v>49.28</v>
      </c>
    </row>
    <row r="884" spans="2:3" x14ac:dyDescent="0.3">
      <c r="B884" s="2">
        <v>45250</v>
      </c>
      <c r="C884">
        <v>50.39</v>
      </c>
    </row>
    <row r="885" spans="2:3" x14ac:dyDescent="0.3">
      <c r="B885" s="2">
        <v>45251</v>
      </c>
      <c r="C885">
        <v>49.92</v>
      </c>
    </row>
    <row r="886" spans="2:3" x14ac:dyDescent="0.3">
      <c r="B886" s="2">
        <v>45252</v>
      </c>
      <c r="C886">
        <v>48.69</v>
      </c>
    </row>
    <row r="887" spans="2:3" x14ac:dyDescent="0.3">
      <c r="B887" s="2">
        <v>45254</v>
      </c>
      <c r="C887">
        <v>47.75</v>
      </c>
    </row>
    <row r="888" spans="2:3" x14ac:dyDescent="0.3">
      <c r="B888" s="2">
        <v>45257</v>
      </c>
      <c r="C888">
        <v>48.22</v>
      </c>
    </row>
    <row r="889" spans="2:3" x14ac:dyDescent="0.3">
      <c r="B889" s="2">
        <v>45258</v>
      </c>
      <c r="C889">
        <v>47.8</v>
      </c>
    </row>
    <row r="890" spans="2:3" x14ac:dyDescent="0.3">
      <c r="B890" s="2">
        <v>45259</v>
      </c>
      <c r="C890">
        <v>48.12</v>
      </c>
    </row>
    <row r="891" spans="2:3" x14ac:dyDescent="0.3">
      <c r="B891" s="2">
        <v>45260</v>
      </c>
      <c r="C891">
        <v>46.75</v>
      </c>
    </row>
    <row r="892" spans="2:3" x14ac:dyDescent="0.3">
      <c r="B892" s="2">
        <v>45261</v>
      </c>
      <c r="C892">
        <v>46.74</v>
      </c>
    </row>
    <row r="893" spans="2:3" x14ac:dyDescent="0.3">
      <c r="B893" s="2">
        <v>45264</v>
      </c>
      <c r="C893">
        <v>45.49</v>
      </c>
    </row>
    <row r="894" spans="2:3" x14ac:dyDescent="0.3">
      <c r="B894" s="2">
        <v>45265</v>
      </c>
      <c r="C894">
        <v>46.55</v>
      </c>
    </row>
    <row r="895" spans="2:3" x14ac:dyDescent="0.3">
      <c r="B895" s="2">
        <v>45266</v>
      </c>
      <c r="C895">
        <v>45.49</v>
      </c>
    </row>
    <row r="896" spans="2:3" x14ac:dyDescent="0.3">
      <c r="B896" s="2">
        <v>45267</v>
      </c>
      <c r="C896">
        <v>46.58</v>
      </c>
    </row>
    <row r="897" spans="2:3" x14ac:dyDescent="0.3">
      <c r="B897" s="2">
        <v>45268</v>
      </c>
      <c r="C897">
        <v>47.49</v>
      </c>
    </row>
    <row r="898" spans="2:3" x14ac:dyDescent="0.3">
      <c r="B898" s="2">
        <v>45271</v>
      </c>
      <c r="C898">
        <v>46.61</v>
      </c>
    </row>
    <row r="899" spans="2:3" x14ac:dyDescent="0.3">
      <c r="B899" s="2">
        <v>45272</v>
      </c>
      <c r="C899">
        <v>47.64</v>
      </c>
    </row>
    <row r="900" spans="2:3" x14ac:dyDescent="0.3">
      <c r="B900" s="2">
        <v>45273</v>
      </c>
      <c r="C900">
        <v>48.07</v>
      </c>
    </row>
    <row r="901" spans="2:3" x14ac:dyDescent="0.3">
      <c r="B901" s="2">
        <v>45274</v>
      </c>
      <c r="C901">
        <v>48.33</v>
      </c>
    </row>
    <row r="902" spans="2:3" x14ac:dyDescent="0.3">
      <c r="B902" s="2">
        <v>45275</v>
      </c>
      <c r="C902">
        <v>48.87</v>
      </c>
    </row>
    <row r="903" spans="2:3" x14ac:dyDescent="0.3">
      <c r="B903" s="2">
        <v>45278</v>
      </c>
      <c r="C903">
        <v>50.06</v>
      </c>
    </row>
    <row r="904" spans="2:3" x14ac:dyDescent="0.3">
      <c r="B904" s="2">
        <v>45279</v>
      </c>
      <c r="C904">
        <v>49.59</v>
      </c>
    </row>
    <row r="905" spans="2:3" x14ac:dyDescent="0.3">
      <c r="B905" s="2">
        <v>45280</v>
      </c>
      <c r="C905">
        <v>48.09</v>
      </c>
    </row>
    <row r="906" spans="2:3" x14ac:dyDescent="0.3">
      <c r="B906" s="2">
        <v>45281</v>
      </c>
      <c r="C906">
        <v>48.97</v>
      </c>
    </row>
    <row r="907" spans="2:3" x14ac:dyDescent="0.3">
      <c r="B907" s="2">
        <v>45282</v>
      </c>
      <c r="C907">
        <v>48.81</v>
      </c>
    </row>
    <row r="908" spans="2:3" x14ac:dyDescent="0.3">
      <c r="B908" s="2">
        <v>45286</v>
      </c>
      <c r="C908">
        <v>49.26</v>
      </c>
    </row>
    <row r="909" spans="2:3" x14ac:dyDescent="0.3">
      <c r="B909" s="2">
        <v>45287</v>
      </c>
      <c r="C909">
        <v>49.4</v>
      </c>
    </row>
    <row r="910" spans="2:3" x14ac:dyDescent="0.3">
      <c r="B910" s="2">
        <v>45288</v>
      </c>
      <c r="C910">
        <v>49.5</v>
      </c>
    </row>
    <row r="911" spans="2:3" x14ac:dyDescent="0.3">
      <c r="B911" s="2">
        <v>45289</v>
      </c>
      <c r="C911">
        <v>49.5</v>
      </c>
    </row>
    <row r="912" spans="2:3" x14ac:dyDescent="0.3">
      <c r="B912" s="2">
        <v>45293</v>
      </c>
      <c r="C912">
        <v>48.15</v>
      </c>
    </row>
    <row r="913" spans="2:3" x14ac:dyDescent="0.3">
      <c r="B913" s="2">
        <v>45294</v>
      </c>
      <c r="C913">
        <v>47.55</v>
      </c>
    </row>
    <row r="914" spans="2:3" x14ac:dyDescent="0.3">
      <c r="B914" s="2">
        <v>45295</v>
      </c>
      <c r="C914">
        <v>47.98</v>
      </c>
    </row>
    <row r="915" spans="2:3" x14ac:dyDescent="0.3">
      <c r="B915" s="2">
        <v>45296</v>
      </c>
      <c r="C915">
        <v>49.08</v>
      </c>
    </row>
    <row r="916" spans="2:3" x14ac:dyDescent="0.3">
      <c r="B916" s="2">
        <v>45299</v>
      </c>
      <c r="C916">
        <v>52.23</v>
      </c>
    </row>
    <row r="917" spans="2:3" x14ac:dyDescent="0.3">
      <c r="B917" s="2">
        <v>45300</v>
      </c>
      <c r="C917">
        <v>53.12</v>
      </c>
    </row>
    <row r="918" spans="2:3" x14ac:dyDescent="0.3">
      <c r="B918" s="2">
        <v>45301</v>
      </c>
      <c r="C918">
        <v>54.33</v>
      </c>
    </row>
    <row r="919" spans="2:3" x14ac:dyDescent="0.3">
      <c r="B919" s="2">
        <v>45302</v>
      </c>
      <c r="C919">
        <v>54.8</v>
      </c>
    </row>
    <row r="920" spans="2:3" x14ac:dyDescent="0.3">
      <c r="B920" s="2">
        <v>45303</v>
      </c>
      <c r="C920">
        <v>54.69</v>
      </c>
    </row>
    <row r="921" spans="2:3" x14ac:dyDescent="0.3">
      <c r="B921" s="2">
        <v>45307</v>
      </c>
      <c r="C921">
        <v>56.36</v>
      </c>
    </row>
    <row r="922" spans="2:3" x14ac:dyDescent="0.3">
      <c r="B922" s="2">
        <v>45308</v>
      </c>
      <c r="C922">
        <v>56.03</v>
      </c>
    </row>
    <row r="923" spans="2:3" x14ac:dyDescent="0.3">
      <c r="B923" s="2">
        <v>45309</v>
      </c>
      <c r="C923">
        <v>57.09</v>
      </c>
    </row>
    <row r="924" spans="2:3" x14ac:dyDescent="0.3">
      <c r="B924" s="2">
        <v>45310</v>
      </c>
      <c r="C924">
        <v>59.47</v>
      </c>
    </row>
    <row r="925" spans="2:3" x14ac:dyDescent="0.3">
      <c r="B925" s="2">
        <v>45313</v>
      </c>
      <c r="C925">
        <v>59.63</v>
      </c>
    </row>
    <row r="926" spans="2:3" x14ac:dyDescent="0.3">
      <c r="B926" s="2">
        <v>45314</v>
      </c>
      <c r="C926">
        <v>59.85</v>
      </c>
    </row>
    <row r="927" spans="2:3" x14ac:dyDescent="0.3">
      <c r="B927" s="2">
        <v>45315</v>
      </c>
      <c r="C927">
        <v>61.34</v>
      </c>
    </row>
    <row r="928" spans="2:3" x14ac:dyDescent="0.3">
      <c r="B928" s="2">
        <v>45316</v>
      </c>
      <c r="C928">
        <v>61.59</v>
      </c>
    </row>
    <row r="929" spans="2:3" x14ac:dyDescent="0.3">
      <c r="B929" s="2">
        <v>45317</v>
      </c>
      <c r="C929">
        <v>61.01</v>
      </c>
    </row>
    <row r="930" spans="2:3" x14ac:dyDescent="0.3">
      <c r="B930" s="2">
        <v>45320</v>
      </c>
      <c r="C930">
        <v>62.44</v>
      </c>
    </row>
    <row r="931" spans="2:3" x14ac:dyDescent="0.3">
      <c r="B931" s="2">
        <v>45321</v>
      </c>
      <c r="C931">
        <v>62.75</v>
      </c>
    </row>
    <row r="932" spans="2:3" x14ac:dyDescent="0.3">
      <c r="B932" s="2">
        <v>45322</v>
      </c>
      <c r="C932">
        <v>61.5</v>
      </c>
    </row>
    <row r="933" spans="2:3" x14ac:dyDescent="0.3">
      <c r="B933" s="2">
        <v>45323</v>
      </c>
      <c r="C933">
        <v>63</v>
      </c>
    </row>
    <row r="934" spans="2:3" x14ac:dyDescent="0.3">
      <c r="B934" s="2">
        <v>45324</v>
      </c>
      <c r="C934">
        <v>66.14</v>
      </c>
    </row>
    <row r="935" spans="2:3" x14ac:dyDescent="0.3">
      <c r="B935" s="2">
        <v>45327</v>
      </c>
      <c r="C935">
        <v>69.31</v>
      </c>
    </row>
    <row r="936" spans="2:3" x14ac:dyDescent="0.3">
      <c r="B936" s="2">
        <v>45328</v>
      </c>
      <c r="C936">
        <v>68.2</v>
      </c>
    </row>
    <row r="937" spans="2:3" x14ac:dyDescent="0.3">
      <c r="B937" s="2">
        <v>45329</v>
      </c>
      <c r="C937">
        <v>70.069999999999993</v>
      </c>
    </row>
    <row r="938" spans="2:3" x14ac:dyDescent="0.3">
      <c r="B938" s="2">
        <v>45330</v>
      </c>
      <c r="C938">
        <v>69.61</v>
      </c>
    </row>
    <row r="939" spans="2:3" x14ac:dyDescent="0.3">
      <c r="B939" s="2">
        <v>45331</v>
      </c>
      <c r="C939">
        <v>72.11</v>
      </c>
    </row>
    <row r="940" spans="2:3" x14ac:dyDescent="0.3">
      <c r="B940" s="2">
        <v>45334</v>
      </c>
      <c r="C940">
        <v>72.22</v>
      </c>
    </row>
    <row r="941" spans="2:3" x14ac:dyDescent="0.3">
      <c r="B941" s="2">
        <v>45335</v>
      </c>
      <c r="C941">
        <v>72.099999999999994</v>
      </c>
    </row>
    <row r="942" spans="2:3" x14ac:dyDescent="0.3">
      <c r="B942" s="2">
        <v>45336</v>
      </c>
      <c r="C942">
        <v>73.87</v>
      </c>
    </row>
    <row r="943" spans="2:3" x14ac:dyDescent="0.3">
      <c r="B943" s="2">
        <v>45337</v>
      </c>
      <c r="C943">
        <v>72.63</v>
      </c>
    </row>
    <row r="944" spans="2:3" x14ac:dyDescent="0.3">
      <c r="B944" s="2">
        <v>45338</v>
      </c>
      <c r="C944">
        <v>72.59</v>
      </c>
    </row>
    <row r="945" spans="2:3" x14ac:dyDescent="0.3">
      <c r="B945" s="2">
        <v>45342</v>
      </c>
      <c r="C945">
        <v>69.430000000000007</v>
      </c>
    </row>
    <row r="946" spans="2:3" x14ac:dyDescent="0.3">
      <c r="B946" s="2">
        <v>45343</v>
      </c>
      <c r="C946">
        <v>67.45</v>
      </c>
    </row>
    <row r="947" spans="2:3" x14ac:dyDescent="0.3">
      <c r="B947" s="2">
        <v>45344</v>
      </c>
      <c r="C947">
        <v>78.510000000000005</v>
      </c>
    </row>
    <row r="948" spans="2:3" x14ac:dyDescent="0.3">
      <c r="B948" s="2">
        <v>45345</v>
      </c>
      <c r="C948">
        <v>78.790000000000006</v>
      </c>
    </row>
    <row r="949" spans="2:3" x14ac:dyDescent="0.3">
      <c r="B949" s="2">
        <v>45348</v>
      </c>
      <c r="C949">
        <v>79.06</v>
      </c>
    </row>
    <row r="950" spans="2:3" x14ac:dyDescent="0.3">
      <c r="B950" s="2">
        <v>45349</v>
      </c>
      <c r="C950">
        <v>78.67</v>
      </c>
    </row>
    <row r="951" spans="2:3" x14ac:dyDescent="0.3">
      <c r="B951" s="2">
        <v>45350</v>
      </c>
      <c r="C951">
        <v>77.63</v>
      </c>
    </row>
    <row r="952" spans="2:3" x14ac:dyDescent="0.3">
      <c r="B952" s="2">
        <v>45351</v>
      </c>
      <c r="C952">
        <v>79.08</v>
      </c>
    </row>
    <row r="953" spans="2:3" x14ac:dyDescent="0.3">
      <c r="B953" s="2">
        <v>45352</v>
      </c>
      <c r="C953">
        <v>82.25</v>
      </c>
    </row>
    <row r="954" spans="2:3" x14ac:dyDescent="0.3">
      <c r="B954" s="2">
        <v>45355</v>
      </c>
      <c r="C954">
        <v>85.21</v>
      </c>
    </row>
    <row r="955" spans="2:3" x14ac:dyDescent="0.3">
      <c r="B955" s="2">
        <v>45356</v>
      </c>
      <c r="C955">
        <v>85.94</v>
      </c>
    </row>
    <row r="956" spans="2:3" x14ac:dyDescent="0.3">
      <c r="B956" s="2">
        <v>45357</v>
      </c>
      <c r="C956">
        <v>88.67</v>
      </c>
    </row>
    <row r="957" spans="2:3" x14ac:dyDescent="0.3">
      <c r="B957" s="2">
        <v>45358</v>
      </c>
      <c r="C957">
        <v>92.64</v>
      </c>
    </row>
    <row r="958" spans="2:3" x14ac:dyDescent="0.3">
      <c r="B958" s="2">
        <v>45359</v>
      </c>
      <c r="C958">
        <v>87.5</v>
      </c>
    </row>
    <row r="959" spans="2:3" x14ac:dyDescent="0.3">
      <c r="B959" s="2">
        <v>45362</v>
      </c>
      <c r="C959">
        <v>85.75</v>
      </c>
    </row>
    <row r="960" spans="2:3" x14ac:dyDescent="0.3">
      <c r="B960" s="2">
        <v>45363</v>
      </c>
      <c r="C960">
        <v>91.88</v>
      </c>
    </row>
    <row r="961" spans="2:3" x14ac:dyDescent="0.3">
      <c r="B961" s="2">
        <v>45364</v>
      </c>
      <c r="C961">
        <v>90.86</v>
      </c>
    </row>
    <row r="962" spans="2:3" x14ac:dyDescent="0.3">
      <c r="B962" s="2">
        <v>45365</v>
      </c>
      <c r="C962">
        <v>87.92</v>
      </c>
    </row>
    <row r="963" spans="2:3" x14ac:dyDescent="0.3">
      <c r="B963" s="2">
        <v>45366</v>
      </c>
      <c r="C963">
        <v>87.81</v>
      </c>
    </row>
    <row r="964" spans="2:3" x14ac:dyDescent="0.3">
      <c r="B964" s="2">
        <v>45369</v>
      </c>
      <c r="C964">
        <v>88.43</v>
      </c>
    </row>
    <row r="965" spans="2:3" x14ac:dyDescent="0.3">
      <c r="B965" s="2">
        <v>45370</v>
      </c>
      <c r="C965">
        <v>89.37</v>
      </c>
    </row>
    <row r="966" spans="2:3" x14ac:dyDescent="0.3">
      <c r="B966" s="2">
        <v>45371</v>
      </c>
      <c r="C966">
        <v>90.34</v>
      </c>
    </row>
    <row r="967" spans="2:3" x14ac:dyDescent="0.3">
      <c r="B967" s="2">
        <v>45372</v>
      </c>
      <c r="C967">
        <v>91.4</v>
      </c>
    </row>
    <row r="968" spans="2:3" x14ac:dyDescent="0.3">
      <c r="B968" s="2">
        <v>45373</v>
      </c>
      <c r="C968">
        <v>94.26</v>
      </c>
    </row>
    <row r="969" spans="2:3" x14ac:dyDescent="0.3">
      <c r="B969" s="2">
        <v>45376</v>
      </c>
      <c r="C969">
        <v>94.97</v>
      </c>
    </row>
    <row r="970" spans="2:3" x14ac:dyDescent="0.3">
      <c r="B970" s="2">
        <v>45377</v>
      </c>
      <c r="C970">
        <v>92.53</v>
      </c>
    </row>
    <row r="971" spans="2:3" x14ac:dyDescent="0.3">
      <c r="B971" s="2">
        <v>45378</v>
      </c>
      <c r="C971">
        <v>90.22</v>
      </c>
    </row>
    <row r="972" spans="2:3" x14ac:dyDescent="0.3">
      <c r="B972" s="2">
        <v>45379</v>
      </c>
      <c r="C972">
        <v>90.33</v>
      </c>
    </row>
    <row r="973" spans="2:3" x14ac:dyDescent="0.3">
      <c r="B973" s="2">
        <v>45383</v>
      </c>
      <c r="C973">
        <v>90.33</v>
      </c>
    </row>
    <row r="974" spans="2:3" x14ac:dyDescent="0.3">
      <c r="B974" s="2">
        <v>45384</v>
      </c>
      <c r="C974">
        <v>89.42</v>
      </c>
    </row>
    <row r="975" spans="2:3" x14ac:dyDescent="0.3">
      <c r="B975" s="2">
        <v>45385</v>
      </c>
      <c r="C975">
        <v>88.93</v>
      </c>
    </row>
    <row r="976" spans="2:3" x14ac:dyDescent="0.3">
      <c r="B976" s="2">
        <v>45386</v>
      </c>
      <c r="C976">
        <v>85.88</v>
      </c>
    </row>
    <row r="977" spans="2:3" x14ac:dyDescent="0.3">
      <c r="B977" s="2">
        <v>45387</v>
      </c>
      <c r="C977">
        <v>87.98</v>
      </c>
    </row>
    <row r="978" spans="2:3" x14ac:dyDescent="0.3">
      <c r="B978" s="2">
        <v>45390</v>
      </c>
      <c r="C978">
        <v>87.1</v>
      </c>
    </row>
    <row r="979" spans="2:3" x14ac:dyDescent="0.3">
      <c r="B979" s="2">
        <v>45391</v>
      </c>
      <c r="C979">
        <v>85.33</v>
      </c>
    </row>
    <row r="980" spans="2:3" x14ac:dyDescent="0.3">
      <c r="B980" s="2">
        <v>45392</v>
      </c>
      <c r="C980">
        <v>87.01</v>
      </c>
    </row>
    <row r="981" spans="2:3" x14ac:dyDescent="0.3">
      <c r="B981" s="2">
        <v>45393</v>
      </c>
      <c r="C981">
        <v>90.59</v>
      </c>
    </row>
    <row r="982" spans="2:3" x14ac:dyDescent="0.3">
      <c r="B982" s="2">
        <v>45394</v>
      </c>
      <c r="C982">
        <v>88.16</v>
      </c>
    </row>
    <row r="983" spans="2:3" x14ac:dyDescent="0.3">
      <c r="B983" s="2">
        <v>45397</v>
      </c>
      <c r="C983">
        <v>85.97</v>
      </c>
    </row>
    <row r="984" spans="2:3" x14ac:dyDescent="0.3">
      <c r="B984" s="2">
        <v>45398</v>
      </c>
      <c r="C984">
        <v>87.39</v>
      </c>
    </row>
    <row r="985" spans="2:3" x14ac:dyDescent="0.3">
      <c r="B985" s="2">
        <v>45399</v>
      </c>
      <c r="C985">
        <v>84.01</v>
      </c>
    </row>
    <row r="986" spans="2:3" x14ac:dyDescent="0.3">
      <c r="B986" s="2">
        <v>45400</v>
      </c>
      <c r="C986">
        <v>84.64</v>
      </c>
    </row>
    <row r="987" spans="2:3" x14ac:dyDescent="0.3">
      <c r="B987" s="2">
        <v>45401</v>
      </c>
      <c r="C987">
        <v>76.17</v>
      </c>
    </row>
    <row r="988" spans="2:3" x14ac:dyDescent="0.3">
      <c r="B988" s="2">
        <v>45404</v>
      </c>
      <c r="C988">
        <v>79.489999999999995</v>
      </c>
    </row>
    <row r="989" spans="2:3" x14ac:dyDescent="0.3">
      <c r="B989" s="2">
        <v>45405</v>
      </c>
      <c r="C989">
        <v>82.4</v>
      </c>
    </row>
    <row r="990" spans="2:3" x14ac:dyDescent="0.3">
      <c r="B990" s="2">
        <v>45406</v>
      </c>
      <c r="C990">
        <v>79.650000000000006</v>
      </c>
    </row>
    <row r="991" spans="2:3" x14ac:dyDescent="0.3">
      <c r="B991" s="2">
        <v>45407</v>
      </c>
      <c r="C991">
        <v>82.6</v>
      </c>
    </row>
    <row r="992" spans="2:3" x14ac:dyDescent="0.3">
      <c r="B992" s="2">
        <v>45408</v>
      </c>
      <c r="C992">
        <v>87.71</v>
      </c>
    </row>
    <row r="993" spans="2:3" x14ac:dyDescent="0.3">
      <c r="B993" s="2">
        <v>45411</v>
      </c>
      <c r="C993">
        <v>87.73</v>
      </c>
    </row>
    <row r="994" spans="2:3" x14ac:dyDescent="0.3">
      <c r="B994" s="2">
        <v>45412</v>
      </c>
      <c r="C994">
        <v>86.37</v>
      </c>
    </row>
    <row r="995" spans="2:3" x14ac:dyDescent="0.3">
      <c r="B995" s="2">
        <v>45413</v>
      </c>
      <c r="C995">
        <v>83.01</v>
      </c>
    </row>
    <row r="996" spans="2:3" x14ac:dyDescent="0.3">
      <c r="B996" s="2">
        <v>45414</v>
      </c>
      <c r="C996">
        <v>85.79</v>
      </c>
    </row>
    <row r="997" spans="2:3" x14ac:dyDescent="0.3">
      <c r="B997" s="2">
        <v>45415</v>
      </c>
      <c r="C997">
        <v>88.76</v>
      </c>
    </row>
    <row r="998" spans="2:3" x14ac:dyDescent="0.3">
      <c r="B998" s="2">
        <v>45418</v>
      </c>
      <c r="C998">
        <v>92.11</v>
      </c>
    </row>
    <row r="999" spans="2:3" x14ac:dyDescent="0.3">
      <c r="B999" s="2">
        <v>45419</v>
      </c>
      <c r="C999">
        <v>90.52</v>
      </c>
    </row>
    <row r="1000" spans="2:3" x14ac:dyDescent="0.3">
      <c r="B1000" s="2">
        <v>45420</v>
      </c>
      <c r="C1000">
        <v>90.38</v>
      </c>
    </row>
    <row r="1001" spans="2:3" x14ac:dyDescent="0.3">
      <c r="B1001" s="2">
        <v>45421</v>
      </c>
      <c r="C1001">
        <v>88.72</v>
      </c>
    </row>
    <row r="1002" spans="2:3" x14ac:dyDescent="0.3">
      <c r="B1002" s="2">
        <v>45422</v>
      </c>
      <c r="C1002">
        <v>89.85</v>
      </c>
    </row>
    <row r="1003" spans="2:3" x14ac:dyDescent="0.3">
      <c r="B1003" s="2">
        <v>45425</v>
      </c>
      <c r="C1003">
        <v>90.37</v>
      </c>
    </row>
    <row r="1004" spans="2:3" x14ac:dyDescent="0.3">
      <c r="B1004" s="2">
        <v>45426</v>
      </c>
      <c r="C1004">
        <v>91.33</v>
      </c>
    </row>
    <row r="1005" spans="2:3" x14ac:dyDescent="0.3">
      <c r="B1005" s="2">
        <v>45427</v>
      </c>
      <c r="C1005">
        <v>94.6</v>
      </c>
    </row>
    <row r="1006" spans="2:3" x14ac:dyDescent="0.3">
      <c r="B1006" s="2">
        <v>45428</v>
      </c>
      <c r="C1006">
        <v>94.33</v>
      </c>
    </row>
    <row r="1007" spans="2:3" x14ac:dyDescent="0.3">
      <c r="B1007" s="2">
        <v>45429</v>
      </c>
      <c r="C1007">
        <v>92.45</v>
      </c>
    </row>
    <row r="1008" spans="2:3" x14ac:dyDescent="0.3">
      <c r="B1008" s="2">
        <v>45432</v>
      </c>
      <c r="C1008">
        <v>94.75</v>
      </c>
    </row>
    <row r="1009" spans="2:3" x14ac:dyDescent="0.3">
      <c r="B1009" s="2">
        <v>45433</v>
      </c>
      <c r="C1009">
        <v>95.35</v>
      </c>
    </row>
    <row r="1010" spans="2:3" x14ac:dyDescent="0.3">
      <c r="B1010" s="2">
        <v>45434</v>
      </c>
      <c r="C1010">
        <v>94.92</v>
      </c>
    </row>
    <row r="1011" spans="2:3" x14ac:dyDescent="0.3">
      <c r="B1011" s="2">
        <v>45435</v>
      </c>
      <c r="C1011">
        <v>103.76</v>
      </c>
    </row>
    <row r="1012" spans="2:3" x14ac:dyDescent="0.3">
      <c r="B1012" s="2">
        <v>45436</v>
      </c>
      <c r="C1012">
        <v>106.43</v>
      </c>
    </row>
    <row r="1013" spans="2:3" x14ac:dyDescent="0.3">
      <c r="B1013" s="2">
        <v>45440</v>
      </c>
      <c r="C1013">
        <v>113.86</v>
      </c>
    </row>
    <row r="1014" spans="2:3" x14ac:dyDescent="0.3">
      <c r="B1014" s="2">
        <v>45441</v>
      </c>
      <c r="C1014">
        <v>114.79</v>
      </c>
    </row>
    <row r="1015" spans="2:3" x14ac:dyDescent="0.3">
      <c r="B1015" s="2">
        <v>45442</v>
      </c>
      <c r="C1015">
        <v>110.46</v>
      </c>
    </row>
    <row r="1016" spans="2:3" x14ac:dyDescent="0.3">
      <c r="B1016" s="2">
        <v>45443</v>
      </c>
      <c r="C1016">
        <v>109.6</v>
      </c>
    </row>
    <row r="1017" spans="2:3" x14ac:dyDescent="0.3">
      <c r="B1017" s="2">
        <v>45446</v>
      </c>
      <c r="C1017">
        <v>114.96</v>
      </c>
    </row>
    <row r="1018" spans="2:3" x14ac:dyDescent="0.3">
      <c r="B1018" s="2">
        <v>45447</v>
      </c>
      <c r="C1018">
        <v>116.4</v>
      </c>
    </row>
    <row r="1019" spans="2:3" x14ac:dyDescent="0.3">
      <c r="B1019" s="2">
        <v>45448</v>
      </c>
      <c r="C1019">
        <v>122.4</v>
      </c>
    </row>
    <row r="1020" spans="2:3" x14ac:dyDescent="0.3">
      <c r="B1020" s="2">
        <v>45449</v>
      </c>
      <c r="C1020">
        <v>120.96</v>
      </c>
    </row>
    <row r="1021" spans="2:3" x14ac:dyDescent="0.3">
      <c r="B1021" s="2">
        <v>45450</v>
      </c>
      <c r="C1021">
        <v>120.85</v>
      </c>
    </row>
    <row r="1022" spans="2:3" x14ac:dyDescent="0.3">
      <c r="B1022" s="2">
        <v>45453</v>
      </c>
      <c r="C1022">
        <v>121.75</v>
      </c>
    </row>
    <row r="1023" spans="2:3" x14ac:dyDescent="0.3">
      <c r="B1023" s="2">
        <v>45454</v>
      </c>
      <c r="C1023">
        <v>120.88</v>
      </c>
    </row>
    <row r="1024" spans="2:3" x14ac:dyDescent="0.3">
      <c r="B1024" s="2">
        <v>45455</v>
      </c>
      <c r="C1024">
        <v>125.17</v>
      </c>
    </row>
    <row r="1025" spans="2:3" x14ac:dyDescent="0.3">
      <c r="B1025" s="2">
        <v>45456</v>
      </c>
      <c r="C1025">
        <v>129.58000000000001</v>
      </c>
    </row>
    <row r="1026" spans="2:3" x14ac:dyDescent="0.3">
      <c r="B1026" s="2">
        <v>45457</v>
      </c>
      <c r="C1026">
        <v>131.85</v>
      </c>
    </row>
    <row r="1027" spans="2:3" x14ac:dyDescent="0.3">
      <c r="B1027" s="2">
        <v>45460</v>
      </c>
      <c r="C1027">
        <v>130.94999999999999</v>
      </c>
    </row>
    <row r="1028" spans="2:3" x14ac:dyDescent="0.3">
      <c r="B1028" s="2">
        <v>45461</v>
      </c>
      <c r="C1028">
        <v>135.55000000000001</v>
      </c>
    </row>
    <row r="1029" spans="2:3" x14ac:dyDescent="0.3">
      <c r="B1029" s="2">
        <v>45463</v>
      </c>
      <c r="C1029">
        <v>130.75</v>
      </c>
    </row>
    <row r="1030" spans="2:3" x14ac:dyDescent="0.3">
      <c r="B1030" s="2">
        <v>45464</v>
      </c>
      <c r="C1030">
        <v>126.54</v>
      </c>
    </row>
    <row r="1031" spans="2:3" x14ac:dyDescent="0.3">
      <c r="B1031" s="2">
        <v>45467</v>
      </c>
      <c r="C1031">
        <v>118.08</v>
      </c>
    </row>
    <row r="1032" spans="2:3" x14ac:dyDescent="0.3">
      <c r="B1032" s="2">
        <v>45468</v>
      </c>
      <c r="C1032">
        <v>126.06</v>
      </c>
    </row>
    <row r="1033" spans="2:3" x14ac:dyDescent="0.3">
      <c r="B1033" s="2">
        <v>45469</v>
      </c>
      <c r="C1033">
        <v>126.37</v>
      </c>
    </row>
    <row r="1034" spans="2:3" x14ac:dyDescent="0.3">
      <c r="B1034" s="2">
        <v>45470</v>
      </c>
      <c r="C1034">
        <v>123.96</v>
      </c>
    </row>
    <row r="1035" spans="2:3" x14ac:dyDescent="0.3">
      <c r="B1035" s="2">
        <v>45471</v>
      </c>
      <c r="C1035">
        <v>123.51</v>
      </c>
    </row>
    <row r="1036" spans="2:3" x14ac:dyDescent="0.3">
      <c r="B1036" s="2">
        <v>45474</v>
      </c>
      <c r="C1036">
        <v>124.27</v>
      </c>
    </row>
    <row r="1037" spans="2:3" x14ac:dyDescent="0.3">
      <c r="B1037" s="2">
        <v>45475</v>
      </c>
      <c r="C1037">
        <v>122.64</v>
      </c>
    </row>
    <row r="1038" spans="2:3" x14ac:dyDescent="0.3">
      <c r="B1038" s="2">
        <v>45476</v>
      </c>
      <c r="C1038">
        <v>128.25</v>
      </c>
    </row>
    <row r="1039" spans="2:3" x14ac:dyDescent="0.3">
      <c r="B1039" s="2">
        <v>45478</v>
      </c>
      <c r="C1039">
        <v>125.8</v>
      </c>
    </row>
    <row r="1040" spans="2:3" x14ac:dyDescent="0.3">
      <c r="B1040" s="2">
        <v>45481</v>
      </c>
      <c r="C1040">
        <v>128.16999999999999</v>
      </c>
    </row>
    <row r="1041" spans="2:3" x14ac:dyDescent="0.3">
      <c r="B1041" s="2">
        <v>45482</v>
      </c>
      <c r="C1041">
        <v>131.35</v>
      </c>
    </row>
    <row r="1042" spans="2:3" x14ac:dyDescent="0.3">
      <c r="B1042" s="2">
        <v>45483</v>
      </c>
      <c r="C1042">
        <v>134.88</v>
      </c>
    </row>
    <row r="1043" spans="2:3" x14ac:dyDescent="0.3">
      <c r="B1043" s="2">
        <v>45484</v>
      </c>
      <c r="C1043">
        <v>127.37</v>
      </c>
    </row>
    <row r="1044" spans="2:3" x14ac:dyDescent="0.3">
      <c r="B1044" s="2">
        <v>45485</v>
      </c>
      <c r="C1044">
        <v>129.21</v>
      </c>
    </row>
    <row r="1045" spans="2:3" x14ac:dyDescent="0.3">
      <c r="B1045" s="2">
        <v>45488</v>
      </c>
      <c r="C1045">
        <v>128.41</v>
      </c>
    </row>
    <row r="1046" spans="2:3" x14ac:dyDescent="0.3">
      <c r="B1046" s="2">
        <v>45489</v>
      </c>
      <c r="C1046">
        <v>126.33</v>
      </c>
    </row>
    <row r="1047" spans="2:3" x14ac:dyDescent="0.3">
      <c r="B1047" s="2">
        <v>45490</v>
      </c>
      <c r="C1047">
        <v>117.96</v>
      </c>
    </row>
    <row r="1048" spans="2:3" x14ac:dyDescent="0.3">
      <c r="B1048" s="2">
        <v>45491</v>
      </c>
      <c r="C1048">
        <v>121.06</v>
      </c>
    </row>
    <row r="1049" spans="2:3" x14ac:dyDescent="0.3">
      <c r="B1049" s="2">
        <v>45492</v>
      </c>
      <c r="C1049">
        <v>117.9</v>
      </c>
    </row>
    <row r="1050" spans="2:3" x14ac:dyDescent="0.3">
      <c r="B1050" s="2">
        <v>45495</v>
      </c>
      <c r="C1050">
        <v>123.51</v>
      </c>
    </row>
    <row r="1051" spans="2:3" x14ac:dyDescent="0.3">
      <c r="B1051" s="2">
        <v>45496</v>
      </c>
      <c r="C1051">
        <v>122.56</v>
      </c>
    </row>
    <row r="1052" spans="2:3" x14ac:dyDescent="0.3">
      <c r="B1052" s="2">
        <v>45497</v>
      </c>
      <c r="C1052">
        <v>114.22</v>
      </c>
    </row>
    <row r="1053" spans="2:3" x14ac:dyDescent="0.3">
      <c r="B1053" s="2">
        <v>45498</v>
      </c>
      <c r="C1053">
        <v>112.25</v>
      </c>
    </row>
    <row r="1054" spans="2:3" x14ac:dyDescent="0.3">
      <c r="B1054" s="2">
        <v>45499</v>
      </c>
      <c r="C1054">
        <v>113.03</v>
      </c>
    </row>
    <row r="1055" spans="2:3" x14ac:dyDescent="0.3">
      <c r="B1055" s="2">
        <v>45502</v>
      </c>
      <c r="C1055">
        <v>111.56</v>
      </c>
    </row>
    <row r="1056" spans="2:3" x14ac:dyDescent="0.3">
      <c r="B1056" s="2">
        <v>45503</v>
      </c>
      <c r="C1056">
        <v>103.7</v>
      </c>
    </row>
    <row r="1057" spans="2:3" x14ac:dyDescent="0.3">
      <c r="B1057" s="2">
        <v>45504</v>
      </c>
      <c r="C1057">
        <v>116.99</v>
      </c>
    </row>
    <row r="1058" spans="2:3" x14ac:dyDescent="0.3">
      <c r="B1058" s="2">
        <v>45505</v>
      </c>
      <c r="C1058">
        <v>109.18</v>
      </c>
    </row>
    <row r="1059" spans="2:3" x14ac:dyDescent="0.3">
      <c r="B1059" s="2">
        <v>45506</v>
      </c>
      <c r="C1059">
        <v>107.24</v>
      </c>
    </row>
    <row r="1060" spans="2:3" x14ac:dyDescent="0.3">
      <c r="B1060" s="2">
        <v>45509</v>
      </c>
      <c r="C1060">
        <v>100.43</v>
      </c>
    </row>
    <row r="1061" spans="2:3" x14ac:dyDescent="0.3">
      <c r="B1061" s="2">
        <v>45510</v>
      </c>
      <c r="C1061">
        <v>104.22</v>
      </c>
    </row>
    <row r="1062" spans="2:3" x14ac:dyDescent="0.3">
      <c r="B1062" s="2">
        <v>45511</v>
      </c>
      <c r="C1062">
        <v>98.89</v>
      </c>
    </row>
    <row r="1063" spans="2:3" x14ac:dyDescent="0.3">
      <c r="B1063" s="2">
        <v>45512</v>
      </c>
      <c r="C1063">
        <v>104.94</v>
      </c>
    </row>
    <row r="1064" spans="2:3" x14ac:dyDescent="0.3">
      <c r="B1064" s="2">
        <v>45513</v>
      </c>
      <c r="C1064">
        <v>104.72</v>
      </c>
    </row>
    <row r="1065" spans="2:3" x14ac:dyDescent="0.3">
      <c r="B1065" s="2">
        <v>45516</v>
      </c>
      <c r="C1065">
        <v>108.99</v>
      </c>
    </row>
    <row r="1066" spans="2:3" x14ac:dyDescent="0.3">
      <c r="B1066" s="2">
        <v>45517</v>
      </c>
      <c r="C1066">
        <v>116.11</v>
      </c>
    </row>
    <row r="1067" spans="2:3" x14ac:dyDescent="0.3">
      <c r="B1067" s="2">
        <v>45518</v>
      </c>
      <c r="C1067">
        <v>118.05</v>
      </c>
    </row>
    <row r="1068" spans="2:3" x14ac:dyDescent="0.3">
      <c r="B1068" s="2">
        <v>45519</v>
      </c>
      <c r="C1068">
        <v>122.83</v>
      </c>
    </row>
    <row r="1069" spans="2:3" x14ac:dyDescent="0.3">
      <c r="B1069" s="2">
        <v>45520</v>
      </c>
      <c r="C1069">
        <v>124.55</v>
      </c>
    </row>
    <row r="1070" spans="2:3" x14ac:dyDescent="0.3">
      <c r="B1070" s="2">
        <v>45523</v>
      </c>
      <c r="C1070">
        <v>129.97</v>
      </c>
    </row>
    <row r="1071" spans="2:3" x14ac:dyDescent="0.3">
      <c r="B1071" s="2">
        <v>45524</v>
      </c>
      <c r="C1071">
        <v>127.22</v>
      </c>
    </row>
    <row r="1072" spans="2:3" x14ac:dyDescent="0.3">
      <c r="B1072" s="2">
        <v>45525</v>
      </c>
      <c r="C1072">
        <v>128.47</v>
      </c>
    </row>
    <row r="1073" spans="2:3" x14ac:dyDescent="0.3">
      <c r="B1073" s="2">
        <v>45526</v>
      </c>
      <c r="C1073">
        <v>123.71</v>
      </c>
    </row>
    <row r="1074" spans="2:3" x14ac:dyDescent="0.3">
      <c r="B1074" s="2">
        <v>45527</v>
      </c>
      <c r="C1074">
        <v>129.34</v>
      </c>
    </row>
    <row r="1075" spans="2:3" x14ac:dyDescent="0.3">
      <c r="B1075" s="2">
        <v>45530</v>
      </c>
      <c r="C1075">
        <v>126.43</v>
      </c>
    </row>
    <row r="1076" spans="2:3" x14ac:dyDescent="0.3">
      <c r="B1076" s="2">
        <v>45531</v>
      </c>
      <c r="C1076">
        <v>128.27000000000001</v>
      </c>
    </row>
    <row r="1077" spans="2:3" x14ac:dyDescent="0.3">
      <c r="B1077" s="2">
        <v>45532</v>
      </c>
      <c r="C1077">
        <v>125.58</v>
      </c>
    </row>
    <row r="1078" spans="2:3" x14ac:dyDescent="0.3">
      <c r="B1078" s="2">
        <v>45533</v>
      </c>
      <c r="C1078">
        <v>117.56</v>
      </c>
    </row>
    <row r="1079" spans="2:3" x14ac:dyDescent="0.3">
      <c r="B1079" s="2">
        <v>45534</v>
      </c>
      <c r="C1079">
        <v>119.34</v>
      </c>
    </row>
    <row r="1080" spans="2:3" x14ac:dyDescent="0.3">
      <c r="B1080" s="2">
        <v>45538</v>
      </c>
      <c r="C1080">
        <v>107.97</v>
      </c>
    </row>
    <row r="1081" spans="2:3" x14ac:dyDescent="0.3">
      <c r="B1081" s="2">
        <v>45539</v>
      </c>
      <c r="C1081">
        <v>106.18</v>
      </c>
    </row>
    <row r="1082" spans="2:3" x14ac:dyDescent="0.3">
      <c r="B1082" s="2">
        <v>45540</v>
      </c>
      <c r="C1082">
        <v>107.18</v>
      </c>
    </row>
    <row r="1083" spans="2:3" x14ac:dyDescent="0.3">
      <c r="B1083" s="2">
        <v>45541</v>
      </c>
      <c r="C1083">
        <v>102.8</v>
      </c>
    </row>
    <row r="1084" spans="2:3" x14ac:dyDescent="0.3">
      <c r="B1084" s="2">
        <v>45544</v>
      </c>
      <c r="C1084">
        <v>106.44</v>
      </c>
    </row>
    <row r="1085" spans="2:3" x14ac:dyDescent="0.3">
      <c r="B1085" s="2">
        <v>45545</v>
      </c>
      <c r="C1085">
        <v>108.07</v>
      </c>
    </row>
    <row r="1086" spans="2:3" x14ac:dyDescent="0.3">
      <c r="B1086" s="2">
        <v>45546</v>
      </c>
      <c r="C1086">
        <v>116.88</v>
      </c>
    </row>
    <row r="1087" spans="2:3" x14ac:dyDescent="0.3">
      <c r="B1087" s="2">
        <v>45547</v>
      </c>
      <c r="C1087">
        <v>119.12</v>
      </c>
    </row>
    <row r="1088" spans="2:3" x14ac:dyDescent="0.3">
      <c r="B1088" s="2">
        <v>45548</v>
      </c>
      <c r="C1088">
        <v>119.08</v>
      </c>
    </row>
    <row r="1089" spans="2:3" x14ac:dyDescent="0.3">
      <c r="B1089" s="2">
        <v>45551</v>
      </c>
      <c r="C1089">
        <v>116.76</v>
      </c>
    </row>
    <row r="1090" spans="2:3" x14ac:dyDescent="0.3">
      <c r="B1090" s="2">
        <v>45552</v>
      </c>
      <c r="C1090">
        <v>115.57</v>
      </c>
    </row>
    <row r="1091" spans="2:3" x14ac:dyDescent="0.3">
      <c r="B1091" s="2">
        <v>45553</v>
      </c>
      <c r="C1091">
        <v>113.35</v>
      </c>
    </row>
    <row r="1092" spans="2:3" x14ac:dyDescent="0.3">
      <c r="B1092" s="2">
        <v>45554</v>
      </c>
      <c r="C1092">
        <v>117.85</v>
      </c>
    </row>
    <row r="1093" spans="2:3" x14ac:dyDescent="0.3">
      <c r="B1093" s="2">
        <v>45555</v>
      </c>
      <c r="C1093">
        <v>115.98</v>
      </c>
    </row>
    <row r="1094" spans="2:3" x14ac:dyDescent="0.3">
      <c r="B1094" s="2">
        <v>45558</v>
      </c>
      <c r="C1094">
        <v>116.24</v>
      </c>
    </row>
    <row r="1095" spans="2:3" x14ac:dyDescent="0.3">
      <c r="B1095" s="2">
        <v>45559</v>
      </c>
      <c r="C1095">
        <v>120.85</v>
      </c>
    </row>
    <row r="1096" spans="2:3" x14ac:dyDescent="0.3">
      <c r="B1096" s="2">
        <v>45560</v>
      </c>
      <c r="C1096">
        <v>123.49</v>
      </c>
    </row>
    <row r="1097" spans="2:3" x14ac:dyDescent="0.3">
      <c r="B1097" s="2">
        <v>45561</v>
      </c>
      <c r="C1097">
        <v>124.02</v>
      </c>
    </row>
    <row r="1098" spans="2:3" x14ac:dyDescent="0.3">
      <c r="B1098" s="2">
        <v>45562</v>
      </c>
      <c r="C1098">
        <v>121.38</v>
      </c>
    </row>
    <row r="1099" spans="2:3" x14ac:dyDescent="0.3">
      <c r="B1099" s="2">
        <v>45565</v>
      </c>
      <c r="C1099">
        <v>121.42</v>
      </c>
    </row>
    <row r="1100" spans="2:3" x14ac:dyDescent="0.3">
      <c r="B1100" s="2">
        <v>45566</v>
      </c>
      <c r="C1100">
        <v>116.98</v>
      </c>
    </row>
    <row r="1101" spans="2:3" x14ac:dyDescent="0.3">
      <c r="B1101" s="2">
        <v>45567</v>
      </c>
      <c r="C1101">
        <v>118.83</v>
      </c>
    </row>
    <row r="1102" spans="2:3" x14ac:dyDescent="0.3">
      <c r="B1102" s="2">
        <v>45568</v>
      </c>
      <c r="C1102">
        <v>122.83</v>
      </c>
    </row>
    <row r="1103" spans="2:3" x14ac:dyDescent="0.3">
      <c r="B1103" s="2">
        <v>45569</v>
      </c>
      <c r="C1103">
        <v>124.9</v>
      </c>
    </row>
    <row r="1104" spans="2:3" x14ac:dyDescent="0.3">
      <c r="B1104" s="2">
        <v>45572</v>
      </c>
      <c r="C1104">
        <v>127.7</v>
      </c>
    </row>
    <row r="1105" spans="2:3" x14ac:dyDescent="0.3">
      <c r="B1105" s="2">
        <v>45573</v>
      </c>
      <c r="C1105">
        <v>132.87</v>
      </c>
    </row>
    <row r="1106" spans="2:3" x14ac:dyDescent="0.3">
      <c r="B1106" s="2">
        <v>45574</v>
      </c>
      <c r="C1106">
        <v>132.63</v>
      </c>
    </row>
    <row r="1107" spans="2:3" x14ac:dyDescent="0.3">
      <c r="B1107" s="2">
        <v>45575</v>
      </c>
      <c r="C1107">
        <v>134.79</v>
      </c>
    </row>
    <row r="1108" spans="2:3" x14ac:dyDescent="0.3">
      <c r="B1108" s="2">
        <v>45576</v>
      </c>
      <c r="C1108">
        <v>134.78</v>
      </c>
    </row>
    <row r="1109" spans="2:3" x14ac:dyDescent="0.3">
      <c r="B1109" s="2">
        <v>45579</v>
      </c>
      <c r="C1109">
        <v>138.05000000000001</v>
      </c>
    </row>
    <row r="1110" spans="2:3" x14ac:dyDescent="0.3">
      <c r="B1110" s="2">
        <v>45580</v>
      </c>
      <c r="C1110">
        <v>131.58000000000001</v>
      </c>
    </row>
    <row r="1111" spans="2:3" x14ac:dyDescent="0.3">
      <c r="B1111" s="2">
        <v>45581</v>
      </c>
      <c r="C1111">
        <v>135.69999999999999</v>
      </c>
    </row>
    <row r="1112" spans="2:3" x14ac:dyDescent="0.3">
      <c r="B1112" s="2">
        <v>45582</v>
      </c>
      <c r="C1112">
        <v>136.91</v>
      </c>
    </row>
    <row r="1113" spans="2:3" x14ac:dyDescent="0.3">
      <c r="B1113" s="2">
        <v>45583</v>
      </c>
      <c r="C1113">
        <v>137.97999999999999</v>
      </c>
    </row>
    <row r="1114" spans="2:3" x14ac:dyDescent="0.3">
      <c r="B1114" s="2">
        <v>45586</v>
      </c>
      <c r="C1114">
        <v>143.69</v>
      </c>
    </row>
    <row r="1115" spans="2:3" x14ac:dyDescent="0.3">
      <c r="B1115" s="2">
        <v>45587</v>
      </c>
      <c r="C1115">
        <v>143.57</v>
      </c>
    </row>
    <row r="1116" spans="2:3" x14ac:dyDescent="0.3">
      <c r="B1116" s="2">
        <v>45588</v>
      </c>
      <c r="C1116">
        <v>139.54</v>
      </c>
    </row>
    <row r="1117" spans="2:3" x14ac:dyDescent="0.3">
      <c r="B1117" s="2">
        <v>45589</v>
      </c>
      <c r="C1117">
        <v>140.38999999999999</v>
      </c>
    </row>
    <row r="1118" spans="2:3" x14ac:dyDescent="0.3">
      <c r="B1118" s="2">
        <v>45590</v>
      </c>
      <c r="C1118">
        <v>141.52000000000001</v>
      </c>
    </row>
    <row r="1119" spans="2:3" x14ac:dyDescent="0.3">
      <c r="B1119" s="2">
        <v>45593</v>
      </c>
      <c r="C1119">
        <v>140.5</v>
      </c>
    </row>
    <row r="1120" spans="2:3" x14ac:dyDescent="0.3">
      <c r="B1120" s="2">
        <v>45594</v>
      </c>
      <c r="C1120">
        <v>141.22999999999999</v>
      </c>
    </row>
    <row r="1121" spans="2:3" x14ac:dyDescent="0.3">
      <c r="B1121" s="2">
        <v>45595</v>
      </c>
      <c r="C1121">
        <v>139.32</v>
      </c>
    </row>
    <row r="1122" spans="2:3" x14ac:dyDescent="0.3">
      <c r="B1122" s="2">
        <v>45596</v>
      </c>
      <c r="C1122">
        <v>132.74</v>
      </c>
    </row>
    <row r="1123" spans="2:3" x14ac:dyDescent="0.3">
      <c r="B1123" s="2">
        <v>45597</v>
      </c>
      <c r="C1123">
        <v>135.38</v>
      </c>
    </row>
    <row r="1124" spans="2:3" x14ac:dyDescent="0.3">
      <c r="B1124" s="2">
        <v>45600</v>
      </c>
      <c r="C1124">
        <v>136.03</v>
      </c>
    </row>
    <row r="1125" spans="2:3" x14ac:dyDescent="0.3">
      <c r="B1125" s="2">
        <v>45601</v>
      </c>
      <c r="C1125">
        <v>139.88999999999999</v>
      </c>
    </row>
    <row r="1126" spans="2:3" x14ac:dyDescent="0.3">
      <c r="B1126" s="2">
        <v>45602</v>
      </c>
      <c r="C1126">
        <v>145.59</v>
      </c>
    </row>
    <row r="1127" spans="2:3" x14ac:dyDescent="0.3">
      <c r="B1127" s="2">
        <v>45603</v>
      </c>
      <c r="C1127">
        <v>148.86000000000001</v>
      </c>
    </row>
    <row r="1128" spans="2:3" x14ac:dyDescent="0.3">
      <c r="B1128" s="2">
        <v>45604</v>
      </c>
      <c r="C1128">
        <v>147.61000000000001</v>
      </c>
    </row>
    <row r="1129" spans="2:3" x14ac:dyDescent="0.3">
      <c r="B1129" s="2">
        <v>45607</v>
      </c>
      <c r="C1129">
        <v>145.24</v>
      </c>
    </row>
    <row r="1130" spans="2:3" x14ac:dyDescent="0.3">
      <c r="B1130" s="2">
        <v>45608</v>
      </c>
      <c r="C1130">
        <v>148.27000000000001</v>
      </c>
    </row>
    <row r="1131" spans="2:3" x14ac:dyDescent="0.3">
      <c r="B1131" s="2">
        <v>45609</v>
      </c>
      <c r="C1131">
        <v>146.25</v>
      </c>
    </row>
    <row r="1132" spans="2:3" x14ac:dyDescent="0.3">
      <c r="B1132" s="2">
        <v>45610</v>
      </c>
      <c r="C1132">
        <v>146.74</v>
      </c>
    </row>
    <row r="1133" spans="2:3" x14ac:dyDescent="0.3">
      <c r="B1133" s="2">
        <v>45611</v>
      </c>
      <c r="C1133">
        <v>141.96</v>
      </c>
    </row>
    <row r="1134" spans="2:3" x14ac:dyDescent="0.3">
      <c r="B1134" s="2">
        <v>45614</v>
      </c>
      <c r="C1134">
        <v>140.13</v>
      </c>
    </row>
    <row r="1135" spans="2:3" x14ac:dyDescent="0.3">
      <c r="B1135" s="2">
        <v>45615</v>
      </c>
      <c r="C1135">
        <v>146.99</v>
      </c>
    </row>
    <row r="1136" spans="2:3" x14ac:dyDescent="0.3">
      <c r="B1136" s="2">
        <v>45616</v>
      </c>
      <c r="C1136">
        <v>145.87</v>
      </c>
    </row>
    <row r="1137" spans="2:3" x14ac:dyDescent="0.3">
      <c r="B1137" s="2">
        <v>45617</v>
      </c>
      <c r="C1137">
        <v>146.65</v>
      </c>
    </row>
    <row r="1138" spans="2:3" x14ac:dyDescent="0.3">
      <c r="B1138" s="2">
        <v>45618</v>
      </c>
      <c r="C1138">
        <v>141.93</v>
      </c>
    </row>
    <row r="1139" spans="2:3" x14ac:dyDescent="0.3">
      <c r="B1139" s="2">
        <v>45621</v>
      </c>
      <c r="C1139">
        <v>136</v>
      </c>
    </row>
    <row r="1140" spans="2:3" x14ac:dyDescent="0.3">
      <c r="B1140" s="2">
        <v>45622</v>
      </c>
      <c r="C1140">
        <v>136.9</v>
      </c>
    </row>
    <row r="1141" spans="2:3" x14ac:dyDescent="0.3">
      <c r="B1141" s="2">
        <v>45623</v>
      </c>
      <c r="C1141">
        <v>135.32</v>
      </c>
    </row>
    <row r="1142" spans="2:3" x14ac:dyDescent="0.3">
      <c r="B1142" s="2">
        <v>45625</v>
      </c>
      <c r="C1142">
        <v>138.22999999999999</v>
      </c>
    </row>
    <row r="1143" spans="2:3" x14ac:dyDescent="0.3">
      <c r="B1143" s="2">
        <v>45628</v>
      </c>
      <c r="C1143">
        <v>138.61000000000001</v>
      </c>
    </row>
    <row r="1144" spans="2:3" x14ac:dyDescent="0.3">
      <c r="B1144" s="2">
        <v>45629</v>
      </c>
      <c r="C1144">
        <v>140.24</v>
      </c>
    </row>
    <row r="1145" spans="2:3" x14ac:dyDescent="0.3">
      <c r="B1145" s="2">
        <v>45630</v>
      </c>
      <c r="C1145">
        <v>145.12</v>
      </c>
    </row>
    <row r="1146" spans="2:3" x14ac:dyDescent="0.3">
      <c r="B1146" s="2">
        <v>45631</v>
      </c>
      <c r="C1146">
        <v>145.05000000000001</v>
      </c>
    </row>
    <row r="1147" spans="2:3" x14ac:dyDescent="0.3">
      <c r="B1147" s="2">
        <v>45632</v>
      </c>
      <c r="C1147">
        <v>142.43</v>
      </c>
    </row>
    <row r="1148" spans="2:3" x14ac:dyDescent="0.3">
      <c r="B1148" s="2">
        <v>45635</v>
      </c>
      <c r="C1148">
        <v>138.80000000000001</v>
      </c>
    </row>
    <row r="1149" spans="2:3" x14ac:dyDescent="0.3">
      <c r="B1149" s="2">
        <v>45636</v>
      </c>
      <c r="C1149">
        <v>135.06</v>
      </c>
    </row>
    <row r="1150" spans="2:3" x14ac:dyDescent="0.3">
      <c r="B1150" s="2">
        <v>45637</v>
      </c>
      <c r="C1150">
        <v>139.30000000000001</v>
      </c>
    </row>
    <row r="1151" spans="2:3" x14ac:dyDescent="0.3">
      <c r="B1151" s="2">
        <v>45638</v>
      </c>
      <c r="C1151">
        <v>137.33000000000001</v>
      </c>
    </row>
    <row r="1152" spans="2:3" x14ac:dyDescent="0.3">
      <c r="B1152" s="2">
        <v>45639</v>
      </c>
      <c r="C1152">
        <v>134.24</v>
      </c>
    </row>
    <row r="1153" spans="2:3" x14ac:dyDescent="0.3">
      <c r="B1153" s="2">
        <v>45642</v>
      </c>
      <c r="C1153">
        <v>131.99</v>
      </c>
    </row>
    <row r="1154" spans="2:3" x14ac:dyDescent="0.3">
      <c r="B1154" s="2">
        <v>45643</v>
      </c>
      <c r="C1154">
        <v>130.38</v>
      </c>
    </row>
    <row r="1155" spans="2:3" x14ac:dyDescent="0.3">
      <c r="B1155" s="2">
        <v>45644</v>
      </c>
      <c r="C1155">
        <v>128.9</v>
      </c>
    </row>
    <row r="1156" spans="2:3" x14ac:dyDescent="0.3">
      <c r="B1156" s="2">
        <v>45645</v>
      </c>
      <c r="C1156">
        <v>130.66999999999999</v>
      </c>
    </row>
    <row r="1157" spans="2:3" x14ac:dyDescent="0.3">
      <c r="B1157" s="2">
        <v>45646</v>
      </c>
      <c r="C1157">
        <v>134.69</v>
      </c>
    </row>
    <row r="1158" spans="2:3" x14ac:dyDescent="0.3">
      <c r="B1158" s="2">
        <v>45649</v>
      </c>
      <c r="C1158">
        <v>139.66</v>
      </c>
    </row>
    <row r="1159" spans="2:3" x14ac:dyDescent="0.3">
      <c r="B1159" s="2">
        <v>45650</v>
      </c>
      <c r="C1159">
        <v>140.21</v>
      </c>
    </row>
    <row r="1160" spans="2:3" x14ac:dyDescent="0.3">
      <c r="B1160" s="2">
        <v>45652</v>
      </c>
      <c r="C1160">
        <v>139.91999999999999</v>
      </c>
    </row>
    <row r="1161" spans="2:3" x14ac:dyDescent="0.3">
      <c r="B1161" s="2">
        <v>45653</v>
      </c>
      <c r="C1161">
        <v>137</v>
      </c>
    </row>
    <row r="1162" spans="2:3" x14ac:dyDescent="0.3">
      <c r="B1162" s="2">
        <v>45656</v>
      </c>
      <c r="C1162">
        <v>137.47999999999999</v>
      </c>
    </row>
    <row r="1163" spans="2:3" x14ac:dyDescent="0.3">
      <c r="B1163" s="2">
        <v>45657</v>
      </c>
      <c r="C1163">
        <v>134.28</v>
      </c>
    </row>
    <row r="1164" spans="2:3" x14ac:dyDescent="0.3">
      <c r="B1164" s="2">
        <v>45659</v>
      </c>
      <c r="C1164">
        <v>138.30000000000001</v>
      </c>
    </row>
    <row r="1165" spans="2:3" x14ac:dyDescent="0.3">
      <c r="B1165" s="2">
        <v>45660</v>
      </c>
      <c r="C1165">
        <v>144.46</v>
      </c>
    </row>
    <row r="1166" spans="2:3" x14ac:dyDescent="0.3">
      <c r="B1166" s="2">
        <v>45663</v>
      </c>
      <c r="C1166">
        <v>149.41999999999999</v>
      </c>
    </row>
    <row r="1167" spans="2:3" x14ac:dyDescent="0.3">
      <c r="B1167" s="2">
        <v>45664</v>
      </c>
      <c r="C1167">
        <v>140.13</v>
      </c>
    </row>
    <row r="1168" spans="2:3" x14ac:dyDescent="0.3">
      <c r="B1168" s="2">
        <v>45665</v>
      </c>
      <c r="C1168">
        <v>140.1</v>
      </c>
    </row>
    <row r="1169" spans="2:3" x14ac:dyDescent="0.3">
      <c r="B1169" s="2">
        <v>45667</v>
      </c>
      <c r="C1169">
        <v>135.9</v>
      </c>
    </row>
    <row r="1170" spans="2:3" x14ac:dyDescent="0.3">
      <c r="B1170" s="2">
        <v>45670</v>
      </c>
      <c r="C1170">
        <v>133.22</v>
      </c>
    </row>
    <row r="1171" spans="2:3" x14ac:dyDescent="0.3">
      <c r="B1171" s="2">
        <v>45671</v>
      </c>
      <c r="C1171">
        <v>131.75</v>
      </c>
    </row>
    <row r="1172" spans="2:3" x14ac:dyDescent="0.3">
      <c r="B1172" s="2">
        <v>45672</v>
      </c>
      <c r="C1172">
        <v>136.22999999999999</v>
      </c>
    </row>
    <row r="1173" spans="2:3" x14ac:dyDescent="0.3">
      <c r="B1173" s="2">
        <v>45673</v>
      </c>
      <c r="C1173">
        <v>133.56</v>
      </c>
    </row>
    <row r="1174" spans="2:3" x14ac:dyDescent="0.3">
      <c r="B1174" s="2">
        <v>45674</v>
      </c>
      <c r="C1174">
        <v>137.69999999999999</v>
      </c>
    </row>
    <row r="1175" spans="2:3" x14ac:dyDescent="0.3">
      <c r="B1175" s="2">
        <v>45678</v>
      </c>
      <c r="C1175">
        <v>140.82</v>
      </c>
    </row>
    <row r="1176" spans="2:3" x14ac:dyDescent="0.3">
      <c r="B1176" s="2">
        <v>45679</v>
      </c>
      <c r="C1176">
        <v>147.06</v>
      </c>
    </row>
    <row r="1177" spans="2:3" x14ac:dyDescent="0.3">
      <c r="B1177" s="2">
        <v>45680</v>
      </c>
      <c r="C1177">
        <v>147.21</v>
      </c>
    </row>
    <row r="1178" spans="2:3" x14ac:dyDescent="0.3">
      <c r="B1178" s="2">
        <v>45681</v>
      </c>
      <c r="C1178">
        <v>142.61000000000001</v>
      </c>
    </row>
    <row r="1179" spans="2:3" x14ac:dyDescent="0.3">
      <c r="B1179" s="2">
        <v>45684</v>
      </c>
      <c r="C1179">
        <v>118.41</v>
      </c>
    </row>
    <row r="1180" spans="2:3" x14ac:dyDescent="0.3">
      <c r="B1180" s="2">
        <v>45685</v>
      </c>
      <c r="C1180">
        <v>128.97999999999999</v>
      </c>
    </row>
    <row r="1181" spans="2:3" x14ac:dyDescent="0.3">
      <c r="B1181" s="2">
        <v>45686</v>
      </c>
      <c r="C1181">
        <v>123.69</v>
      </c>
    </row>
    <row r="1182" spans="2:3" x14ac:dyDescent="0.3">
      <c r="B1182" s="2">
        <v>45687</v>
      </c>
      <c r="C1182">
        <v>124.64</v>
      </c>
    </row>
    <row r="1183" spans="2:3" x14ac:dyDescent="0.3">
      <c r="B1183" s="2">
        <v>45688</v>
      </c>
      <c r="C1183">
        <v>120.06</v>
      </c>
    </row>
    <row r="1184" spans="2:3" x14ac:dyDescent="0.3">
      <c r="B1184" s="2">
        <v>45691</v>
      </c>
      <c r="C1184">
        <v>116.65</v>
      </c>
    </row>
    <row r="1185" spans="2:3" x14ac:dyDescent="0.3">
      <c r="B1185" s="2">
        <v>45692</v>
      </c>
      <c r="C1185">
        <v>118.64</v>
      </c>
    </row>
    <row r="1186" spans="2:3" x14ac:dyDescent="0.3">
      <c r="B1186" s="2">
        <v>45693</v>
      </c>
      <c r="C1186">
        <v>124.82</v>
      </c>
    </row>
    <row r="1187" spans="2:3" x14ac:dyDescent="0.3">
      <c r="B1187" s="2">
        <v>45694</v>
      </c>
      <c r="C1187">
        <v>128.66999999999999</v>
      </c>
    </row>
    <row r="1188" spans="2:3" x14ac:dyDescent="0.3">
      <c r="B1188" s="2">
        <v>45695</v>
      </c>
      <c r="C1188">
        <v>129.83000000000001</v>
      </c>
    </row>
    <row r="1189" spans="2:3" x14ac:dyDescent="0.3">
      <c r="B1189" s="2">
        <v>45698</v>
      </c>
      <c r="C1189">
        <v>133.56</v>
      </c>
    </row>
    <row r="1190" spans="2:3" x14ac:dyDescent="0.3">
      <c r="B1190" s="2">
        <v>45699</v>
      </c>
      <c r="C1190">
        <v>132.79</v>
      </c>
    </row>
    <row r="1191" spans="2:3" x14ac:dyDescent="0.3">
      <c r="B1191" s="2">
        <v>45700</v>
      </c>
      <c r="C1191">
        <v>131.13</v>
      </c>
    </row>
    <row r="1192" spans="2:3" x14ac:dyDescent="0.3">
      <c r="B1192" s="2">
        <v>45701</v>
      </c>
      <c r="C1192">
        <v>135.28</v>
      </c>
    </row>
    <row r="1193" spans="2:3" x14ac:dyDescent="0.3">
      <c r="B1193" s="2">
        <v>45702</v>
      </c>
      <c r="C1193">
        <v>138.84</v>
      </c>
    </row>
    <row r="1194" spans="2:3" x14ac:dyDescent="0.3">
      <c r="B1194" s="2">
        <v>45706</v>
      </c>
      <c r="C1194">
        <v>139.38999999999999</v>
      </c>
    </row>
    <row r="1195" spans="2:3" x14ac:dyDescent="0.3">
      <c r="B1195" s="2">
        <v>45707</v>
      </c>
      <c r="C1195">
        <v>139.22</v>
      </c>
    </row>
    <row r="1196" spans="2:3" x14ac:dyDescent="0.3">
      <c r="B1196" s="2">
        <v>45708</v>
      </c>
      <c r="C1196">
        <v>140.1</v>
      </c>
    </row>
    <row r="1197" spans="2:3" x14ac:dyDescent="0.3">
      <c r="B1197" s="2">
        <v>45709</v>
      </c>
      <c r="C1197">
        <v>134.41999999999999</v>
      </c>
    </row>
    <row r="1198" spans="2:3" x14ac:dyDescent="0.3">
      <c r="B1198" s="2">
        <v>45712</v>
      </c>
      <c r="C1198">
        <v>130.27000000000001</v>
      </c>
    </row>
    <row r="1199" spans="2:3" x14ac:dyDescent="0.3">
      <c r="B1199" s="2">
        <v>45713</v>
      </c>
      <c r="C1199">
        <v>126.62</v>
      </c>
    </row>
    <row r="1200" spans="2:3" x14ac:dyDescent="0.3">
      <c r="B1200" s="2">
        <v>45714</v>
      </c>
      <c r="C1200">
        <v>131.27000000000001</v>
      </c>
    </row>
    <row r="1201" spans="2:3" x14ac:dyDescent="0.3">
      <c r="B1201" s="2">
        <v>45715</v>
      </c>
      <c r="C1201">
        <v>120.14</v>
      </c>
    </row>
    <row r="1202" spans="2:3" x14ac:dyDescent="0.3">
      <c r="B1202" s="2">
        <v>45716</v>
      </c>
      <c r="C1202">
        <v>124.91</v>
      </c>
    </row>
    <row r="1203" spans="2:3" x14ac:dyDescent="0.3">
      <c r="B1203" s="2">
        <v>45719</v>
      </c>
      <c r="C1203">
        <v>114.05</v>
      </c>
    </row>
    <row r="1204" spans="2:3" x14ac:dyDescent="0.3">
      <c r="B1204" s="2">
        <v>45720</v>
      </c>
      <c r="C1204">
        <v>115.98</v>
      </c>
    </row>
    <row r="1205" spans="2:3" x14ac:dyDescent="0.3">
      <c r="B1205" s="2">
        <v>45721</v>
      </c>
      <c r="C1205">
        <v>117.29</v>
      </c>
    </row>
    <row r="1206" spans="2:3" x14ac:dyDescent="0.3">
      <c r="B1206" s="2">
        <v>45722</v>
      </c>
      <c r="C1206">
        <v>110.56</v>
      </c>
    </row>
    <row r="1207" spans="2:3" x14ac:dyDescent="0.3">
      <c r="B1207" s="2">
        <v>45723</v>
      </c>
      <c r="C1207">
        <v>112.68</v>
      </c>
    </row>
    <row r="1208" spans="2:3" x14ac:dyDescent="0.3">
      <c r="B1208" s="2">
        <v>45726</v>
      </c>
      <c r="C1208">
        <v>106.97</v>
      </c>
    </row>
    <row r="1209" spans="2:3" x14ac:dyDescent="0.3">
      <c r="B1209" s="2">
        <v>45727</v>
      </c>
      <c r="C1209">
        <v>108.75</v>
      </c>
    </row>
    <row r="1210" spans="2:3" x14ac:dyDescent="0.3">
      <c r="B1210" s="2">
        <v>45728</v>
      </c>
      <c r="C1210">
        <v>115.74</v>
      </c>
    </row>
    <row r="1211" spans="2:3" x14ac:dyDescent="0.3">
      <c r="B1211" s="2">
        <v>45729</v>
      </c>
      <c r="C1211">
        <v>115.58</v>
      </c>
    </row>
    <row r="1212" spans="2:3" x14ac:dyDescent="0.3">
      <c r="B1212" s="2">
        <v>45730</v>
      </c>
      <c r="C1212">
        <v>121.67</v>
      </c>
    </row>
    <row r="1213" spans="2:3" x14ac:dyDescent="0.3">
      <c r="B1213" s="2">
        <v>45733</v>
      </c>
      <c r="C1213">
        <v>119.53</v>
      </c>
    </row>
    <row r="1214" spans="2:3" x14ac:dyDescent="0.3">
      <c r="B1214" s="2">
        <v>45734</v>
      </c>
      <c r="C1214">
        <v>115.43</v>
      </c>
    </row>
    <row r="1215" spans="2:3" x14ac:dyDescent="0.3">
      <c r="B1215" s="2">
        <v>45735</v>
      </c>
      <c r="C1215">
        <v>117.52</v>
      </c>
    </row>
    <row r="1216" spans="2:3" x14ac:dyDescent="0.3">
      <c r="B1216" s="2">
        <v>45736</v>
      </c>
      <c r="C1216">
        <v>118.53</v>
      </c>
    </row>
    <row r="1217" spans="2:3" x14ac:dyDescent="0.3">
      <c r="B1217" s="2">
        <v>45737</v>
      </c>
      <c r="C1217">
        <v>117.7</v>
      </c>
    </row>
    <row r="1218" spans="2:3" x14ac:dyDescent="0.3">
      <c r="B1218" s="2">
        <v>45740</v>
      </c>
      <c r="C1218">
        <v>121.41</v>
      </c>
    </row>
    <row r="1219" spans="2:3" x14ac:dyDescent="0.3">
      <c r="B1219" s="2">
        <v>45741</v>
      </c>
      <c r="C1219">
        <v>120.69</v>
      </c>
    </row>
    <row r="1220" spans="2:3" x14ac:dyDescent="0.3">
      <c r="B1220" s="2">
        <v>45742</v>
      </c>
      <c r="C1220">
        <v>113.76</v>
      </c>
    </row>
    <row r="1221" spans="2:3" x14ac:dyDescent="0.3">
      <c r="B1221" s="2">
        <v>45743</v>
      </c>
      <c r="C1221">
        <v>111.43</v>
      </c>
    </row>
    <row r="1222" spans="2:3" x14ac:dyDescent="0.3">
      <c r="B1222" s="2">
        <v>45744</v>
      </c>
      <c r="C1222">
        <v>109.67</v>
      </c>
    </row>
    <row r="1223" spans="2:3" x14ac:dyDescent="0.3">
      <c r="B1223" s="2">
        <v>45747</v>
      </c>
      <c r="C1223">
        <v>108.38</v>
      </c>
    </row>
    <row r="1224" spans="2:3" x14ac:dyDescent="0.3">
      <c r="B1224" s="2">
        <v>45748</v>
      </c>
      <c r="C1224">
        <v>110.15</v>
      </c>
    </row>
    <row r="1225" spans="2:3" x14ac:dyDescent="0.3">
      <c r="B1225" s="2">
        <v>45749</v>
      </c>
      <c r="C1225">
        <v>110.42</v>
      </c>
    </row>
    <row r="1226" spans="2:3" x14ac:dyDescent="0.3">
      <c r="B1226" s="2">
        <v>45750</v>
      </c>
      <c r="C1226">
        <v>101.8</v>
      </c>
    </row>
    <row r="1227" spans="2:3" x14ac:dyDescent="0.3">
      <c r="B1227" s="2">
        <v>45751</v>
      </c>
      <c r="C1227">
        <v>94.31</v>
      </c>
    </row>
    <row r="1228" spans="2:3" x14ac:dyDescent="0.3">
      <c r="B1228" s="2">
        <v>45754</v>
      </c>
      <c r="C1228">
        <v>97.64</v>
      </c>
    </row>
    <row r="1229" spans="2:3" x14ac:dyDescent="0.3">
      <c r="B1229" s="2">
        <v>45755</v>
      </c>
      <c r="C1229">
        <v>96.3</v>
      </c>
    </row>
    <row r="1230" spans="2:3" x14ac:dyDescent="0.3">
      <c r="B1230" s="2">
        <v>45756</v>
      </c>
      <c r="C1230">
        <v>114.33</v>
      </c>
    </row>
    <row r="1231" spans="2:3" x14ac:dyDescent="0.3">
      <c r="B1231" s="2">
        <v>45757</v>
      </c>
      <c r="C1231">
        <v>107.57</v>
      </c>
    </row>
    <row r="1232" spans="2:3" x14ac:dyDescent="0.3">
      <c r="B1232" s="2">
        <v>45758</v>
      </c>
      <c r="C1232">
        <v>110.93</v>
      </c>
    </row>
    <row r="1233" spans="2:3" x14ac:dyDescent="0.3">
      <c r="B1233" s="2">
        <v>45761</v>
      </c>
      <c r="C1233">
        <v>110.71</v>
      </c>
    </row>
    <row r="1234" spans="2:3" x14ac:dyDescent="0.3">
      <c r="B1234" s="2">
        <v>45762</v>
      </c>
      <c r="C1234">
        <v>112.2</v>
      </c>
    </row>
    <row r="1235" spans="2:3" x14ac:dyDescent="0.3">
      <c r="B1235" s="2">
        <v>45763</v>
      </c>
      <c r="C1235">
        <v>104.49</v>
      </c>
    </row>
    <row r="1236" spans="2:3" x14ac:dyDescent="0.3">
      <c r="B1236" s="2">
        <v>45764</v>
      </c>
      <c r="C1236">
        <v>101.49</v>
      </c>
    </row>
    <row r="1237" spans="2:3" x14ac:dyDescent="0.3">
      <c r="B1237" s="2">
        <v>45768</v>
      </c>
      <c r="C1237">
        <v>96.91</v>
      </c>
    </row>
    <row r="1238" spans="2:3" x14ac:dyDescent="0.3">
      <c r="B1238" s="2">
        <v>45769</v>
      </c>
      <c r="C1238">
        <v>98.89</v>
      </c>
    </row>
    <row r="1239" spans="2:3" x14ac:dyDescent="0.3">
      <c r="B1239" s="2">
        <v>45770</v>
      </c>
      <c r="C1239">
        <v>102.71</v>
      </c>
    </row>
    <row r="1240" spans="2:3" x14ac:dyDescent="0.3">
      <c r="B1240" s="2">
        <v>45771</v>
      </c>
      <c r="C1240">
        <v>106.43</v>
      </c>
    </row>
    <row r="1241" spans="2:3" x14ac:dyDescent="0.3">
      <c r="B1241" s="2">
        <v>45772</v>
      </c>
      <c r="C1241">
        <v>111.01</v>
      </c>
    </row>
    <row r="1242" spans="2:3" x14ac:dyDescent="0.3">
      <c r="B1242" s="2">
        <v>45775</v>
      </c>
      <c r="C1242">
        <v>108.73</v>
      </c>
    </row>
    <row r="1243" spans="2:3" x14ac:dyDescent="0.3">
      <c r="B1243" s="2">
        <v>45776</v>
      </c>
      <c r="C1243">
        <v>109.02</v>
      </c>
    </row>
    <row r="1244" spans="2:3" x14ac:dyDescent="0.3">
      <c r="B1244" s="2">
        <v>45777</v>
      </c>
      <c r="C1244">
        <v>108.92</v>
      </c>
    </row>
    <row r="1245" spans="2:3" x14ac:dyDescent="0.3">
      <c r="B1245" s="2">
        <v>45778</v>
      </c>
      <c r="C1245">
        <v>111.61</v>
      </c>
    </row>
    <row r="1246" spans="2:3" x14ac:dyDescent="0.3">
      <c r="B1246" s="2">
        <v>45779</v>
      </c>
      <c r="C1246">
        <v>114.5</v>
      </c>
    </row>
    <row r="1247" spans="2:3" x14ac:dyDescent="0.3">
      <c r="B1247" s="2">
        <v>45782</v>
      </c>
      <c r="C1247">
        <v>113.82</v>
      </c>
    </row>
    <row r="1248" spans="2:3" x14ac:dyDescent="0.3">
      <c r="B1248" s="2">
        <v>45783</v>
      </c>
      <c r="C1248">
        <v>113.54</v>
      </c>
    </row>
    <row r="1249" spans="2:3" x14ac:dyDescent="0.3">
      <c r="B1249" s="2">
        <v>45784</v>
      </c>
      <c r="C1249">
        <v>117.06</v>
      </c>
    </row>
    <row r="1250" spans="2:3" x14ac:dyDescent="0.3">
      <c r="B1250" s="2">
        <v>45785</v>
      </c>
      <c r="C1250">
        <v>117.37</v>
      </c>
    </row>
    <row r="1251" spans="2:3" x14ac:dyDescent="0.3">
      <c r="B1251" s="2">
        <v>45786</v>
      </c>
      <c r="C1251">
        <v>116.65</v>
      </c>
    </row>
    <row r="1252" spans="2:3" x14ac:dyDescent="0.3">
      <c r="B1252" s="2">
        <v>45789</v>
      </c>
      <c r="C1252">
        <v>123</v>
      </c>
    </row>
    <row r="1253" spans="2:3" x14ac:dyDescent="0.3">
      <c r="B1253" s="2">
        <v>45790</v>
      </c>
      <c r="C1253">
        <v>129.93</v>
      </c>
    </row>
    <row r="1254" spans="2:3" x14ac:dyDescent="0.3">
      <c r="B1254" s="2">
        <v>45791</v>
      </c>
      <c r="C1254">
        <v>135.34</v>
      </c>
    </row>
    <row r="1255" spans="2:3" x14ac:dyDescent="0.3">
      <c r="B1255" s="2">
        <v>45792</v>
      </c>
      <c r="C1255">
        <v>134.83000000000001</v>
      </c>
    </row>
    <row r="1256" spans="2:3" x14ac:dyDescent="0.3">
      <c r="B1256" s="2">
        <v>45793</v>
      </c>
      <c r="C1256">
        <v>135.4</v>
      </c>
    </row>
    <row r="1257" spans="2:3" x14ac:dyDescent="0.3">
      <c r="B1257" s="2">
        <v>45796</v>
      </c>
      <c r="C1257">
        <v>135.57</v>
      </c>
    </row>
    <row r="1258" spans="2:3" x14ac:dyDescent="0.3">
      <c r="B1258" s="2">
        <v>45797</v>
      </c>
      <c r="C1258">
        <v>134.38</v>
      </c>
    </row>
    <row r="1259" spans="2:3" x14ac:dyDescent="0.3">
      <c r="B1259" s="2">
        <v>45798</v>
      </c>
      <c r="C1259">
        <v>131.80000000000001</v>
      </c>
    </row>
    <row r="1260" spans="2:3" x14ac:dyDescent="0.3">
      <c r="B1260" s="2">
        <v>45799</v>
      </c>
      <c r="C1260">
        <v>132.83000000000001</v>
      </c>
    </row>
    <row r="1261" spans="2:3" x14ac:dyDescent="0.3">
      <c r="B1261" s="2">
        <v>45800</v>
      </c>
      <c r="C1261">
        <v>131.29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0998-9770-4C11-B4D0-6CAA898BE9B3}">
  <dimension ref="B2:C1261"/>
  <sheetViews>
    <sheetView workbookViewId="0">
      <selection activeCell="G22" sqref="G22"/>
    </sheetView>
  </sheetViews>
  <sheetFormatPr baseColWidth="10" defaultRowHeight="14.4" x14ac:dyDescent="0.3"/>
  <cols>
    <col min="1" max="1" width="11.5546875" customWidth="1"/>
  </cols>
  <sheetData>
    <row r="2" spans="2:3" x14ac:dyDescent="0.3">
      <c r="B2" s="18" t="s">
        <v>3</v>
      </c>
    </row>
    <row r="3" spans="2:3" x14ac:dyDescent="0.3">
      <c r="B3" t="s">
        <v>0</v>
      </c>
    </row>
    <row r="4" spans="2:3" x14ac:dyDescent="0.3">
      <c r="B4" t="s">
        <v>1</v>
      </c>
      <c r="C4" t="s">
        <v>2</v>
      </c>
    </row>
    <row r="5" spans="2:3" x14ac:dyDescent="0.3">
      <c r="B5" s="2">
        <v>43973</v>
      </c>
      <c r="C5">
        <v>121.84</v>
      </c>
    </row>
    <row r="6" spans="2:3" x14ac:dyDescent="0.3">
      <c r="B6" s="2">
        <v>43977</v>
      </c>
      <c r="C6">
        <v>121.09</v>
      </c>
    </row>
    <row r="7" spans="2:3" x14ac:dyDescent="0.3">
      <c r="B7" s="2">
        <v>43978</v>
      </c>
      <c r="C7">
        <v>120.52</v>
      </c>
    </row>
    <row r="8" spans="2:3" x14ac:dyDescent="0.3">
      <c r="B8" s="2">
        <v>43979</v>
      </c>
      <c r="C8">
        <v>120.06</v>
      </c>
    </row>
    <row r="9" spans="2:3" x14ac:dyDescent="0.3">
      <c r="B9" s="2">
        <v>43980</v>
      </c>
      <c r="C9">
        <v>122.12</v>
      </c>
    </row>
    <row r="10" spans="2:3" x14ac:dyDescent="0.3">
      <c r="B10" s="2">
        <v>43983</v>
      </c>
      <c r="C10">
        <v>123.55</v>
      </c>
    </row>
    <row r="11" spans="2:3" x14ac:dyDescent="0.3">
      <c r="B11" s="2">
        <v>43984</v>
      </c>
      <c r="C11">
        <v>123.62</v>
      </c>
    </row>
    <row r="12" spans="2:3" x14ac:dyDescent="0.3">
      <c r="B12" s="2">
        <v>43985</v>
      </c>
      <c r="C12">
        <v>123.92</v>
      </c>
    </row>
    <row r="13" spans="2:3" x14ac:dyDescent="0.3">
      <c r="B13" s="2">
        <v>43986</v>
      </c>
      <c r="C13">
        <v>123.03</v>
      </c>
    </row>
    <row r="14" spans="2:3" x14ac:dyDescent="0.3">
      <c r="B14" s="2">
        <v>43987</v>
      </c>
      <c r="C14">
        <v>124.15</v>
      </c>
    </row>
    <row r="15" spans="2:3" x14ac:dyDescent="0.3">
      <c r="B15" s="2">
        <v>43990</v>
      </c>
      <c r="C15">
        <v>126.2</v>
      </c>
    </row>
    <row r="16" spans="2:3" x14ac:dyDescent="0.3">
      <c r="B16" s="2">
        <v>43991</v>
      </c>
      <c r="C16">
        <v>130.04</v>
      </c>
    </row>
    <row r="17" spans="2:3" x14ac:dyDescent="0.3">
      <c r="B17" s="2">
        <v>43992</v>
      </c>
      <c r="C17">
        <v>132.37</v>
      </c>
    </row>
    <row r="18" spans="2:3" x14ac:dyDescent="0.3">
      <c r="B18" s="2">
        <v>43993</v>
      </c>
      <c r="C18">
        <v>127.9</v>
      </c>
    </row>
    <row r="19" spans="2:3" x14ac:dyDescent="0.3">
      <c r="B19" s="2">
        <v>43994</v>
      </c>
      <c r="C19">
        <v>127.25</v>
      </c>
    </row>
    <row r="20" spans="2:3" x14ac:dyDescent="0.3">
      <c r="B20" s="2">
        <v>43997</v>
      </c>
      <c r="C20">
        <v>128.63</v>
      </c>
    </row>
    <row r="21" spans="2:3" x14ac:dyDescent="0.3">
      <c r="B21" s="2">
        <v>43998</v>
      </c>
      <c r="C21">
        <v>130.76</v>
      </c>
    </row>
    <row r="22" spans="2:3" x14ac:dyDescent="0.3">
      <c r="B22" s="2">
        <v>43999</v>
      </c>
      <c r="C22">
        <v>132.05000000000001</v>
      </c>
    </row>
    <row r="23" spans="2:3" x14ac:dyDescent="0.3">
      <c r="B23" s="2">
        <v>44000</v>
      </c>
      <c r="C23">
        <v>132.69999999999999</v>
      </c>
    </row>
    <row r="24" spans="2:3" x14ac:dyDescent="0.3">
      <c r="B24" s="2">
        <v>44001</v>
      </c>
      <c r="C24">
        <v>133.75</v>
      </c>
    </row>
    <row r="25" spans="2:3" x14ac:dyDescent="0.3">
      <c r="B25" s="2">
        <v>44004</v>
      </c>
      <c r="C25">
        <v>135.69</v>
      </c>
    </row>
    <row r="26" spans="2:3" x14ac:dyDescent="0.3">
      <c r="B26" s="2">
        <v>44005</v>
      </c>
      <c r="C26">
        <v>138.22</v>
      </c>
    </row>
    <row r="27" spans="2:3" x14ac:dyDescent="0.3">
      <c r="B27" s="2">
        <v>44006</v>
      </c>
      <c r="C27">
        <v>136.72</v>
      </c>
    </row>
    <row r="28" spans="2:3" x14ac:dyDescent="0.3">
      <c r="B28" s="2">
        <v>44007</v>
      </c>
      <c r="C28">
        <v>137.72999999999999</v>
      </c>
    </row>
    <row r="29" spans="2:3" x14ac:dyDescent="0.3">
      <c r="B29" s="2">
        <v>44008</v>
      </c>
      <c r="C29">
        <v>134.63999999999999</v>
      </c>
    </row>
    <row r="30" spans="2:3" x14ac:dyDescent="0.3">
      <c r="B30" s="2">
        <v>44011</v>
      </c>
      <c r="C30">
        <v>134.02000000000001</v>
      </c>
    </row>
    <row r="31" spans="2:3" x14ac:dyDescent="0.3">
      <c r="B31" s="2">
        <v>44012</v>
      </c>
      <c r="C31">
        <v>137.94</v>
      </c>
    </row>
    <row r="32" spans="2:3" x14ac:dyDescent="0.3">
      <c r="B32" s="2">
        <v>44013</v>
      </c>
      <c r="C32">
        <v>143.93</v>
      </c>
    </row>
    <row r="33" spans="2:3" x14ac:dyDescent="0.3">
      <c r="B33" s="2">
        <v>44014</v>
      </c>
      <c r="C33">
        <v>144.51</v>
      </c>
    </row>
    <row r="34" spans="2:3" x14ac:dyDescent="0.3">
      <c r="B34" s="2">
        <v>44018</v>
      </c>
      <c r="C34">
        <v>152.85</v>
      </c>
    </row>
    <row r="35" spans="2:3" x14ac:dyDescent="0.3">
      <c r="B35" s="2">
        <v>44019</v>
      </c>
      <c r="C35">
        <v>150.01</v>
      </c>
    </row>
    <row r="36" spans="2:3" x14ac:dyDescent="0.3">
      <c r="B36" s="2">
        <v>44020</v>
      </c>
      <c r="C36">
        <v>154.06</v>
      </c>
    </row>
    <row r="37" spans="2:3" x14ac:dyDescent="0.3">
      <c r="B37" s="2">
        <v>44021</v>
      </c>
      <c r="C37">
        <v>159.13</v>
      </c>
    </row>
    <row r="38" spans="2:3" x14ac:dyDescent="0.3">
      <c r="B38" s="2">
        <v>44022</v>
      </c>
      <c r="C38">
        <v>160</v>
      </c>
    </row>
    <row r="39" spans="2:3" x14ac:dyDescent="0.3">
      <c r="B39" s="2">
        <v>44025</v>
      </c>
      <c r="C39">
        <v>155.19999999999999</v>
      </c>
    </row>
    <row r="40" spans="2:3" x14ac:dyDescent="0.3">
      <c r="B40" s="2">
        <v>44026</v>
      </c>
      <c r="C40">
        <v>154.19999999999999</v>
      </c>
    </row>
    <row r="41" spans="2:3" x14ac:dyDescent="0.3">
      <c r="B41" s="2">
        <v>44027</v>
      </c>
      <c r="C41">
        <v>150.44</v>
      </c>
    </row>
    <row r="42" spans="2:3" x14ac:dyDescent="0.3">
      <c r="B42" s="2">
        <v>44028</v>
      </c>
      <c r="C42">
        <v>149.99</v>
      </c>
    </row>
    <row r="43" spans="2:3" x14ac:dyDescent="0.3">
      <c r="B43" s="2">
        <v>44029</v>
      </c>
      <c r="C43">
        <v>148.1</v>
      </c>
    </row>
    <row r="44" spans="2:3" x14ac:dyDescent="0.3">
      <c r="B44" s="2">
        <v>44032</v>
      </c>
      <c r="C44">
        <v>159.84</v>
      </c>
    </row>
    <row r="45" spans="2:3" x14ac:dyDescent="0.3">
      <c r="B45" s="2">
        <v>44033</v>
      </c>
      <c r="C45">
        <v>156.91</v>
      </c>
    </row>
    <row r="46" spans="2:3" x14ac:dyDescent="0.3">
      <c r="B46" s="2">
        <v>44034</v>
      </c>
      <c r="C46">
        <v>155</v>
      </c>
    </row>
    <row r="47" spans="2:3" x14ac:dyDescent="0.3">
      <c r="B47" s="2">
        <v>44035</v>
      </c>
      <c r="C47">
        <v>149.33000000000001</v>
      </c>
    </row>
    <row r="48" spans="2:3" x14ac:dyDescent="0.3">
      <c r="B48" s="2">
        <v>44036</v>
      </c>
      <c r="C48">
        <v>150.44999999999999</v>
      </c>
    </row>
    <row r="49" spans="2:3" x14ac:dyDescent="0.3">
      <c r="B49" s="2">
        <v>44039</v>
      </c>
      <c r="C49">
        <v>152.76</v>
      </c>
    </row>
    <row r="50" spans="2:3" x14ac:dyDescent="0.3">
      <c r="B50" s="2">
        <v>44040</v>
      </c>
      <c r="C50">
        <v>150.02000000000001</v>
      </c>
    </row>
    <row r="51" spans="2:3" x14ac:dyDescent="0.3">
      <c r="B51" s="2">
        <v>44041</v>
      </c>
      <c r="C51">
        <v>151.68</v>
      </c>
    </row>
    <row r="52" spans="2:3" x14ac:dyDescent="0.3">
      <c r="B52" s="2">
        <v>44042</v>
      </c>
      <c r="C52">
        <v>152.59</v>
      </c>
    </row>
    <row r="53" spans="2:3" x14ac:dyDescent="0.3">
      <c r="B53" s="2">
        <v>44043</v>
      </c>
      <c r="C53">
        <v>158.22999999999999</v>
      </c>
    </row>
    <row r="54" spans="2:3" x14ac:dyDescent="0.3">
      <c r="B54" s="2">
        <v>44046</v>
      </c>
      <c r="C54">
        <v>155.59</v>
      </c>
    </row>
    <row r="55" spans="2:3" x14ac:dyDescent="0.3">
      <c r="B55" s="2">
        <v>44047</v>
      </c>
      <c r="C55">
        <v>156.94</v>
      </c>
    </row>
    <row r="56" spans="2:3" x14ac:dyDescent="0.3">
      <c r="B56" s="2">
        <v>44048</v>
      </c>
      <c r="C56">
        <v>160.25</v>
      </c>
    </row>
    <row r="57" spans="2:3" x14ac:dyDescent="0.3">
      <c r="B57" s="2">
        <v>44049</v>
      </c>
      <c r="C57">
        <v>161.25</v>
      </c>
    </row>
    <row r="58" spans="2:3" x14ac:dyDescent="0.3">
      <c r="B58" s="2">
        <v>44050</v>
      </c>
      <c r="C58">
        <v>158.37</v>
      </c>
    </row>
    <row r="59" spans="2:3" x14ac:dyDescent="0.3">
      <c r="B59" s="2">
        <v>44053</v>
      </c>
      <c r="C59">
        <v>157.41</v>
      </c>
    </row>
    <row r="60" spans="2:3" x14ac:dyDescent="0.3">
      <c r="B60" s="2">
        <v>44054</v>
      </c>
      <c r="C60">
        <v>154.03</v>
      </c>
    </row>
    <row r="61" spans="2:3" x14ac:dyDescent="0.3">
      <c r="B61" s="2">
        <v>44055</v>
      </c>
      <c r="C61">
        <v>158.11000000000001</v>
      </c>
    </row>
    <row r="62" spans="2:3" x14ac:dyDescent="0.3">
      <c r="B62" s="2">
        <v>44056</v>
      </c>
      <c r="C62">
        <v>158.05000000000001</v>
      </c>
    </row>
    <row r="63" spans="2:3" x14ac:dyDescent="0.3">
      <c r="B63" s="2">
        <v>44057</v>
      </c>
      <c r="C63">
        <v>157.4</v>
      </c>
    </row>
    <row r="64" spans="2:3" x14ac:dyDescent="0.3">
      <c r="B64" s="2">
        <v>44060</v>
      </c>
      <c r="C64">
        <v>159.12</v>
      </c>
    </row>
    <row r="65" spans="2:3" x14ac:dyDescent="0.3">
      <c r="B65" s="2">
        <v>44061</v>
      </c>
      <c r="C65">
        <v>165.62</v>
      </c>
    </row>
    <row r="66" spans="2:3" x14ac:dyDescent="0.3">
      <c r="B66" s="2">
        <v>44062</v>
      </c>
      <c r="C66">
        <v>163.02000000000001</v>
      </c>
    </row>
    <row r="67" spans="2:3" x14ac:dyDescent="0.3">
      <c r="B67" s="2">
        <v>44063</v>
      </c>
      <c r="C67">
        <v>164.87</v>
      </c>
    </row>
    <row r="68" spans="2:3" x14ac:dyDescent="0.3">
      <c r="B68" s="2">
        <v>44064</v>
      </c>
      <c r="C68">
        <v>164.24</v>
      </c>
    </row>
    <row r="69" spans="2:3" x14ac:dyDescent="0.3">
      <c r="B69" s="2">
        <v>44067</v>
      </c>
      <c r="C69">
        <v>165.37</v>
      </c>
    </row>
    <row r="70" spans="2:3" x14ac:dyDescent="0.3">
      <c r="B70" s="2">
        <v>44068</v>
      </c>
      <c r="C70">
        <v>167.32</v>
      </c>
    </row>
    <row r="71" spans="2:3" x14ac:dyDescent="0.3">
      <c r="B71" s="2">
        <v>44069</v>
      </c>
      <c r="C71">
        <v>172.09</v>
      </c>
    </row>
    <row r="72" spans="2:3" x14ac:dyDescent="0.3">
      <c r="B72" s="2">
        <v>44070</v>
      </c>
      <c r="C72">
        <v>170</v>
      </c>
    </row>
    <row r="73" spans="2:3" x14ac:dyDescent="0.3">
      <c r="B73" s="2">
        <v>44071</v>
      </c>
      <c r="C73">
        <v>170.09</v>
      </c>
    </row>
    <row r="74" spans="2:3" x14ac:dyDescent="0.3">
      <c r="B74" s="2">
        <v>44074</v>
      </c>
      <c r="C74">
        <v>172.55</v>
      </c>
    </row>
    <row r="75" spans="2:3" x14ac:dyDescent="0.3">
      <c r="B75" s="2">
        <v>44075</v>
      </c>
      <c r="C75">
        <v>174.96</v>
      </c>
    </row>
    <row r="76" spans="2:3" x14ac:dyDescent="0.3">
      <c r="B76" s="2">
        <v>44076</v>
      </c>
      <c r="C76">
        <v>176.57</v>
      </c>
    </row>
    <row r="77" spans="2:3" x14ac:dyDescent="0.3">
      <c r="B77" s="2">
        <v>44077</v>
      </c>
      <c r="C77">
        <v>168.4</v>
      </c>
    </row>
    <row r="78" spans="2:3" x14ac:dyDescent="0.3">
      <c r="B78" s="2">
        <v>44078</v>
      </c>
      <c r="C78">
        <v>164.73</v>
      </c>
    </row>
    <row r="79" spans="2:3" x14ac:dyDescent="0.3">
      <c r="B79" s="2">
        <v>44082</v>
      </c>
      <c r="C79">
        <v>157.49</v>
      </c>
    </row>
    <row r="80" spans="2:3" x14ac:dyDescent="0.3">
      <c r="B80" s="2">
        <v>44083</v>
      </c>
      <c r="C80">
        <v>163.43</v>
      </c>
    </row>
    <row r="81" spans="2:3" x14ac:dyDescent="0.3">
      <c r="B81" s="2">
        <v>44084</v>
      </c>
      <c r="C81">
        <v>158.76</v>
      </c>
    </row>
    <row r="82" spans="2:3" x14ac:dyDescent="0.3">
      <c r="B82" s="2">
        <v>44085</v>
      </c>
      <c r="C82">
        <v>155.81</v>
      </c>
    </row>
    <row r="83" spans="2:3" x14ac:dyDescent="0.3">
      <c r="B83" s="2">
        <v>44088</v>
      </c>
      <c r="C83">
        <v>155.15</v>
      </c>
    </row>
    <row r="84" spans="2:3" x14ac:dyDescent="0.3">
      <c r="B84" s="2">
        <v>44089</v>
      </c>
      <c r="C84">
        <v>157.81</v>
      </c>
    </row>
    <row r="85" spans="2:3" x14ac:dyDescent="0.3">
      <c r="B85" s="2">
        <v>44090</v>
      </c>
      <c r="C85">
        <v>153.9</v>
      </c>
    </row>
    <row r="86" spans="2:3" x14ac:dyDescent="0.3">
      <c r="B86" s="2">
        <v>44091</v>
      </c>
      <c r="C86">
        <v>150.44</v>
      </c>
    </row>
    <row r="87" spans="2:3" x14ac:dyDescent="0.3">
      <c r="B87" s="2">
        <v>44092</v>
      </c>
      <c r="C87">
        <v>147.75</v>
      </c>
    </row>
    <row r="88" spans="2:3" x14ac:dyDescent="0.3">
      <c r="B88" s="2">
        <v>44095</v>
      </c>
      <c r="C88">
        <v>148.02000000000001</v>
      </c>
    </row>
    <row r="89" spans="2:3" x14ac:dyDescent="0.3">
      <c r="B89" s="2">
        <v>44096</v>
      </c>
      <c r="C89">
        <v>156.44999999999999</v>
      </c>
    </row>
    <row r="90" spans="2:3" x14ac:dyDescent="0.3">
      <c r="B90" s="2">
        <v>44097</v>
      </c>
      <c r="C90">
        <v>149.99</v>
      </c>
    </row>
    <row r="91" spans="2:3" x14ac:dyDescent="0.3">
      <c r="B91" s="2">
        <v>44098</v>
      </c>
      <c r="C91">
        <v>150.99</v>
      </c>
    </row>
    <row r="92" spans="2:3" x14ac:dyDescent="0.3">
      <c r="B92" s="2">
        <v>44099</v>
      </c>
      <c r="C92">
        <v>154.76</v>
      </c>
    </row>
    <row r="93" spans="2:3" x14ac:dyDescent="0.3">
      <c r="B93" s="2">
        <v>44102</v>
      </c>
      <c r="C93">
        <v>158.69999999999999</v>
      </c>
    </row>
    <row r="94" spans="2:3" x14ac:dyDescent="0.3">
      <c r="B94" s="2">
        <v>44103</v>
      </c>
      <c r="C94">
        <v>157.24</v>
      </c>
    </row>
    <row r="95" spans="2:3" x14ac:dyDescent="0.3">
      <c r="B95" s="2">
        <v>44104</v>
      </c>
      <c r="C95">
        <v>157.44</v>
      </c>
    </row>
    <row r="96" spans="2:3" x14ac:dyDescent="0.3">
      <c r="B96" s="2">
        <v>44105</v>
      </c>
      <c r="C96">
        <v>161.06</v>
      </c>
    </row>
    <row r="97" spans="2:3" x14ac:dyDescent="0.3">
      <c r="B97" s="2">
        <v>44106</v>
      </c>
      <c r="C97">
        <v>156.25</v>
      </c>
    </row>
    <row r="98" spans="2:3" x14ac:dyDescent="0.3">
      <c r="B98" s="2">
        <v>44109</v>
      </c>
      <c r="C98">
        <v>159.96</v>
      </c>
    </row>
    <row r="99" spans="2:3" x14ac:dyDescent="0.3">
      <c r="B99" s="2">
        <v>44110</v>
      </c>
      <c r="C99">
        <v>155</v>
      </c>
    </row>
    <row r="100" spans="2:3" x14ac:dyDescent="0.3">
      <c r="B100" s="2">
        <v>44111</v>
      </c>
      <c r="C100">
        <v>159.78</v>
      </c>
    </row>
    <row r="101" spans="2:3" x14ac:dyDescent="0.3">
      <c r="B101" s="2">
        <v>44112</v>
      </c>
      <c r="C101">
        <v>159.53</v>
      </c>
    </row>
    <row r="102" spans="2:3" x14ac:dyDescent="0.3">
      <c r="B102" s="2">
        <v>44113</v>
      </c>
      <c r="C102">
        <v>164.33</v>
      </c>
    </row>
    <row r="103" spans="2:3" x14ac:dyDescent="0.3">
      <c r="B103" s="2">
        <v>44116</v>
      </c>
      <c r="C103">
        <v>172.15</v>
      </c>
    </row>
    <row r="104" spans="2:3" x14ac:dyDescent="0.3">
      <c r="B104" s="2">
        <v>44117</v>
      </c>
      <c r="C104">
        <v>172.18</v>
      </c>
    </row>
    <row r="105" spans="2:3" x14ac:dyDescent="0.3">
      <c r="B105" s="2">
        <v>44118</v>
      </c>
      <c r="C105">
        <v>168.19</v>
      </c>
    </row>
    <row r="106" spans="2:3" x14ac:dyDescent="0.3">
      <c r="B106" s="2">
        <v>44119</v>
      </c>
      <c r="C106">
        <v>166.93</v>
      </c>
    </row>
    <row r="107" spans="2:3" x14ac:dyDescent="0.3">
      <c r="B107" s="2">
        <v>44120</v>
      </c>
      <c r="C107">
        <v>163.63999999999999</v>
      </c>
    </row>
    <row r="108" spans="2:3" x14ac:dyDescent="0.3">
      <c r="B108" s="2">
        <v>44123</v>
      </c>
      <c r="C108">
        <v>160.36000000000001</v>
      </c>
    </row>
    <row r="109" spans="2:3" x14ac:dyDescent="0.3">
      <c r="B109" s="2">
        <v>44124</v>
      </c>
      <c r="C109">
        <v>160.85</v>
      </c>
    </row>
    <row r="110" spans="2:3" x14ac:dyDescent="0.3">
      <c r="B110" s="2">
        <v>44125</v>
      </c>
      <c r="C110">
        <v>159.25</v>
      </c>
    </row>
    <row r="111" spans="2:3" x14ac:dyDescent="0.3">
      <c r="B111" s="2">
        <v>44126</v>
      </c>
      <c r="C111">
        <v>158.82</v>
      </c>
    </row>
    <row r="112" spans="2:3" x14ac:dyDescent="0.3">
      <c r="B112" s="2">
        <v>44127</v>
      </c>
      <c r="C112">
        <v>160.22</v>
      </c>
    </row>
    <row r="113" spans="2:3" x14ac:dyDescent="0.3">
      <c r="B113" s="2">
        <v>44130</v>
      </c>
      <c r="C113">
        <v>160.35</v>
      </c>
    </row>
    <row r="114" spans="2:3" x14ac:dyDescent="0.3">
      <c r="B114" s="2">
        <v>44131</v>
      </c>
      <c r="C114">
        <v>164.32</v>
      </c>
    </row>
    <row r="115" spans="2:3" x14ac:dyDescent="0.3">
      <c r="B115" s="2">
        <v>44132</v>
      </c>
      <c r="C115">
        <v>158.13999999999999</v>
      </c>
    </row>
    <row r="116" spans="2:3" x14ac:dyDescent="0.3">
      <c r="B116" s="2">
        <v>44133</v>
      </c>
      <c r="C116">
        <v>160.55000000000001</v>
      </c>
    </row>
    <row r="117" spans="2:3" x14ac:dyDescent="0.3">
      <c r="B117" s="2">
        <v>44134</v>
      </c>
      <c r="C117">
        <v>151.81</v>
      </c>
    </row>
    <row r="118" spans="2:3" x14ac:dyDescent="0.3">
      <c r="B118" s="2">
        <v>44137</v>
      </c>
      <c r="C118">
        <v>150.22</v>
      </c>
    </row>
    <row r="119" spans="2:3" x14ac:dyDescent="0.3">
      <c r="B119" s="2">
        <v>44138</v>
      </c>
      <c r="C119">
        <v>152.41999999999999</v>
      </c>
    </row>
    <row r="120" spans="2:3" x14ac:dyDescent="0.3">
      <c r="B120" s="2">
        <v>44139</v>
      </c>
      <c r="C120">
        <v>162.06</v>
      </c>
    </row>
    <row r="121" spans="2:3" x14ac:dyDescent="0.3">
      <c r="B121" s="2">
        <v>44140</v>
      </c>
      <c r="C121">
        <v>166.1</v>
      </c>
    </row>
    <row r="122" spans="2:3" x14ac:dyDescent="0.3">
      <c r="B122" s="2">
        <v>44141</v>
      </c>
      <c r="C122">
        <v>165.57</v>
      </c>
    </row>
    <row r="123" spans="2:3" x14ac:dyDescent="0.3">
      <c r="B123" s="2">
        <v>44144</v>
      </c>
      <c r="C123">
        <v>157.19</v>
      </c>
    </row>
    <row r="124" spans="2:3" x14ac:dyDescent="0.3">
      <c r="B124" s="2">
        <v>44145</v>
      </c>
      <c r="C124">
        <v>151.75</v>
      </c>
    </row>
    <row r="125" spans="2:3" x14ac:dyDescent="0.3">
      <c r="B125" s="2">
        <v>44146</v>
      </c>
      <c r="C125">
        <v>156.87</v>
      </c>
    </row>
    <row r="126" spans="2:3" x14ac:dyDescent="0.3">
      <c r="B126" s="2">
        <v>44147</v>
      </c>
      <c r="C126">
        <v>155.51</v>
      </c>
    </row>
    <row r="127" spans="2:3" x14ac:dyDescent="0.3">
      <c r="B127" s="2">
        <v>44148</v>
      </c>
      <c r="C127">
        <v>156.44</v>
      </c>
    </row>
    <row r="128" spans="2:3" x14ac:dyDescent="0.3">
      <c r="B128" s="2">
        <v>44151</v>
      </c>
      <c r="C128">
        <v>156.55000000000001</v>
      </c>
    </row>
    <row r="129" spans="2:3" x14ac:dyDescent="0.3">
      <c r="B129" s="2">
        <v>44152</v>
      </c>
      <c r="C129">
        <v>156.78</v>
      </c>
    </row>
    <row r="130" spans="2:3" x14ac:dyDescent="0.3">
      <c r="B130" s="2">
        <v>44153</v>
      </c>
      <c r="C130">
        <v>155.27000000000001</v>
      </c>
    </row>
    <row r="131" spans="2:3" x14ac:dyDescent="0.3">
      <c r="B131" s="2">
        <v>44154</v>
      </c>
      <c r="C131">
        <v>155.85</v>
      </c>
    </row>
    <row r="132" spans="2:3" x14ac:dyDescent="0.3">
      <c r="B132" s="2">
        <v>44155</v>
      </c>
      <c r="C132">
        <v>154.97</v>
      </c>
    </row>
    <row r="133" spans="2:3" x14ac:dyDescent="0.3">
      <c r="B133" s="2">
        <v>44158</v>
      </c>
      <c r="C133">
        <v>154.91999999999999</v>
      </c>
    </row>
    <row r="134" spans="2:3" x14ac:dyDescent="0.3">
      <c r="B134" s="2">
        <v>44159</v>
      </c>
      <c r="C134">
        <v>155.9</v>
      </c>
    </row>
    <row r="135" spans="2:3" x14ac:dyDescent="0.3">
      <c r="B135" s="2">
        <v>44160</v>
      </c>
      <c r="C135">
        <v>159.25</v>
      </c>
    </row>
    <row r="136" spans="2:3" x14ac:dyDescent="0.3">
      <c r="B136" s="2">
        <v>44162</v>
      </c>
      <c r="C136">
        <v>159.77000000000001</v>
      </c>
    </row>
    <row r="137" spans="2:3" x14ac:dyDescent="0.3">
      <c r="B137" s="2">
        <v>44165</v>
      </c>
      <c r="C137">
        <v>158.4</v>
      </c>
    </row>
    <row r="138" spans="2:3" x14ac:dyDescent="0.3">
      <c r="B138" s="2">
        <v>44166</v>
      </c>
      <c r="C138">
        <v>161</v>
      </c>
    </row>
    <row r="139" spans="2:3" x14ac:dyDescent="0.3">
      <c r="B139" s="2">
        <v>44167</v>
      </c>
      <c r="C139">
        <v>160.18</v>
      </c>
    </row>
    <row r="140" spans="2:3" x14ac:dyDescent="0.3">
      <c r="B140" s="2">
        <v>44168</v>
      </c>
      <c r="C140">
        <v>159.34</v>
      </c>
    </row>
    <row r="141" spans="2:3" x14ac:dyDescent="0.3">
      <c r="B141" s="2">
        <v>44169</v>
      </c>
      <c r="C141">
        <v>158.13</v>
      </c>
    </row>
    <row r="142" spans="2:3" x14ac:dyDescent="0.3">
      <c r="B142" s="2">
        <v>44172</v>
      </c>
      <c r="C142">
        <v>157.9</v>
      </c>
    </row>
    <row r="143" spans="2:3" x14ac:dyDescent="0.3">
      <c r="B143" s="2">
        <v>44173</v>
      </c>
      <c r="C143">
        <v>158.86000000000001</v>
      </c>
    </row>
    <row r="144" spans="2:3" x14ac:dyDescent="0.3">
      <c r="B144" s="2">
        <v>44174</v>
      </c>
      <c r="C144">
        <v>155.21</v>
      </c>
    </row>
    <row r="145" spans="2:3" x14ac:dyDescent="0.3">
      <c r="B145" s="2">
        <v>44175</v>
      </c>
      <c r="C145">
        <v>155.07</v>
      </c>
    </row>
    <row r="146" spans="2:3" x14ac:dyDescent="0.3">
      <c r="B146" s="2">
        <v>44176</v>
      </c>
      <c r="C146">
        <v>155.82</v>
      </c>
    </row>
    <row r="147" spans="2:3" x14ac:dyDescent="0.3">
      <c r="B147" s="2">
        <v>44179</v>
      </c>
      <c r="C147">
        <v>157.85</v>
      </c>
    </row>
    <row r="148" spans="2:3" x14ac:dyDescent="0.3">
      <c r="B148" s="2">
        <v>44180</v>
      </c>
      <c r="C148">
        <v>158.26</v>
      </c>
    </row>
    <row r="149" spans="2:3" x14ac:dyDescent="0.3">
      <c r="B149" s="2">
        <v>44181</v>
      </c>
      <c r="C149">
        <v>162.05000000000001</v>
      </c>
    </row>
    <row r="150" spans="2:3" x14ac:dyDescent="0.3">
      <c r="B150" s="2">
        <v>44182</v>
      </c>
      <c r="C150">
        <v>161.80000000000001</v>
      </c>
    </row>
    <row r="151" spans="2:3" x14ac:dyDescent="0.3">
      <c r="B151" s="2">
        <v>44183</v>
      </c>
      <c r="C151">
        <v>160.08000000000001</v>
      </c>
    </row>
    <row r="152" spans="2:3" x14ac:dyDescent="0.3">
      <c r="B152" s="2">
        <v>44186</v>
      </c>
      <c r="C152">
        <v>160.31</v>
      </c>
    </row>
    <row r="153" spans="2:3" x14ac:dyDescent="0.3">
      <c r="B153" s="2">
        <v>44187</v>
      </c>
      <c r="C153">
        <v>160.33000000000001</v>
      </c>
    </row>
    <row r="154" spans="2:3" x14ac:dyDescent="0.3">
      <c r="B154" s="2">
        <v>44188</v>
      </c>
      <c r="C154">
        <v>159.26</v>
      </c>
    </row>
    <row r="155" spans="2:3" x14ac:dyDescent="0.3">
      <c r="B155" s="2">
        <v>44189</v>
      </c>
      <c r="C155">
        <v>158.63</v>
      </c>
    </row>
    <row r="156" spans="2:3" x14ac:dyDescent="0.3">
      <c r="B156" s="2">
        <v>44193</v>
      </c>
      <c r="C156">
        <v>164.2</v>
      </c>
    </row>
    <row r="157" spans="2:3" x14ac:dyDescent="0.3">
      <c r="B157" s="2">
        <v>44194</v>
      </c>
      <c r="C157">
        <v>166.1</v>
      </c>
    </row>
    <row r="158" spans="2:3" x14ac:dyDescent="0.3">
      <c r="B158" s="2">
        <v>44195</v>
      </c>
      <c r="C158">
        <v>164.29</v>
      </c>
    </row>
    <row r="159" spans="2:3" x14ac:dyDescent="0.3">
      <c r="B159" s="2">
        <v>44196</v>
      </c>
      <c r="C159">
        <v>162.85</v>
      </c>
    </row>
    <row r="160" spans="2:3" x14ac:dyDescent="0.3">
      <c r="B160" s="2">
        <v>44200</v>
      </c>
      <c r="C160">
        <v>159.33000000000001</v>
      </c>
    </row>
    <row r="161" spans="2:3" x14ac:dyDescent="0.3">
      <c r="B161" s="2">
        <v>44201</v>
      </c>
      <c r="C161">
        <v>160.93</v>
      </c>
    </row>
    <row r="162" spans="2:3" x14ac:dyDescent="0.3">
      <c r="B162" s="2">
        <v>44202</v>
      </c>
      <c r="C162">
        <v>156.91999999999999</v>
      </c>
    </row>
    <row r="163" spans="2:3" x14ac:dyDescent="0.3">
      <c r="B163" s="2">
        <v>44203</v>
      </c>
      <c r="C163">
        <v>158.11000000000001</v>
      </c>
    </row>
    <row r="164" spans="2:3" x14ac:dyDescent="0.3">
      <c r="B164" s="2">
        <v>44204</v>
      </c>
      <c r="C164">
        <v>159.13</v>
      </c>
    </row>
    <row r="165" spans="2:3" x14ac:dyDescent="0.3">
      <c r="B165" s="2">
        <v>44207</v>
      </c>
      <c r="C165">
        <v>155.71</v>
      </c>
    </row>
    <row r="166" spans="2:3" x14ac:dyDescent="0.3">
      <c r="B166" s="2">
        <v>44208</v>
      </c>
      <c r="C166">
        <v>156.04</v>
      </c>
    </row>
    <row r="167" spans="2:3" x14ac:dyDescent="0.3">
      <c r="B167" s="2">
        <v>44209</v>
      </c>
      <c r="C167">
        <v>158.29</v>
      </c>
    </row>
    <row r="168" spans="2:3" x14ac:dyDescent="0.3">
      <c r="B168" s="2">
        <v>44210</v>
      </c>
      <c r="C168">
        <v>156.37</v>
      </c>
    </row>
    <row r="169" spans="2:3" x14ac:dyDescent="0.3">
      <c r="B169" s="2">
        <v>44211</v>
      </c>
      <c r="C169">
        <v>155.21</v>
      </c>
    </row>
    <row r="170" spans="2:3" x14ac:dyDescent="0.3">
      <c r="B170" s="2">
        <v>44215</v>
      </c>
      <c r="C170">
        <v>156.04</v>
      </c>
    </row>
    <row r="171" spans="2:3" x14ac:dyDescent="0.3">
      <c r="B171" s="2">
        <v>44216</v>
      </c>
      <c r="C171">
        <v>163.16999999999999</v>
      </c>
    </row>
    <row r="172" spans="2:3" x14ac:dyDescent="0.3">
      <c r="B172" s="2">
        <v>44217</v>
      </c>
      <c r="C172">
        <v>165.35</v>
      </c>
    </row>
    <row r="173" spans="2:3" x14ac:dyDescent="0.3">
      <c r="B173" s="2">
        <v>44218</v>
      </c>
      <c r="C173">
        <v>164.61</v>
      </c>
    </row>
    <row r="174" spans="2:3" x14ac:dyDescent="0.3">
      <c r="B174" s="2">
        <v>44221</v>
      </c>
      <c r="C174">
        <v>164.7</v>
      </c>
    </row>
    <row r="175" spans="2:3" x14ac:dyDescent="0.3">
      <c r="B175" s="2">
        <v>44222</v>
      </c>
      <c r="C175">
        <v>166.31</v>
      </c>
    </row>
    <row r="176" spans="2:3" x14ac:dyDescent="0.3">
      <c r="B176" s="2">
        <v>44223</v>
      </c>
      <c r="C176">
        <v>161.63</v>
      </c>
    </row>
    <row r="177" spans="2:3" x14ac:dyDescent="0.3">
      <c r="B177" s="2">
        <v>44224</v>
      </c>
      <c r="C177">
        <v>161.88</v>
      </c>
    </row>
    <row r="178" spans="2:3" x14ac:dyDescent="0.3">
      <c r="B178" s="2">
        <v>44225</v>
      </c>
      <c r="C178">
        <v>160.31</v>
      </c>
    </row>
    <row r="179" spans="2:3" x14ac:dyDescent="0.3">
      <c r="B179" s="2">
        <v>44228</v>
      </c>
      <c r="C179">
        <v>167.14</v>
      </c>
    </row>
    <row r="180" spans="2:3" x14ac:dyDescent="0.3">
      <c r="B180" s="2">
        <v>44229</v>
      </c>
      <c r="C180">
        <v>169</v>
      </c>
    </row>
    <row r="181" spans="2:3" x14ac:dyDescent="0.3">
      <c r="B181" s="2">
        <v>44230</v>
      </c>
      <c r="C181">
        <v>165.63</v>
      </c>
    </row>
    <row r="182" spans="2:3" x14ac:dyDescent="0.3">
      <c r="B182" s="2">
        <v>44231</v>
      </c>
      <c r="C182">
        <v>166.55</v>
      </c>
    </row>
    <row r="183" spans="2:3" x14ac:dyDescent="0.3">
      <c r="B183" s="2">
        <v>44232</v>
      </c>
      <c r="C183">
        <v>167.61</v>
      </c>
    </row>
    <row r="184" spans="2:3" x14ac:dyDescent="0.3">
      <c r="B184" s="2">
        <v>44235</v>
      </c>
      <c r="C184">
        <v>166.15</v>
      </c>
    </row>
    <row r="185" spans="2:3" x14ac:dyDescent="0.3">
      <c r="B185" s="2">
        <v>44236</v>
      </c>
      <c r="C185">
        <v>165.25</v>
      </c>
    </row>
    <row r="186" spans="2:3" x14ac:dyDescent="0.3">
      <c r="B186" s="2">
        <v>44237</v>
      </c>
      <c r="C186">
        <v>164.33</v>
      </c>
    </row>
    <row r="187" spans="2:3" x14ac:dyDescent="0.3">
      <c r="B187" s="2">
        <v>44238</v>
      </c>
      <c r="C187">
        <v>163.11000000000001</v>
      </c>
    </row>
    <row r="188" spans="2:3" x14ac:dyDescent="0.3">
      <c r="B188" s="2">
        <v>44239</v>
      </c>
      <c r="C188">
        <v>163.89</v>
      </c>
    </row>
    <row r="189" spans="2:3" x14ac:dyDescent="0.3">
      <c r="B189" s="2">
        <v>44243</v>
      </c>
      <c r="C189">
        <v>163.44999999999999</v>
      </c>
    </row>
    <row r="190" spans="2:3" x14ac:dyDescent="0.3">
      <c r="B190" s="2">
        <v>44244</v>
      </c>
      <c r="C190">
        <v>165.43</v>
      </c>
    </row>
    <row r="191" spans="2:3" x14ac:dyDescent="0.3">
      <c r="B191" s="2">
        <v>44245</v>
      </c>
      <c r="C191">
        <v>166.41</v>
      </c>
    </row>
    <row r="192" spans="2:3" x14ac:dyDescent="0.3">
      <c r="B192" s="2">
        <v>44246</v>
      </c>
      <c r="C192">
        <v>162.49</v>
      </c>
    </row>
    <row r="193" spans="2:3" x14ac:dyDescent="0.3">
      <c r="B193" s="2">
        <v>44249</v>
      </c>
      <c r="C193">
        <v>159.04</v>
      </c>
    </row>
    <row r="194" spans="2:3" x14ac:dyDescent="0.3">
      <c r="B194" s="2">
        <v>44250</v>
      </c>
      <c r="C194">
        <v>159.72999999999999</v>
      </c>
    </row>
    <row r="195" spans="2:3" x14ac:dyDescent="0.3">
      <c r="B195" s="2">
        <v>44251</v>
      </c>
      <c r="C195">
        <v>157.97999999999999</v>
      </c>
    </row>
    <row r="196" spans="2:3" x14ac:dyDescent="0.3">
      <c r="B196" s="2">
        <v>44252</v>
      </c>
      <c r="C196">
        <v>152.86000000000001</v>
      </c>
    </row>
    <row r="197" spans="2:3" x14ac:dyDescent="0.3">
      <c r="B197" s="2">
        <v>44253</v>
      </c>
      <c r="C197">
        <v>154.65</v>
      </c>
    </row>
    <row r="198" spans="2:3" x14ac:dyDescent="0.3">
      <c r="B198" s="2">
        <v>44256</v>
      </c>
      <c r="C198">
        <v>157.31</v>
      </c>
    </row>
    <row r="199" spans="2:3" x14ac:dyDescent="0.3">
      <c r="B199" s="2">
        <v>44257</v>
      </c>
      <c r="C199">
        <v>154.72999999999999</v>
      </c>
    </row>
    <row r="200" spans="2:3" x14ac:dyDescent="0.3">
      <c r="B200" s="2">
        <v>44258</v>
      </c>
      <c r="C200">
        <v>150.25</v>
      </c>
    </row>
    <row r="201" spans="2:3" x14ac:dyDescent="0.3">
      <c r="B201" s="2">
        <v>44259</v>
      </c>
      <c r="C201">
        <v>148.88</v>
      </c>
    </row>
    <row r="202" spans="2:3" x14ac:dyDescent="0.3">
      <c r="B202" s="2">
        <v>44260</v>
      </c>
      <c r="C202">
        <v>150.02000000000001</v>
      </c>
    </row>
    <row r="203" spans="2:3" x14ac:dyDescent="0.3">
      <c r="B203" s="2">
        <v>44263</v>
      </c>
      <c r="C203">
        <v>147.6</v>
      </c>
    </row>
    <row r="204" spans="2:3" x14ac:dyDescent="0.3">
      <c r="B204" s="2">
        <v>44264</v>
      </c>
      <c r="C204">
        <v>153.13999999999999</v>
      </c>
    </row>
    <row r="205" spans="2:3" x14ac:dyDescent="0.3">
      <c r="B205" s="2">
        <v>44265</v>
      </c>
      <c r="C205">
        <v>152.88</v>
      </c>
    </row>
    <row r="206" spans="2:3" x14ac:dyDescent="0.3">
      <c r="B206" s="2">
        <v>44266</v>
      </c>
      <c r="C206">
        <v>155.68</v>
      </c>
    </row>
    <row r="207" spans="2:3" x14ac:dyDescent="0.3">
      <c r="B207" s="2">
        <v>44267</v>
      </c>
      <c r="C207">
        <v>154.47</v>
      </c>
    </row>
    <row r="208" spans="2:3" x14ac:dyDescent="0.3">
      <c r="B208" s="2">
        <v>44270</v>
      </c>
      <c r="C208">
        <v>154.08000000000001</v>
      </c>
    </row>
    <row r="209" spans="2:3" x14ac:dyDescent="0.3">
      <c r="B209" s="2">
        <v>44271</v>
      </c>
      <c r="C209">
        <v>154.59</v>
      </c>
    </row>
    <row r="210" spans="2:3" x14ac:dyDescent="0.3">
      <c r="B210" s="2">
        <v>44272</v>
      </c>
      <c r="C210">
        <v>156.79</v>
      </c>
    </row>
    <row r="211" spans="2:3" x14ac:dyDescent="0.3">
      <c r="B211" s="2">
        <v>44273</v>
      </c>
      <c r="C211">
        <v>151.4</v>
      </c>
    </row>
    <row r="212" spans="2:3" x14ac:dyDescent="0.3">
      <c r="B212" s="2">
        <v>44274</v>
      </c>
      <c r="C212">
        <v>153.75</v>
      </c>
    </row>
    <row r="213" spans="2:3" x14ac:dyDescent="0.3">
      <c r="B213" s="2">
        <v>44277</v>
      </c>
      <c r="C213">
        <v>155.54</v>
      </c>
    </row>
    <row r="214" spans="2:3" x14ac:dyDescent="0.3">
      <c r="B214" s="2">
        <v>44278</v>
      </c>
      <c r="C214">
        <v>156.88</v>
      </c>
    </row>
    <row r="215" spans="2:3" x14ac:dyDescent="0.3">
      <c r="B215" s="2">
        <v>44279</v>
      </c>
      <c r="C215">
        <v>154.35</v>
      </c>
    </row>
    <row r="216" spans="2:3" x14ac:dyDescent="0.3">
      <c r="B216" s="2">
        <v>44280</v>
      </c>
      <c r="C216">
        <v>152.31</v>
      </c>
    </row>
    <row r="217" spans="2:3" x14ac:dyDescent="0.3">
      <c r="B217" s="2">
        <v>44281</v>
      </c>
      <c r="C217">
        <v>152.6</v>
      </c>
    </row>
    <row r="218" spans="2:3" x14ac:dyDescent="0.3">
      <c r="B218" s="2">
        <v>44284</v>
      </c>
      <c r="C218">
        <v>153.79</v>
      </c>
    </row>
    <row r="219" spans="2:3" x14ac:dyDescent="0.3">
      <c r="B219" s="2">
        <v>44285</v>
      </c>
      <c r="C219">
        <v>152.76</v>
      </c>
    </row>
    <row r="220" spans="2:3" x14ac:dyDescent="0.3">
      <c r="B220" s="2">
        <v>44286</v>
      </c>
      <c r="C220">
        <v>154.69999999999999</v>
      </c>
    </row>
    <row r="221" spans="2:3" x14ac:dyDescent="0.3">
      <c r="B221" s="2">
        <v>44287</v>
      </c>
      <c r="C221">
        <v>158.05000000000001</v>
      </c>
    </row>
    <row r="222" spans="2:3" x14ac:dyDescent="0.3">
      <c r="B222" s="2">
        <v>44291</v>
      </c>
      <c r="C222">
        <v>161.34</v>
      </c>
    </row>
    <row r="223" spans="2:3" x14ac:dyDescent="0.3">
      <c r="B223" s="2">
        <v>44292</v>
      </c>
      <c r="C223">
        <v>161.19</v>
      </c>
    </row>
    <row r="224" spans="2:3" x14ac:dyDescent="0.3">
      <c r="B224" s="2">
        <v>44293</v>
      </c>
      <c r="C224">
        <v>163.97</v>
      </c>
    </row>
    <row r="225" spans="2:3" x14ac:dyDescent="0.3">
      <c r="B225" s="2">
        <v>44294</v>
      </c>
      <c r="C225">
        <v>164.96</v>
      </c>
    </row>
    <row r="226" spans="2:3" x14ac:dyDescent="0.3">
      <c r="B226" s="2">
        <v>44295</v>
      </c>
      <c r="C226">
        <v>168.61</v>
      </c>
    </row>
    <row r="227" spans="2:3" x14ac:dyDescent="0.3">
      <c r="B227" s="2">
        <v>44298</v>
      </c>
      <c r="C227">
        <v>168.97</v>
      </c>
    </row>
    <row r="228" spans="2:3" x14ac:dyDescent="0.3">
      <c r="B228" s="2">
        <v>44299</v>
      </c>
      <c r="C228">
        <v>170</v>
      </c>
    </row>
    <row r="229" spans="2:3" x14ac:dyDescent="0.3">
      <c r="B229" s="2">
        <v>44300</v>
      </c>
      <c r="C229">
        <v>166.65</v>
      </c>
    </row>
    <row r="230" spans="2:3" x14ac:dyDescent="0.3">
      <c r="B230" s="2">
        <v>44301</v>
      </c>
      <c r="C230">
        <v>168.95</v>
      </c>
    </row>
    <row r="231" spans="2:3" x14ac:dyDescent="0.3">
      <c r="B231" s="2">
        <v>44302</v>
      </c>
      <c r="C231">
        <v>169.97</v>
      </c>
    </row>
    <row r="232" spans="2:3" x14ac:dyDescent="0.3">
      <c r="B232" s="2">
        <v>44305</v>
      </c>
      <c r="C232">
        <v>168.6</v>
      </c>
    </row>
    <row r="233" spans="2:3" x14ac:dyDescent="0.3">
      <c r="B233" s="2">
        <v>44306</v>
      </c>
      <c r="C233">
        <v>166.73</v>
      </c>
    </row>
    <row r="234" spans="2:3" x14ac:dyDescent="0.3">
      <c r="B234" s="2">
        <v>44307</v>
      </c>
      <c r="C234">
        <v>168.1</v>
      </c>
    </row>
    <row r="235" spans="2:3" x14ac:dyDescent="0.3">
      <c r="B235" s="2">
        <v>44308</v>
      </c>
      <c r="C235">
        <v>165.45</v>
      </c>
    </row>
    <row r="236" spans="2:3" x14ac:dyDescent="0.3">
      <c r="B236" s="2">
        <v>44309</v>
      </c>
      <c r="C236">
        <v>167.04</v>
      </c>
    </row>
    <row r="237" spans="2:3" x14ac:dyDescent="0.3">
      <c r="B237" s="2">
        <v>44312</v>
      </c>
      <c r="C237">
        <v>170.45</v>
      </c>
    </row>
    <row r="238" spans="2:3" x14ac:dyDescent="0.3">
      <c r="B238" s="2">
        <v>44313</v>
      </c>
      <c r="C238">
        <v>170.87</v>
      </c>
    </row>
    <row r="239" spans="2:3" x14ac:dyDescent="0.3">
      <c r="B239" s="2">
        <v>44314</v>
      </c>
      <c r="C239">
        <v>172.93</v>
      </c>
    </row>
    <row r="240" spans="2:3" x14ac:dyDescent="0.3">
      <c r="B240" s="2">
        <v>44315</v>
      </c>
      <c r="C240">
        <v>173.57</v>
      </c>
    </row>
    <row r="241" spans="2:3" x14ac:dyDescent="0.3">
      <c r="B241" s="2">
        <v>44316</v>
      </c>
      <c r="C241">
        <v>173.37</v>
      </c>
    </row>
    <row r="242" spans="2:3" x14ac:dyDescent="0.3">
      <c r="B242" s="2">
        <v>44319</v>
      </c>
      <c r="C242">
        <v>169.32</v>
      </c>
    </row>
    <row r="243" spans="2:3" x14ac:dyDescent="0.3">
      <c r="B243" s="2">
        <v>44320</v>
      </c>
      <c r="C243">
        <v>165.59</v>
      </c>
    </row>
    <row r="244" spans="2:3" x14ac:dyDescent="0.3">
      <c r="B244" s="2">
        <v>44321</v>
      </c>
      <c r="C244">
        <v>163.53</v>
      </c>
    </row>
    <row r="245" spans="2:3" x14ac:dyDescent="0.3">
      <c r="B245" s="2">
        <v>44322</v>
      </c>
      <c r="C245">
        <v>165.32</v>
      </c>
    </row>
    <row r="246" spans="2:3" x14ac:dyDescent="0.3">
      <c r="B246" s="2">
        <v>44323</v>
      </c>
      <c r="C246">
        <v>164.58</v>
      </c>
    </row>
    <row r="247" spans="2:3" x14ac:dyDescent="0.3">
      <c r="B247" s="2">
        <v>44326</v>
      </c>
      <c r="C247">
        <v>159.52000000000001</v>
      </c>
    </row>
    <row r="248" spans="2:3" x14ac:dyDescent="0.3">
      <c r="B248" s="2">
        <v>44327</v>
      </c>
      <c r="C248">
        <v>161.19999999999999</v>
      </c>
    </row>
    <row r="249" spans="2:3" x14ac:dyDescent="0.3">
      <c r="B249" s="2">
        <v>44328</v>
      </c>
      <c r="C249">
        <v>157.6</v>
      </c>
    </row>
    <row r="250" spans="2:3" x14ac:dyDescent="0.3">
      <c r="B250" s="2">
        <v>44329</v>
      </c>
      <c r="C250">
        <v>158.07</v>
      </c>
    </row>
    <row r="251" spans="2:3" x14ac:dyDescent="0.3">
      <c r="B251" s="2">
        <v>44330</v>
      </c>
      <c r="C251">
        <v>161.15</v>
      </c>
    </row>
    <row r="252" spans="2:3" x14ac:dyDescent="0.3">
      <c r="B252" s="2">
        <v>44333</v>
      </c>
      <c r="C252">
        <v>163.52000000000001</v>
      </c>
    </row>
    <row r="253" spans="2:3" x14ac:dyDescent="0.3">
      <c r="B253" s="2">
        <v>44334</v>
      </c>
      <c r="C253">
        <v>161.61000000000001</v>
      </c>
    </row>
    <row r="254" spans="2:3" x14ac:dyDescent="0.3">
      <c r="B254" s="2">
        <v>44335</v>
      </c>
      <c r="C254">
        <v>161.59</v>
      </c>
    </row>
    <row r="255" spans="2:3" x14ac:dyDescent="0.3">
      <c r="B255" s="2">
        <v>44336</v>
      </c>
      <c r="C255">
        <v>162.38</v>
      </c>
    </row>
    <row r="256" spans="2:3" x14ac:dyDescent="0.3">
      <c r="B256" s="2">
        <v>44337</v>
      </c>
      <c r="C256">
        <v>160.15</v>
      </c>
    </row>
    <row r="257" spans="2:3" x14ac:dyDescent="0.3">
      <c r="B257" s="2">
        <v>44340</v>
      </c>
      <c r="C257">
        <v>162.25</v>
      </c>
    </row>
    <row r="258" spans="2:3" x14ac:dyDescent="0.3">
      <c r="B258" s="2">
        <v>44341</v>
      </c>
      <c r="C258">
        <v>162.94999999999999</v>
      </c>
    </row>
    <row r="259" spans="2:3" x14ac:dyDescent="0.3">
      <c r="B259" s="2">
        <v>44342</v>
      </c>
      <c r="C259">
        <v>163.26</v>
      </c>
    </row>
    <row r="260" spans="2:3" x14ac:dyDescent="0.3">
      <c r="B260" s="2">
        <v>44343</v>
      </c>
      <c r="C260">
        <v>161.51</v>
      </c>
    </row>
    <row r="261" spans="2:3" x14ac:dyDescent="0.3">
      <c r="B261" s="2">
        <v>44344</v>
      </c>
      <c r="C261">
        <v>161.15</v>
      </c>
    </row>
    <row r="262" spans="2:3" x14ac:dyDescent="0.3">
      <c r="B262" s="2">
        <v>44348</v>
      </c>
      <c r="C262">
        <v>160.93</v>
      </c>
    </row>
    <row r="263" spans="2:3" x14ac:dyDescent="0.3">
      <c r="B263" s="2">
        <v>44349</v>
      </c>
      <c r="C263">
        <v>161.69999999999999</v>
      </c>
    </row>
    <row r="264" spans="2:3" x14ac:dyDescent="0.3">
      <c r="B264" s="2">
        <v>44350</v>
      </c>
      <c r="C264">
        <v>159.35</v>
      </c>
    </row>
    <row r="265" spans="2:3" x14ac:dyDescent="0.3">
      <c r="B265" s="2">
        <v>44351</v>
      </c>
      <c r="C265">
        <v>160.31</v>
      </c>
    </row>
    <row r="266" spans="2:3" x14ac:dyDescent="0.3">
      <c r="B266" s="2">
        <v>44354</v>
      </c>
      <c r="C266">
        <v>159.9</v>
      </c>
    </row>
    <row r="267" spans="2:3" x14ac:dyDescent="0.3">
      <c r="B267" s="2">
        <v>44355</v>
      </c>
      <c r="C267">
        <v>163.21</v>
      </c>
    </row>
    <row r="268" spans="2:3" x14ac:dyDescent="0.3">
      <c r="B268" s="2">
        <v>44356</v>
      </c>
      <c r="C268">
        <v>164.06</v>
      </c>
    </row>
    <row r="269" spans="2:3" x14ac:dyDescent="0.3">
      <c r="B269" s="2">
        <v>44357</v>
      </c>
      <c r="C269">
        <v>167.48</v>
      </c>
    </row>
    <row r="270" spans="2:3" x14ac:dyDescent="0.3">
      <c r="B270" s="2">
        <v>44358</v>
      </c>
      <c r="C270">
        <v>167.34</v>
      </c>
    </row>
    <row r="271" spans="2:3" x14ac:dyDescent="0.3">
      <c r="B271" s="2">
        <v>44361</v>
      </c>
      <c r="C271">
        <v>169.19</v>
      </c>
    </row>
    <row r="272" spans="2:3" x14ac:dyDescent="0.3">
      <c r="B272" s="2">
        <v>44362</v>
      </c>
      <c r="C272">
        <v>169.16</v>
      </c>
    </row>
    <row r="273" spans="2:3" x14ac:dyDescent="0.3">
      <c r="B273" s="2">
        <v>44363</v>
      </c>
      <c r="C273">
        <v>170.76</v>
      </c>
    </row>
    <row r="274" spans="2:3" x14ac:dyDescent="0.3">
      <c r="B274" s="2">
        <v>44364</v>
      </c>
      <c r="C274">
        <v>174.46</v>
      </c>
    </row>
    <row r="275" spans="2:3" x14ac:dyDescent="0.3">
      <c r="B275" s="2">
        <v>44365</v>
      </c>
      <c r="C275">
        <v>174.35</v>
      </c>
    </row>
    <row r="276" spans="2:3" x14ac:dyDescent="0.3">
      <c r="B276" s="2">
        <v>44368</v>
      </c>
      <c r="C276">
        <v>172.7</v>
      </c>
    </row>
    <row r="277" spans="2:3" x14ac:dyDescent="0.3">
      <c r="B277" s="2">
        <v>44369</v>
      </c>
      <c r="C277">
        <v>175.27</v>
      </c>
    </row>
    <row r="278" spans="2:3" x14ac:dyDescent="0.3">
      <c r="B278" s="2">
        <v>44370</v>
      </c>
      <c r="C278">
        <v>175.19</v>
      </c>
    </row>
    <row r="279" spans="2:3" x14ac:dyDescent="0.3">
      <c r="B279" s="2">
        <v>44371</v>
      </c>
      <c r="C279">
        <v>172.45</v>
      </c>
    </row>
    <row r="280" spans="2:3" x14ac:dyDescent="0.3">
      <c r="B280" s="2">
        <v>44372</v>
      </c>
      <c r="C280">
        <v>170.07</v>
      </c>
    </row>
    <row r="281" spans="2:3" x14ac:dyDescent="0.3">
      <c r="B281" s="2">
        <v>44375</v>
      </c>
      <c r="C281">
        <v>172.19</v>
      </c>
    </row>
    <row r="282" spans="2:3" x14ac:dyDescent="0.3">
      <c r="B282" s="2">
        <v>44376</v>
      </c>
      <c r="C282">
        <v>172.41</v>
      </c>
    </row>
    <row r="283" spans="2:3" x14ac:dyDescent="0.3">
      <c r="B283" s="2">
        <v>44377</v>
      </c>
      <c r="C283">
        <v>172.01</v>
      </c>
    </row>
    <row r="284" spans="2:3" x14ac:dyDescent="0.3">
      <c r="B284" s="2">
        <v>44378</v>
      </c>
      <c r="C284">
        <v>171.65</v>
      </c>
    </row>
    <row r="285" spans="2:3" x14ac:dyDescent="0.3">
      <c r="B285" s="2">
        <v>44379</v>
      </c>
      <c r="C285">
        <v>175.55</v>
      </c>
    </row>
    <row r="286" spans="2:3" x14ac:dyDescent="0.3">
      <c r="B286" s="2">
        <v>44383</v>
      </c>
      <c r="C286">
        <v>183.79</v>
      </c>
    </row>
    <row r="287" spans="2:3" x14ac:dyDescent="0.3">
      <c r="B287" s="2">
        <v>44384</v>
      </c>
      <c r="C287">
        <v>184.83</v>
      </c>
    </row>
    <row r="288" spans="2:3" x14ac:dyDescent="0.3">
      <c r="B288" s="2">
        <v>44385</v>
      </c>
      <c r="C288">
        <v>186.57</v>
      </c>
    </row>
    <row r="289" spans="2:3" x14ac:dyDescent="0.3">
      <c r="B289" s="2">
        <v>44386</v>
      </c>
      <c r="C289">
        <v>185.97</v>
      </c>
    </row>
    <row r="290" spans="2:3" x14ac:dyDescent="0.3">
      <c r="B290" s="2">
        <v>44389</v>
      </c>
      <c r="C290">
        <v>185.93</v>
      </c>
    </row>
    <row r="291" spans="2:3" x14ac:dyDescent="0.3">
      <c r="B291" s="2">
        <v>44390</v>
      </c>
      <c r="C291">
        <v>183.87</v>
      </c>
    </row>
    <row r="292" spans="2:3" x14ac:dyDescent="0.3">
      <c r="B292" s="2">
        <v>44391</v>
      </c>
      <c r="C292">
        <v>184.08</v>
      </c>
    </row>
    <row r="293" spans="2:3" x14ac:dyDescent="0.3">
      <c r="B293" s="2">
        <v>44392</v>
      </c>
      <c r="C293">
        <v>181.56</v>
      </c>
    </row>
    <row r="294" spans="2:3" x14ac:dyDescent="0.3">
      <c r="B294" s="2">
        <v>44393</v>
      </c>
      <c r="C294">
        <v>178.68</v>
      </c>
    </row>
    <row r="295" spans="2:3" x14ac:dyDescent="0.3">
      <c r="B295" s="2">
        <v>44396</v>
      </c>
      <c r="C295">
        <v>177.48</v>
      </c>
    </row>
    <row r="296" spans="2:3" x14ac:dyDescent="0.3">
      <c r="B296" s="2">
        <v>44397</v>
      </c>
      <c r="C296">
        <v>178.66</v>
      </c>
    </row>
    <row r="297" spans="2:3" x14ac:dyDescent="0.3">
      <c r="B297" s="2">
        <v>44398</v>
      </c>
      <c r="C297">
        <v>179.26</v>
      </c>
    </row>
    <row r="298" spans="2:3" x14ac:dyDescent="0.3">
      <c r="B298" s="2">
        <v>44399</v>
      </c>
      <c r="C298">
        <v>181.9</v>
      </c>
    </row>
    <row r="299" spans="2:3" x14ac:dyDescent="0.3">
      <c r="B299" s="2">
        <v>44400</v>
      </c>
      <c r="C299">
        <v>182.83</v>
      </c>
    </row>
    <row r="300" spans="2:3" x14ac:dyDescent="0.3">
      <c r="B300" s="2">
        <v>44403</v>
      </c>
      <c r="C300">
        <v>184.99</v>
      </c>
    </row>
    <row r="301" spans="2:3" x14ac:dyDescent="0.3">
      <c r="B301" s="2">
        <v>44404</v>
      </c>
      <c r="C301">
        <v>181.32</v>
      </c>
    </row>
    <row r="302" spans="2:3" x14ac:dyDescent="0.3">
      <c r="B302" s="2">
        <v>44405</v>
      </c>
      <c r="C302">
        <v>181.52</v>
      </c>
    </row>
    <row r="303" spans="2:3" x14ac:dyDescent="0.3">
      <c r="B303" s="2">
        <v>44406</v>
      </c>
      <c r="C303">
        <v>180</v>
      </c>
    </row>
    <row r="304" spans="2:3" x14ac:dyDescent="0.3">
      <c r="B304" s="2">
        <v>44407</v>
      </c>
      <c r="C304">
        <v>166.38</v>
      </c>
    </row>
    <row r="305" spans="2:3" x14ac:dyDescent="0.3">
      <c r="B305" s="2">
        <v>44410</v>
      </c>
      <c r="C305">
        <v>166.57</v>
      </c>
    </row>
    <row r="306" spans="2:3" x14ac:dyDescent="0.3">
      <c r="B306" s="2">
        <v>44411</v>
      </c>
      <c r="C306">
        <v>168.31</v>
      </c>
    </row>
    <row r="307" spans="2:3" x14ac:dyDescent="0.3">
      <c r="B307" s="2">
        <v>44412</v>
      </c>
      <c r="C307">
        <v>167.74</v>
      </c>
    </row>
    <row r="308" spans="2:3" x14ac:dyDescent="0.3">
      <c r="B308" s="2">
        <v>44413</v>
      </c>
      <c r="C308">
        <v>168.8</v>
      </c>
    </row>
    <row r="309" spans="2:3" x14ac:dyDescent="0.3">
      <c r="B309" s="2">
        <v>44414</v>
      </c>
      <c r="C309">
        <v>167.25</v>
      </c>
    </row>
    <row r="310" spans="2:3" x14ac:dyDescent="0.3">
      <c r="B310" s="2">
        <v>44417</v>
      </c>
      <c r="C310">
        <v>167.09</v>
      </c>
    </row>
    <row r="311" spans="2:3" x14ac:dyDescent="0.3">
      <c r="B311" s="2">
        <v>44418</v>
      </c>
      <c r="C311">
        <v>166.03</v>
      </c>
    </row>
    <row r="312" spans="2:3" x14ac:dyDescent="0.3">
      <c r="B312" s="2">
        <v>44419</v>
      </c>
      <c r="C312">
        <v>164.61</v>
      </c>
    </row>
    <row r="313" spans="2:3" x14ac:dyDescent="0.3">
      <c r="B313" s="2">
        <v>44420</v>
      </c>
      <c r="C313">
        <v>165.18</v>
      </c>
    </row>
    <row r="314" spans="2:3" x14ac:dyDescent="0.3">
      <c r="B314" s="2">
        <v>44421</v>
      </c>
      <c r="C314">
        <v>164.7</v>
      </c>
    </row>
    <row r="315" spans="2:3" x14ac:dyDescent="0.3">
      <c r="B315" s="2">
        <v>44424</v>
      </c>
      <c r="C315">
        <v>164.95</v>
      </c>
    </row>
    <row r="316" spans="2:3" x14ac:dyDescent="0.3">
      <c r="B316" s="2">
        <v>44425</v>
      </c>
      <c r="C316">
        <v>162.1</v>
      </c>
    </row>
    <row r="317" spans="2:3" x14ac:dyDescent="0.3">
      <c r="B317" s="2">
        <v>44426</v>
      </c>
      <c r="C317">
        <v>160.06</v>
      </c>
    </row>
    <row r="318" spans="2:3" x14ac:dyDescent="0.3">
      <c r="B318" s="2">
        <v>44427</v>
      </c>
      <c r="C318">
        <v>159.38999999999999</v>
      </c>
    </row>
    <row r="319" spans="2:3" x14ac:dyDescent="0.3">
      <c r="B319" s="2">
        <v>44428</v>
      </c>
      <c r="C319">
        <v>160</v>
      </c>
    </row>
    <row r="320" spans="2:3" x14ac:dyDescent="0.3">
      <c r="B320" s="2">
        <v>44431</v>
      </c>
      <c r="C320">
        <v>163.29</v>
      </c>
    </row>
    <row r="321" spans="2:3" x14ac:dyDescent="0.3">
      <c r="B321" s="2">
        <v>44432</v>
      </c>
      <c r="C321">
        <v>165.29</v>
      </c>
    </row>
    <row r="322" spans="2:3" x14ac:dyDescent="0.3">
      <c r="B322" s="2">
        <v>44433</v>
      </c>
      <c r="C322">
        <v>164.96</v>
      </c>
    </row>
    <row r="323" spans="2:3" x14ac:dyDescent="0.3">
      <c r="B323" s="2">
        <v>44434</v>
      </c>
      <c r="C323">
        <v>165.8</v>
      </c>
    </row>
    <row r="324" spans="2:3" x14ac:dyDescent="0.3">
      <c r="B324" s="2">
        <v>44435</v>
      </c>
      <c r="C324">
        <v>167.48</v>
      </c>
    </row>
    <row r="325" spans="2:3" x14ac:dyDescent="0.3">
      <c r="B325" s="2">
        <v>44438</v>
      </c>
      <c r="C325">
        <v>171.08</v>
      </c>
    </row>
    <row r="326" spans="2:3" x14ac:dyDescent="0.3">
      <c r="B326" s="2">
        <v>44439</v>
      </c>
      <c r="C326">
        <v>173.54</v>
      </c>
    </row>
    <row r="327" spans="2:3" x14ac:dyDescent="0.3">
      <c r="B327" s="2">
        <v>44440</v>
      </c>
      <c r="C327">
        <v>173.95</v>
      </c>
    </row>
    <row r="328" spans="2:3" x14ac:dyDescent="0.3">
      <c r="B328" s="2">
        <v>44441</v>
      </c>
      <c r="C328">
        <v>173.16</v>
      </c>
    </row>
    <row r="329" spans="2:3" x14ac:dyDescent="0.3">
      <c r="B329" s="2">
        <v>44442</v>
      </c>
      <c r="C329">
        <v>173.9</v>
      </c>
    </row>
    <row r="330" spans="2:3" x14ac:dyDescent="0.3">
      <c r="B330" s="2">
        <v>44446</v>
      </c>
      <c r="C330">
        <v>175.46</v>
      </c>
    </row>
    <row r="331" spans="2:3" x14ac:dyDescent="0.3">
      <c r="B331" s="2">
        <v>44447</v>
      </c>
      <c r="C331">
        <v>176.27</v>
      </c>
    </row>
    <row r="332" spans="2:3" x14ac:dyDescent="0.3">
      <c r="B332" s="2">
        <v>44448</v>
      </c>
      <c r="C332">
        <v>174.21</v>
      </c>
    </row>
    <row r="333" spans="2:3" x14ac:dyDescent="0.3">
      <c r="B333" s="2">
        <v>44449</v>
      </c>
      <c r="C333">
        <v>173.46</v>
      </c>
    </row>
    <row r="334" spans="2:3" x14ac:dyDescent="0.3">
      <c r="B334" s="2">
        <v>44452</v>
      </c>
      <c r="C334">
        <v>172.86</v>
      </c>
    </row>
    <row r="335" spans="2:3" x14ac:dyDescent="0.3">
      <c r="B335" s="2">
        <v>44453</v>
      </c>
      <c r="C335">
        <v>172.5</v>
      </c>
    </row>
    <row r="336" spans="2:3" x14ac:dyDescent="0.3">
      <c r="B336" s="2">
        <v>44454</v>
      </c>
      <c r="C336">
        <v>173.79</v>
      </c>
    </row>
    <row r="337" spans="2:3" x14ac:dyDescent="0.3">
      <c r="B337" s="2">
        <v>44455</v>
      </c>
      <c r="C337">
        <v>174.41</v>
      </c>
    </row>
    <row r="338" spans="2:3" x14ac:dyDescent="0.3">
      <c r="B338" s="2">
        <v>44456</v>
      </c>
      <c r="C338">
        <v>173.13</v>
      </c>
    </row>
    <row r="339" spans="2:3" x14ac:dyDescent="0.3">
      <c r="B339" s="2">
        <v>44459</v>
      </c>
      <c r="C339">
        <v>167.79</v>
      </c>
    </row>
    <row r="340" spans="2:3" x14ac:dyDescent="0.3">
      <c r="B340" s="2">
        <v>44460</v>
      </c>
      <c r="C340">
        <v>167.18</v>
      </c>
    </row>
    <row r="341" spans="2:3" x14ac:dyDescent="0.3">
      <c r="B341" s="2">
        <v>44461</v>
      </c>
      <c r="C341">
        <v>169</v>
      </c>
    </row>
    <row r="342" spans="2:3" x14ac:dyDescent="0.3">
      <c r="B342" s="2">
        <v>44462</v>
      </c>
      <c r="C342">
        <v>170.8</v>
      </c>
    </row>
    <row r="343" spans="2:3" x14ac:dyDescent="0.3">
      <c r="B343" s="2">
        <v>44463</v>
      </c>
      <c r="C343">
        <v>171.28</v>
      </c>
    </row>
    <row r="344" spans="2:3" x14ac:dyDescent="0.3">
      <c r="B344" s="2">
        <v>44466</v>
      </c>
      <c r="C344">
        <v>170.29</v>
      </c>
    </row>
    <row r="345" spans="2:3" x14ac:dyDescent="0.3">
      <c r="B345" s="2">
        <v>44467</v>
      </c>
      <c r="C345">
        <v>165.8</v>
      </c>
    </row>
    <row r="346" spans="2:3" x14ac:dyDescent="0.3">
      <c r="B346" s="2">
        <v>44468</v>
      </c>
      <c r="C346">
        <v>165.06</v>
      </c>
    </row>
    <row r="347" spans="2:3" x14ac:dyDescent="0.3">
      <c r="B347" s="2">
        <v>44469</v>
      </c>
      <c r="C347">
        <v>164.25</v>
      </c>
    </row>
    <row r="348" spans="2:3" x14ac:dyDescent="0.3">
      <c r="B348" s="2">
        <v>44470</v>
      </c>
      <c r="C348">
        <v>164.16</v>
      </c>
    </row>
    <row r="349" spans="2:3" x14ac:dyDescent="0.3">
      <c r="B349" s="2">
        <v>44473</v>
      </c>
      <c r="C349">
        <v>159.49</v>
      </c>
    </row>
    <row r="350" spans="2:3" x14ac:dyDescent="0.3">
      <c r="B350" s="2">
        <v>44474</v>
      </c>
      <c r="C350">
        <v>161.05000000000001</v>
      </c>
    </row>
    <row r="351" spans="2:3" x14ac:dyDescent="0.3">
      <c r="B351" s="2">
        <v>44475</v>
      </c>
      <c r="C351">
        <v>163.1</v>
      </c>
    </row>
    <row r="352" spans="2:3" x14ac:dyDescent="0.3">
      <c r="B352" s="2">
        <v>44476</v>
      </c>
      <c r="C352">
        <v>165.12</v>
      </c>
    </row>
    <row r="353" spans="2:3" x14ac:dyDescent="0.3">
      <c r="B353" s="2">
        <v>44477</v>
      </c>
      <c r="C353">
        <v>164.43</v>
      </c>
    </row>
    <row r="354" spans="2:3" x14ac:dyDescent="0.3">
      <c r="B354" s="2">
        <v>44480</v>
      </c>
      <c r="C354">
        <v>162.32</v>
      </c>
    </row>
    <row r="355" spans="2:3" x14ac:dyDescent="0.3">
      <c r="B355" s="2">
        <v>44481</v>
      </c>
      <c r="C355">
        <v>162.37</v>
      </c>
    </row>
    <row r="356" spans="2:3" x14ac:dyDescent="0.3">
      <c r="B356" s="2">
        <v>44482</v>
      </c>
      <c r="C356">
        <v>164.21</v>
      </c>
    </row>
    <row r="357" spans="2:3" x14ac:dyDescent="0.3">
      <c r="B357" s="2">
        <v>44483</v>
      </c>
      <c r="C357">
        <v>164.99</v>
      </c>
    </row>
    <row r="358" spans="2:3" x14ac:dyDescent="0.3">
      <c r="B358" s="2">
        <v>44484</v>
      </c>
      <c r="C358">
        <v>170.45</v>
      </c>
    </row>
    <row r="359" spans="2:3" x14ac:dyDescent="0.3">
      <c r="B359" s="2">
        <v>44487</v>
      </c>
      <c r="C359">
        <v>172.34</v>
      </c>
    </row>
    <row r="360" spans="2:3" x14ac:dyDescent="0.3">
      <c r="B360" s="2">
        <v>44488</v>
      </c>
      <c r="C360">
        <v>172.21</v>
      </c>
    </row>
    <row r="361" spans="2:3" x14ac:dyDescent="0.3">
      <c r="B361" s="2">
        <v>44489</v>
      </c>
      <c r="C361">
        <v>170.75</v>
      </c>
    </row>
    <row r="362" spans="2:3" x14ac:dyDescent="0.3">
      <c r="B362" s="2">
        <v>44490</v>
      </c>
      <c r="C362">
        <v>171.75</v>
      </c>
    </row>
    <row r="363" spans="2:3" x14ac:dyDescent="0.3">
      <c r="B363" s="2">
        <v>44491</v>
      </c>
      <c r="C363">
        <v>166.78</v>
      </c>
    </row>
    <row r="364" spans="2:3" x14ac:dyDescent="0.3">
      <c r="B364" s="2">
        <v>44494</v>
      </c>
      <c r="C364">
        <v>166.02</v>
      </c>
    </row>
    <row r="365" spans="2:3" x14ac:dyDescent="0.3">
      <c r="B365" s="2">
        <v>44495</v>
      </c>
      <c r="C365">
        <v>168.8</v>
      </c>
    </row>
    <row r="366" spans="2:3" x14ac:dyDescent="0.3">
      <c r="B366" s="2">
        <v>44496</v>
      </c>
      <c r="C366">
        <v>169.62</v>
      </c>
    </row>
    <row r="367" spans="2:3" x14ac:dyDescent="0.3">
      <c r="B367" s="2">
        <v>44497</v>
      </c>
      <c r="C367">
        <v>172.33</v>
      </c>
    </row>
    <row r="368" spans="2:3" x14ac:dyDescent="0.3">
      <c r="B368" s="2">
        <v>44498</v>
      </c>
      <c r="C368">
        <v>168.62</v>
      </c>
    </row>
    <row r="369" spans="2:3" x14ac:dyDescent="0.3">
      <c r="B369" s="2">
        <v>44501</v>
      </c>
      <c r="C369">
        <v>165.91</v>
      </c>
    </row>
    <row r="370" spans="2:3" x14ac:dyDescent="0.3">
      <c r="B370" s="2">
        <v>44502</v>
      </c>
      <c r="C370">
        <v>165.64</v>
      </c>
    </row>
    <row r="371" spans="2:3" x14ac:dyDescent="0.3">
      <c r="B371" s="2">
        <v>44503</v>
      </c>
      <c r="C371">
        <v>169.2</v>
      </c>
    </row>
    <row r="372" spans="2:3" x14ac:dyDescent="0.3">
      <c r="B372" s="2">
        <v>44504</v>
      </c>
      <c r="C372">
        <v>173.85</v>
      </c>
    </row>
    <row r="373" spans="2:3" x14ac:dyDescent="0.3">
      <c r="B373" s="2">
        <v>44505</v>
      </c>
      <c r="C373">
        <v>175.95</v>
      </c>
    </row>
    <row r="374" spans="2:3" x14ac:dyDescent="0.3">
      <c r="B374" s="2">
        <v>44508</v>
      </c>
      <c r="C374">
        <v>174.45</v>
      </c>
    </row>
    <row r="375" spans="2:3" x14ac:dyDescent="0.3">
      <c r="B375" s="2">
        <v>44509</v>
      </c>
      <c r="C375">
        <v>178.81</v>
      </c>
    </row>
    <row r="376" spans="2:3" x14ac:dyDescent="0.3">
      <c r="B376" s="2">
        <v>44510</v>
      </c>
      <c r="C376">
        <v>174.1</v>
      </c>
    </row>
    <row r="377" spans="2:3" x14ac:dyDescent="0.3">
      <c r="B377" s="2">
        <v>44511</v>
      </c>
      <c r="C377">
        <v>173.63</v>
      </c>
    </row>
    <row r="378" spans="2:3" x14ac:dyDescent="0.3">
      <c r="B378" s="2">
        <v>44512</v>
      </c>
      <c r="C378">
        <v>176.26</v>
      </c>
    </row>
    <row r="379" spans="2:3" x14ac:dyDescent="0.3">
      <c r="B379" s="2">
        <v>44515</v>
      </c>
      <c r="C379">
        <v>177.28</v>
      </c>
    </row>
    <row r="380" spans="2:3" x14ac:dyDescent="0.3">
      <c r="B380" s="2">
        <v>44516</v>
      </c>
      <c r="C380">
        <v>177.04</v>
      </c>
    </row>
    <row r="381" spans="2:3" x14ac:dyDescent="0.3">
      <c r="B381" s="2">
        <v>44517</v>
      </c>
      <c r="C381">
        <v>177.45</v>
      </c>
    </row>
    <row r="382" spans="2:3" x14ac:dyDescent="0.3">
      <c r="B382" s="2">
        <v>44518</v>
      </c>
      <c r="C382">
        <v>184.8</v>
      </c>
    </row>
    <row r="383" spans="2:3" x14ac:dyDescent="0.3">
      <c r="B383" s="2">
        <v>44519</v>
      </c>
      <c r="C383">
        <v>183.83</v>
      </c>
    </row>
    <row r="384" spans="2:3" x14ac:dyDescent="0.3">
      <c r="B384" s="2">
        <v>44522</v>
      </c>
      <c r="C384">
        <v>178.63</v>
      </c>
    </row>
    <row r="385" spans="2:3" x14ac:dyDescent="0.3">
      <c r="B385" s="2">
        <v>44523</v>
      </c>
      <c r="C385">
        <v>179</v>
      </c>
    </row>
    <row r="386" spans="2:3" x14ac:dyDescent="0.3">
      <c r="B386" s="2">
        <v>44524</v>
      </c>
      <c r="C386">
        <v>179.02</v>
      </c>
    </row>
    <row r="387" spans="2:3" x14ac:dyDescent="0.3">
      <c r="B387" s="2">
        <v>44526</v>
      </c>
      <c r="C387">
        <v>175.23</v>
      </c>
    </row>
    <row r="388" spans="2:3" x14ac:dyDescent="0.3">
      <c r="B388" s="2">
        <v>44529</v>
      </c>
      <c r="C388">
        <v>178.08</v>
      </c>
    </row>
    <row r="389" spans="2:3" x14ac:dyDescent="0.3">
      <c r="B389" s="2">
        <v>44530</v>
      </c>
      <c r="C389">
        <v>175.35</v>
      </c>
    </row>
    <row r="390" spans="2:3" x14ac:dyDescent="0.3">
      <c r="B390" s="2">
        <v>44531</v>
      </c>
      <c r="C390">
        <v>172.19</v>
      </c>
    </row>
    <row r="391" spans="2:3" x14ac:dyDescent="0.3">
      <c r="B391" s="2">
        <v>44532</v>
      </c>
      <c r="C391">
        <v>171.87</v>
      </c>
    </row>
    <row r="392" spans="2:3" x14ac:dyDescent="0.3">
      <c r="B392" s="2">
        <v>44533</v>
      </c>
      <c r="C392">
        <v>169.49</v>
      </c>
    </row>
    <row r="393" spans="2:3" x14ac:dyDescent="0.3">
      <c r="B393" s="2">
        <v>44536</v>
      </c>
      <c r="C393">
        <v>171.37</v>
      </c>
    </row>
    <row r="394" spans="2:3" x14ac:dyDescent="0.3">
      <c r="B394" s="2">
        <v>44537</v>
      </c>
      <c r="C394">
        <v>176.16</v>
      </c>
    </row>
    <row r="395" spans="2:3" x14ac:dyDescent="0.3">
      <c r="B395" s="2">
        <v>44538</v>
      </c>
      <c r="C395">
        <v>176.16</v>
      </c>
    </row>
    <row r="396" spans="2:3" x14ac:dyDescent="0.3">
      <c r="B396" s="2">
        <v>44539</v>
      </c>
      <c r="C396">
        <v>174.17</v>
      </c>
    </row>
    <row r="397" spans="2:3" x14ac:dyDescent="0.3">
      <c r="B397" s="2">
        <v>44540</v>
      </c>
      <c r="C397">
        <v>172.21</v>
      </c>
    </row>
    <row r="398" spans="2:3" x14ac:dyDescent="0.3">
      <c r="B398" s="2">
        <v>44543</v>
      </c>
      <c r="C398">
        <v>169.57</v>
      </c>
    </row>
    <row r="399" spans="2:3" x14ac:dyDescent="0.3">
      <c r="B399" s="2">
        <v>44544</v>
      </c>
      <c r="C399">
        <v>169.09</v>
      </c>
    </row>
    <row r="400" spans="2:3" x14ac:dyDescent="0.3">
      <c r="B400" s="2">
        <v>44545</v>
      </c>
      <c r="C400">
        <v>173.32</v>
      </c>
    </row>
    <row r="401" spans="2:3" x14ac:dyDescent="0.3">
      <c r="B401" s="2">
        <v>44546</v>
      </c>
      <c r="C401">
        <v>168.87</v>
      </c>
    </row>
    <row r="402" spans="2:3" x14ac:dyDescent="0.3">
      <c r="B402" s="2">
        <v>44547</v>
      </c>
      <c r="C402">
        <v>170.02</v>
      </c>
    </row>
    <row r="403" spans="2:3" x14ac:dyDescent="0.3">
      <c r="B403" s="2">
        <v>44550</v>
      </c>
      <c r="C403">
        <v>167.08</v>
      </c>
    </row>
    <row r="404" spans="2:3" x14ac:dyDescent="0.3">
      <c r="B404" s="2">
        <v>44551</v>
      </c>
      <c r="C404">
        <v>170.42</v>
      </c>
    </row>
    <row r="405" spans="2:3" x14ac:dyDescent="0.3">
      <c r="B405" s="2">
        <v>44552</v>
      </c>
      <c r="C405">
        <v>171.04</v>
      </c>
    </row>
    <row r="406" spans="2:3" x14ac:dyDescent="0.3">
      <c r="B406" s="2">
        <v>44553</v>
      </c>
      <c r="C406">
        <v>171.07</v>
      </c>
    </row>
    <row r="407" spans="2:3" x14ac:dyDescent="0.3">
      <c r="B407" s="2">
        <v>44557</v>
      </c>
      <c r="C407">
        <v>169.67</v>
      </c>
    </row>
    <row r="408" spans="2:3" x14ac:dyDescent="0.3">
      <c r="B408" s="2">
        <v>44558</v>
      </c>
      <c r="C408">
        <v>170.66</v>
      </c>
    </row>
    <row r="409" spans="2:3" x14ac:dyDescent="0.3">
      <c r="B409" s="2">
        <v>44559</v>
      </c>
      <c r="C409">
        <v>169.2</v>
      </c>
    </row>
    <row r="410" spans="2:3" x14ac:dyDescent="0.3">
      <c r="B410" s="2">
        <v>44560</v>
      </c>
      <c r="C410">
        <v>168.64</v>
      </c>
    </row>
    <row r="411" spans="2:3" x14ac:dyDescent="0.3">
      <c r="B411" s="2">
        <v>44561</v>
      </c>
      <c r="C411">
        <v>166.72</v>
      </c>
    </row>
    <row r="412" spans="2:3" x14ac:dyDescent="0.3">
      <c r="B412" s="2">
        <v>44564</v>
      </c>
      <c r="C412">
        <v>170.4</v>
      </c>
    </row>
    <row r="413" spans="2:3" x14ac:dyDescent="0.3">
      <c r="B413" s="2">
        <v>44565</v>
      </c>
      <c r="C413">
        <v>167.52</v>
      </c>
    </row>
    <row r="414" spans="2:3" x14ac:dyDescent="0.3">
      <c r="B414" s="2">
        <v>44566</v>
      </c>
      <c r="C414">
        <v>164.36</v>
      </c>
    </row>
    <row r="415" spans="2:3" x14ac:dyDescent="0.3">
      <c r="B415" s="2">
        <v>44567</v>
      </c>
      <c r="C415">
        <v>163.25</v>
      </c>
    </row>
    <row r="416" spans="2:3" x14ac:dyDescent="0.3">
      <c r="B416" s="2">
        <v>44568</v>
      </c>
      <c r="C416">
        <v>162.55000000000001</v>
      </c>
    </row>
    <row r="417" spans="2:3" x14ac:dyDescent="0.3">
      <c r="B417" s="2">
        <v>44571</v>
      </c>
      <c r="C417">
        <v>161.49</v>
      </c>
    </row>
    <row r="418" spans="2:3" x14ac:dyDescent="0.3">
      <c r="B418" s="2">
        <v>44572</v>
      </c>
      <c r="C418">
        <v>165.36</v>
      </c>
    </row>
    <row r="419" spans="2:3" x14ac:dyDescent="0.3">
      <c r="B419" s="2">
        <v>44573</v>
      </c>
      <c r="C419">
        <v>165.21</v>
      </c>
    </row>
    <row r="420" spans="2:3" x14ac:dyDescent="0.3">
      <c r="B420" s="2">
        <v>44574</v>
      </c>
      <c r="C420">
        <v>161.21</v>
      </c>
    </row>
    <row r="421" spans="2:3" x14ac:dyDescent="0.3">
      <c r="B421" s="2">
        <v>44575</v>
      </c>
      <c r="C421">
        <v>162.13999999999999</v>
      </c>
    </row>
    <row r="422" spans="2:3" x14ac:dyDescent="0.3">
      <c r="B422" s="2">
        <v>44579</v>
      </c>
      <c r="C422">
        <v>158.91999999999999</v>
      </c>
    </row>
    <row r="423" spans="2:3" x14ac:dyDescent="0.3">
      <c r="B423" s="2">
        <v>44580</v>
      </c>
      <c r="C423">
        <v>156.30000000000001</v>
      </c>
    </row>
    <row r="424" spans="2:3" x14ac:dyDescent="0.3">
      <c r="B424" s="2">
        <v>44581</v>
      </c>
      <c r="C424">
        <v>151.66999999999999</v>
      </c>
    </row>
    <row r="425" spans="2:3" x14ac:dyDescent="0.3">
      <c r="B425" s="2">
        <v>44582</v>
      </c>
      <c r="C425">
        <v>142.63999999999999</v>
      </c>
    </row>
    <row r="426" spans="2:3" x14ac:dyDescent="0.3">
      <c r="B426" s="2">
        <v>44585</v>
      </c>
      <c r="C426">
        <v>144.54</v>
      </c>
    </row>
    <row r="427" spans="2:3" x14ac:dyDescent="0.3">
      <c r="B427" s="2">
        <v>44586</v>
      </c>
      <c r="C427">
        <v>139.99</v>
      </c>
    </row>
    <row r="428" spans="2:3" x14ac:dyDescent="0.3">
      <c r="B428" s="2">
        <v>44587</v>
      </c>
      <c r="C428">
        <v>138.87</v>
      </c>
    </row>
    <row r="429" spans="2:3" x14ac:dyDescent="0.3">
      <c r="B429" s="2">
        <v>44588</v>
      </c>
      <c r="C429">
        <v>139.63999999999999</v>
      </c>
    </row>
    <row r="430" spans="2:3" x14ac:dyDescent="0.3">
      <c r="B430" s="2">
        <v>44589</v>
      </c>
      <c r="C430">
        <v>143.97999999999999</v>
      </c>
    </row>
    <row r="431" spans="2:3" x14ac:dyDescent="0.3">
      <c r="B431" s="2">
        <v>44592</v>
      </c>
      <c r="C431">
        <v>149.57</v>
      </c>
    </row>
    <row r="432" spans="2:3" x14ac:dyDescent="0.3">
      <c r="B432" s="2">
        <v>44593</v>
      </c>
      <c r="C432">
        <v>151.19</v>
      </c>
    </row>
    <row r="433" spans="2:3" x14ac:dyDescent="0.3">
      <c r="B433" s="2">
        <v>44594</v>
      </c>
      <c r="C433">
        <v>150.61000000000001</v>
      </c>
    </row>
    <row r="434" spans="2:3" x14ac:dyDescent="0.3">
      <c r="B434" s="2">
        <v>44595</v>
      </c>
      <c r="C434">
        <v>138.85</v>
      </c>
    </row>
    <row r="435" spans="2:3" x14ac:dyDescent="0.3">
      <c r="B435" s="2">
        <v>44596</v>
      </c>
      <c r="C435">
        <v>157.63999999999999</v>
      </c>
    </row>
    <row r="436" spans="2:3" x14ac:dyDescent="0.3">
      <c r="B436" s="2">
        <v>44599</v>
      </c>
      <c r="C436">
        <v>157.94</v>
      </c>
    </row>
    <row r="437" spans="2:3" x14ac:dyDescent="0.3">
      <c r="B437" s="2">
        <v>44600</v>
      </c>
      <c r="C437">
        <v>161.41</v>
      </c>
    </row>
    <row r="438" spans="2:3" x14ac:dyDescent="0.3">
      <c r="B438" s="2">
        <v>44601</v>
      </c>
      <c r="C438">
        <v>161.19</v>
      </c>
    </row>
    <row r="439" spans="2:3" x14ac:dyDescent="0.3">
      <c r="B439" s="2">
        <v>44602</v>
      </c>
      <c r="C439">
        <v>159</v>
      </c>
    </row>
    <row r="440" spans="2:3" x14ac:dyDescent="0.3">
      <c r="B440" s="2">
        <v>44603</v>
      </c>
      <c r="C440">
        <v>153.29</v>
      </c>
    </row>
    <row r="441" spans="2:3" x14ac:dyDescent="0.3">
      <c r="B441" s="2">
        <v>44606</v>
      </c>
      <c r="C441">
        <v>155.16999999999999</v>
      </c>
    </row>
    <row r="442" spans="2:3" x14ac:dyDescent="0.3">
      <c r="B442" s="2">
        <v>44607</v>
      </c>
      <c r="C442">
        <v>156.51</v>
      </c>
    </row>
    <row r="443" spans="2:3" x14ac:dyDescent="0.3">
      <c r="B443" s="2">
        <v>44608</v>
      </c>
      <c r="C443">
        <v>158.1</v>
      </c>
    </row>
    <row r="444" spans="2:3" x14ac:dyDescent="0.3">
      <c r="B444" s="2">
        <v>44609</v>
      </c>
      <c r="C444">
        <v>154.65</v>
      </c>
    </row>
    <row r="445" spans="2:3" x14ac:dyDescent="0.3">
      <c r="B445" s="2">
        <v>44610</v>
      </c>
      <c r="C445">
        <v>152.6</v>
      </c>
    </row>
    <row r="446" spans="2:3" x14ac:dyDescent="0.3">
      <c r="B446" s="2">
        <v>44614</v>
      </c>
      <c r="C446">
        <v>150.19999999999999</v>
      </c>
    </row>
    <row r="447" spans="2:3" x14ac:dyDescent="0.3">
      <c r="B447" s="2">
        <v>44615</v>
      </c>
      <c r="C447">
        <v>144.83000000000001</v>
      </c>
    </row>
    <row r="448" spans="2:3" x14ac:dyDescent="0.3">
      <c r="B448" s="2">
        <v>44616</v>
      </c>
      <c r="C448">
        <v>151.36000000000001</v>
      </c>
    </row>
    <row r="449" spans="2:3" x14ac:dyDescent="0.3">
      <c r="B449" s="2">
        <v>44617</v>
      </c>
      <c r="C449">
        <v>153.79</v>
      </c>
    </row>
    <row r="450" spans="2:3" x14ac:dyDescent="0.3">
      <c r="B450" s="2">
        <v>44620</v>
      </c>
      <c r="C450">
        <v>153.56</v>
      </c>
    </row>
    <row r="451" spans="2:3" x14ac:dyDescent="0.3">
      <c r="B451" s="2">
        <v>44621</v>
      </c>
      <c r="C451">
        <v>151.13999999999999</v>
      </c>
    </row>
    <row r="452" spans="2:3" x14ac:dyDescent="0.3">
      <c r="B452" s="2">
        <v>44622</v>
      </c>
      <c r="C452">
        <v>152.05000000000001</v>
      </c>
    </row>
    <row r="453" spans="2:3" x14ac:dyDescent="0.3">
      <c r="B453" s="2">
        <v>44623</v>
      </c>
      <c r="C453">
        <v>147.9</v>
      </c>
    </row>
    <row r="454" spans="2:3" x14ac:dyDescent="0.3">
      <c r="B454" s="2">
        <v>44624</v>
      </c>
      <c r="C454">
        <v>145.63999999999999</v>
      </c>
    </row>
    <row r="455" spans="2:3" x14ac:dyDescent="0.3">
      <c r="B455" s="2">
        <v>44627</v>
      </c>
      <c r="C455">
        <v>137.44999999999999</v>
      </c>
    </row>
    <row r="456" spans="2:3" x14ac:dyDescent="0.3">
      <c r="B456" s="2">
        <v>44628</v>
      </c>
      <c r="C456">
        <v>136.01</v>
      </c>
    </row>
    <row r="457" spans="2:3" x14ac:dyDescent="0.3">
      <c r="B457" s="2">
        <v>44629</v>
      </c>
      <c r="C457">
        <v>139.28</v>
      </c>
    </row>
    <row r="458" spans="2:3" x14ac:dyDescent="0.3">
      <c r="B458" s="2">
        <v>44630</v>
      </c>
      <c r="C458">
        <v>146.82</v>
      </c>
    </row>
    <row r="459" spans="2:3" x14ac:dyDescent="0.3">
      <c r="B459" s="2">
        <v>44631</v>
      </c>
      <c r="C459">
        <v>145.52000000000001</v>
      </c>
    </row>
    <row r="460" spans="2:3" x14ac:dyDescent="0.3">
      <c r="B460" s="2">
        <v>44634</v>
      </c>
      <c r="C460">
        <v>141.85</v>
      </c>
    </row>
    <row r="461" spans="2:3" x14ac:dyDescent="0.3">
      <c r="B461" s="2">
        <v>44635</v>
      </c>
      <c r="C461">
        <v>147.37</v>
      </c>
    </row>
    <row r="462" spans="2:3" x14ac:dyDescent="0.3">
      <c r="B462" s="2">
        <v>44636</v>
      </c>
      <c r="C462">
        <v>153.1</v>
      </c>
    </row>
    <row r="463" spans="2:3" x14ac:dyDescent="0.3">
      <c r="B463" s="2">
        <v>44637</v>
      </c>
      <c r="C463">
        <v>157.24</v>
      </c>
    </row>
    <row r="464" spans="2:3" x14ac:dyDescent="0.3">
      <c r="B464" s="2">
        <v>44638</v>
      </c>
      <c r="C464">
        <v>161.25</v>
      </c>
    </row>
    <row r="465" spans="2:3" x14ac:dyDescent="0.3">
      <c r="B465" s="2">
        <v>44641</v>
      </c>
      <c r="C465">
        <v>161.49</v>
      </c>
    </row>
    <row r="466" spans="2:3" x14ac:dyDescent="0.3">
      <c r="B466" s="2">
        <v>44642</v>
      </c>
      <c r="C466">
        <v>164.89</v>
      </c>
    </row>
    <row r="467" spans="2:3" x14ac:dyDescent="0.3">
      <c r="B467" s="2">
        <v>44643</v>
      </c>
      <c r="C467">
        <v>163.41</v>
      </c>
    </row>
    <row r="468" spans="2:3" x14ac:dyDescent="0.3">
      <c r="B468" s="2">
        <v>44644</v>
      </c>
      <c r="C468">
        <v>163.65</v>
      </c>
    </row>
    <row r="469" spans="2:3" x14ac:dyDescent="0.3">
      <c r="B469" s="2">
        <v>44645</v>
      </c>
      <c r="C469">
        <v>164.77</v>
      </c>
    </row>
    <row r="470" spans="2:3" x14ac:dyDescent="0.3">
      <c r="B470" s="2">
        <v>44648</v>
      </c>
      <c r="C470">
        <v>168.99</v>
      </c>
    </row>
    <row r="471" spans="2:3" x14ac:dyDescent="0.3">
      <c r="B471" s="2">
        <v>44649</v>
      </c>
      <c r="C471">
        <v>169.32</v>
      </c>
    </row>
    <row r="472" spans="2:3" x14ac:dyDescent="0.3">
      <c r="B472" s="2">
        <v>44650</v>
      </c>
      <c r="C472">
        <v>166.3</v>
      </c>
    </row>
    <row r="473" spans="2:3" x14ac:dyDescent="0.3">
      <c r="B473" s="2">
        <v>44651</v>
      </c>
      <c r="C473">
        <v>163</v>
      </c>
    </row>
    <row r="474" spans="2:3" x14ac:dyDescent="0.3">
      <c r="B474" s="2">
        <v>44652</v>
      </c>
      <c r="C474">
        <v>163.56</v>
      </c>
    </row>
    <row r="475" spans="2:3" x14ac:dyDescent="0.3">
      <c r="B475" s="2">
        <v>44655</v>
      </c>
      <c r="C475">
        <v>168.35</v>
      </c>
    </row>
    <row r="476" spans="2:3" x14ac:dyDescent="0.3">
      <c r="B476" s="2">
        <v>44656</v>
      </c>
      <c r="C476">
        <v>164.05</v>
      </c>
    </row>
    <row r="477" spans="2:3" x14ac:dyDescent="0.3">
      <c r="B477" s="2">
        <v>44657</v>
      </c>
      <c r="C477">
        <v>158.76</v>
      </c>
    </row>
    <row r="478" spans="2:3" x14ac:dyDescent="0.3">
      <c r="B478" s="2">
        <v>44658</v>
      </c>
      <c r="C478">
        <v>157.78</v>
      </c>
    </row>
    <row r="479" spans="2:3" x14ac:dyDescent="0.3">
      <c r="B479" s="2">
        <v>44659</v>
      </c>
      <c r="C479">
        <v>154.46</v>
      </c>
    </row>
    <row r="480" spans="2:3" x14ac:dyDescent="0.3">
      <c r="B480" s="2">
        <v>44662</v>
      </c>
      <c r="C480">
        <v>151.12</v>
      </c>
    </row>
    <row r="481" spans="2:3" x14ac:dyDescent="0.3">
      <c r="B481" s="2">
        <v>44663</v>
      </c>
      <c r="C481">
        <v>150.79</v>
      </c>
    </row>
    <row r="482" spans="2:3" x14ac:dyDescent="0.3">
      <c r="B482" s="2">
        <v>44664</v>
      </c>
      <c r="C482">
        <v>155.54</v>
      </c>
    </row>
    <row r="483" spans="2:3" x14ac:dyDescent="0.3">
      <c r="B483" s="2">
        <v>44665</v>
      </c>
      <c r="C483">
        <v>151.71</v>
      </c>
    </row>
    <row r="484" spans="2:3" x14ac:dyDescent="0.3">
      <c r="B484" s="2">
        <v>44669</v>
      </c>
      <c r="C484">
        <v>152.79</v>
      </c>
    </row>
    <row r="485" spans="2:3" x14ac:dyDescent="0.3">
      <c r="B485" s="2">
        <v>44670</v>
      </c>
      <c r="C485">
        <v>158.12</v>
      </c>
    </row>
    <row r="486" spans="2:3" x14ac:dyDescent="0.3">
      <c r="B486" s="2">
        <v>44671</v>
      </c>
      <c r="C486">
        <v>154</v>
      </c>
    </row>
    <row r="487" spans="2:3" x14ac:dyDescent="0.3">
      <c r="B487" s="2">
        <v>44672</v>
      </c>
      <c r="C487">
        <v>148.30000000000001</v>
      </c>
    </row>
    <row r="488" spans="2:3" x14ac:dyDescent="0.3">
      <c r="B488" s="2">
        <v>44673</v>
      </c>
      <c r="C488">
        <v>144.35</v>
      </c>
    </row>
    <row r="489" spans="2:3" x14ac:dyDescent="0.3">
      <c r="B489" s="2">
        <v>44676</v>
      </c>
      <c r="C489">
        <v>146.07</v>
      </c>
    </row>
    <row r="490" spans="2:3" x14ac:dyDescent="0.3">
      <c r="B490" s="2">
        <v>44677</v>
      </c>
      <c r="C490">
        <v>139.38999999999999</v>
      </c>
    </row>
    <row r="491" spans="2:3" x14ac:dyDescent="0.3">
      <c r="B491" s="2">
        <v>44678</v>
      </c>
      <c r="C491">
        <v>138.16999999999999</v>
      </c>
    </row>
    <row r="492" spans="2:3" x14ac:dyDescent="0.3">
      <c r="B492" s="2">
        <v>44679</v>
      </c>
      <c r="C492">
        <v>144.6</v>
      </c>
    </row>
    <row r="493" spans="2:3" x14ac:dyDescent="0.3">
      <c r="B493" s="2">
        <v>44680</v>
      </c>
      <c r="C493">
        <v>124.28</v>
      </c>
    </row>
    <row r="494" spans="2:3" x14ac:dyDescent="0.3">
      <c r="B494" s="2">
        <v>44683</v>
      </c>
      <c r="C494">
        <v>124.5</v>
      </c>
    </row>
    <row r="495" spans="2:3" x14ac:dyDescent="0.3">
      <c r="B495" s="2">
        <v>44684</v>
      </c>
      <c r="C495">
        <v>124.25</v>
      </c>
    </row>
    <row r="496" spans="2:3" x14ac:dyDescent="0.3">
      <c r="B496" s="2">
        <v>44685</v>
      </c>
      <c r="C496">
        <v>125.93</v>
      </c>
    </row>
    <row r="497" spans="2:3" x14ac:dyDescent="0.3">
      <c r="B497" s="2">
        <v>44686</v>
      </c>
      <c r="C497">
        <v>116.41</v>
      </c>
    </row>
    <row r="498" spans="2:3" x14ac:dyDescent="0.3">
      <c r="B498" s="2">
        <v>44687</v>
      </c>
      <c r="C498">
        <v>114.77</v>
      </c>
    </row>
    <row r="499" spans="2:3" x14ac:dyDescent="0.3">
      <c r="B499" s="2">
        <v>44690</v>
      </c>
      <c r="C499">
        <v>108.79</v>
      </c>
    </row>
    <row r="500" spans="2:3" x14ac:dyDescent="0.3">
      <c r="B500" s="2">
        <v>44691</v>
      </c>
      <c r="C500">
        <v>108.86</v>
      </c>
    </row>
    <row r="501" spans="2:3" x14ac:dyDescent="0.3">
      <c r="B501" s="2">
        <v>44692</v>
      </c>
      <c r="C501">
        <v>105.37</v>
      </c>
    </row>
    <row r="502" spans="2:3" x14ac:dyDescent="0.3">
      <c r="B502" s="2">
        <v>44693</v>
      </c>
      <c r="C502">
        <v>106.93</v>
      </c>
    </row>
    <row r="503" spans="2:3" x14ac:dyDescent="0.3">
      <c r="B503" s="2">
        <v>44694</v>
      </c>
      <c r="C503">
        <v>113.06</v>
      </c>
    </row>
    <row r="504" spans="2:3" x14ac:dyDescent="0.3">
      <c r="B504" s="2">
        <v>44697</v>
      </c>
      <c r="C504">
        <v>110.81</v>
      </c>
    </row>
    <row r="505" spans="2:3" x14ac:dyDescent="0.3">
      <c r="B505" s="2">
        <v>44698</v>
      </c>
      <c r="C505">
        <v>115.37</v>
      </c>
    </row>
    <row r="506" spans="2:3" x14ac:dyDescent="0.3">
      <c r="B506" s="2">
        <v>44699</v>
      </c>
      <c r="C506">
        <v>107.11</v>
      </c>
    </row>
    <row r="507" spans="2:3" x14ac:dyDescent="0.3">
      <c r="B507" s="2">
        <v>44700</v>
      </c>
      <c r="C507">
        <v>107.32</v>
      </c>
    </row>
    <row r="508" spans="2:3" x14ac:dyDescent="0.3">
      <c r="B508" s="2">
        <v>44701</v>
      </c>
      <c r="C508">
        <v>107.59</v>
      </c>
    </row>
    <row r="509" spans="2:3" x14ac:dyDescent="0.3">
      <c r="B509" s="2">
        <v>44704</v>
      </c>
      <c r="C509">
        <v>107.56</v>
      </c>
    </row>
    <row r="510" spans="2:3" x14ac:dyDescent="0.3">
      <c r="B510" s="2">
        <v>44705</v>
      </c>
      <c r="C510">
        <v>104.1</v>
      </c>
    </row>
    <row r="511" spans="2:3" x14ac:dyDescent="0.3">
      <c r="B511" s="2">
        <v>44706</v>
      </c>
      <c r="C511">
        <v>106.78</v>
      </c>
    </row>
    <row r="512" spans="2:3" x14ac:dyDescent="0.3">
      <c r="B512" s="2">
        <v>44707</v>
      </c>
      <c r="C512">
        <v>111.08</v>
      </c>
    </row>
    <row r="513" spans="2:3" x14ac:dyDescent="0.3">
      <c r="B513" s="2">
        <v>44708</v>
      </c>
      <c r="C513">
        <v>115.15</v>
      </c>
    </row>
    <row r="514" spans="2:3" x14ac:dyDescent="0.3">
      <c r="B514" s="2">
        <v>44712</v>
      </c>
      <c r="C514">
        <v>120.21</v>
      </c>
    </row>
    <row r="515" spans="2:3" x14ac:dyDescent="0.3">
      <c r="B515" s="2">
        <v>44713</v>
      </c>
      <c r="C515">
        <v>121.68</v>
      </c>
    </row>
    <row r="516" spans="2:3" x14ac:dyDescent="0.3">
      <c r="B516" s="2">
        <v>44714</v>
      </c>
      <c r="C516">
        <v>125.51</v>
      </c>
    </row>
    <row r="517" spans="2:3" x14ac:dyDescent="0.3">
      <c r="B517" s="2">
        <v>44715</v>
      </c>
      <c r="C517">
        <v>122.35</v>
      </c>
    </row>
    <row r="518" spans="2:3" x14ac:dyDescent="0.3">
      <c r="B518" s="2">
        <v>44718</v>
      </c>
      <c r="C518">
        <v>124.79</v>
      </c>
    </row>
    <row r="519" spans="2:3" x14ac:dyDescent="0.3">
      <c r="B519" s="2">
        <v>44719</v>
      </c>
      <c r="C519">
        <v>123</v>
      </c>
    </row>
    <row r="520" spans="2:3" x14ac:dyDescent="0.3">
      <c r="B520" s="2">
        <v>44720</v>
      </c>
      <c r="C520">
        <v>121.18</v>
      </c>
    </row>
    <row r="521" spans="2:3" x14ac:dyDescent="0.3">
      <c r="B521" s="2">
        <v>44721</v>
      </c>
      <c r="C521">
        <v>116.15</v>
      </c>
    </row>
    <row r="522" spans="2:3" x14ac:dyDescent="0.3">
      <c r="B522" s="2">
        <v>44722</v>
      </c>
      <c r="C522">
        <v>109.65</v>
      </c>
    </row>
    <row r="523" spans="2:3" x14ac:dyDescent="0.3">
      <c r="B523" s="2">
        <v>44725</v>
      </c>
      <c r="C523">
        <v>103.67</v>
      </c>
    </row>
    <row r="524" spans="2:3" x14ac:dyDescent="0.3">
      <c r="B524" s="2">
        <v>44726</v>
      </c>
      <c r="C524">
        <v>102.31</v>
      </c>
    </row>
    <row r="525" spans="2:3" x14ac:dyDescent="0.3">
      <c r="B525" s="2">
        <v>44727</v>
      </c>
      <c r="C525">
        <v>107.67</v>
      </c>
    </row>
    <row r="526" spans="2:3" x14ac:dyDescent="0.3">
      <c r="B526" s="2">
        <v>44728</v>
      </c>
      <c r="C526">
        <v>103.66</v>
      </c>
    </row>
    <row r="527" spans="2:3" x14ac:dyDescent="0.3">
      <c r="B527" s="2">
        <v>44729</v>
      </c>
      <c r="C527">
        <v>106.22</v>
      </c>
    </row>
    <row r="528" spans="2:3" x14ac:dyDescent="0.3">
      <c r="B528" s="2">
        <v>44733</v>
      </c>
      <c r="C528">
        <v>108.68</v>
      </c>
    </row>
    <row r="529" spans="2:3" x14ac:dyDescent="0.3">
      <c r="B529" s="2">
        <v>44734</v>
      </c>
      <c r="C529">
        <v>108.95</v>
      </c>
    </row>
    <row r="530" spans="2:3" x14ac:dyDescent="0.3">
      <c r="B530" s="2">
        <v>44735</v>
      </c>
      <c r="C530">
        <v>112.44</v>
      </c>
    </row>
    <row r="531" spans="2:3" x14ac:dyDescent="0.3">
      <c r="B531" s="2">
        <v>44736</v>
      </c>
      <c r="C531">
        <v>116.46</v>
      </c>
    </row>
    <row r="532" spans="2:3" x14ac:dyDescent="0.3">
      <c r="B532" s="2">
        <v>44739</v>
      </c>
      <c r="C532">
        <v>113.22</v>
      </c>
    </row>
    <row r="533" spans="2:3" x14ac:dyDescent="0.3">
      <c r="B533" s="2">
        <v>44740</v>
      </c>
      <c r="C533">
        <v>107.4</v>
      </c>
    </row>
    <row r="534" spans="2:3" x14ac:dyDescent="0.3">
      <c r="B534" s="2">
        <v>44741</v>
      </c>
      <c r="C534">
        <v>108.92</v>
      </c>
    </row>
    <row r="535" spans="2:3" x14ac:dyDescent="0.3">
      <c r="B535" s="2">
        <v>44742</v>
      </c>
      <c r="C535">
        <v>106.21</v>
      </c>
    </row>
    <row r="536" spans="2:3" x14ac:dyDescent="0.3">
      <c r="B536" s="2">
        <v>44743</v>
      </c>
      <c r="C536">
        <v>109.56</v>
      </c>
    </row>
    <row r="537" spans="2:3" x14ac:dyDescent="0.3">
      <c r="B537" s="2">
        <v>44747</v>
      </c>
      <c r="C537">
        <v>113.5</v>
      </c>
    </row>
    <row r="538" spans="2:3" x14ac:dyDescent="0.3">
      <c r="B538" s="2">
        <v>44748</v>
      </c>
      <c r="C538">
        <v>114.33</v>
      </c>
    </row>
    <row r="539" spans="2:3" x14ac:dyDescent="0.3">
      <c r="B539" s="2">
        <v>44749</v>
      </c>
      <c r="C539">
        <v>116.33</v>
      </c>
    </row>
    <row r="540" spans="2:3" x14ac:dyDescent="0.3">
      <c r="B540" s="2">
        <v>44750</v>
      </c>
      <c r="C540">
        <v>115.54</v>
      </c>
    </row>
    <row r="541" spans="2:3" x14ac:dyDescent="0.3">
      <c r="B541" s="2">
        <v>44753</v>
      </c>
      <c r="C541">
        <v>111.75</v>
      </c>
    </row>
    <row r="542" spans="2:3" x14ac:dyDescent="0.3">
      <c r="B542" s="2">
        <v>44754</v>
      </c>
      <c r="C542">
        <v>109.22</v>
      </c>
    </row>
    <row r="543" spans="2:3" x14ac:dyDescent="0.3">
      <c r="B543" s="2">
        <v>44755</v>
      </c>
      <c r="C543">
        <v>110.4</v>
      </c>
    </row>
    <row r="544" spans="2:3" x14ac:dyDescent="0.3">
      <c r="B544" s="2">
        <v>44756</v>
      </c>
      <c r="C544">
        <v>110.63</v>
      </c>
    </row>
    <row r="545" spans="2:3" x14ac:dyDescent="0.3">
      <c r="B545" s="2">
        <v>44757</v>
      </c>
      <c r="C545">
        <v>113.55</v>
      </c>
    </row>
    <row r="546" spans="2:3" x14ac:dyDescent="0.3">
      <c r="B546" s="2">
        <v>44760</v>
      </c>
      <c r="C546">
        <v>113.76</v>
      </c>
    </row>
    <row r="547" spans="2:3" x14ac:dyDescent="0.3">
      <c r="B547" s="2">
        <v>44761</v>
      </c>
      <c r="C547">
        <v>118.21</v>
      </c>
    </row>
    <row r="548" spans="2:3" x14ac:dyDescent="0.3">
      <c r="B548" s="2">
        <v>44762</v>
      </c>
      <c r="C548">
        <v>122.77</v>
      </c>
    </row>
    <row r="549" spans="2:3" x14ac:dyDescent="0.3">
      <c r="B549" s="2">
        <v>44763</v>
      </c>
      <c r="C549">
        <v>124.63</v>
      </c>
    </row>
    <row r="550" spans="2:3" x14ac:dyDescent="0.3">
      <c r="B550" s="2">
        <v>44764</v>
      </c>
      <c r="C550">
        <v>122.42</v>
      </c>
    </row>
    <row r="551" spans="2:3" x14ac:dyDescent="0.3">
      <c r="B551" s="2">
        <v>44767</v>
      </c>
      <c r="C551">
        <v>121.14</v>
      </c>
    </row>
    <row r="552" spans="2:3" x14ac:dyDescent="0.3">
      <c r="B552" s="2">
        <v>44768</v>
      </c>
      <c r="C552">
        <v>114.81</v>
      </c>
    </row>
    <row r="553" spans="2:3" x14ac:dyDescent="0.3">
      <c r="B553" s="2">
        <v>44769</v>
      </c>
      <c r="C553">
        <v>120.97</v>
      </c>
    </row>
    <row r="554" spans="2:3" x14ac:dyDescent="0.3">
      <c r="B554" s="2">
        <v>44770</v>
      </c>
      <c r="C554">
        <v>122.28</v>
      </c>
    </row>
    <row r="555" spans="2:3" x14ac:dyDescent="0.3">
      <c r="B555" s="2">
        <v>44771</v>
      </c>
      <c r="C555">
        <v>134.94999999999999</v>
      </c>
    </row>
    <row r="556" spans="2:3" x14ac:dyDescent="0.3">
      <c r="B556" s="2">
        <v>44774</v>
      </c>
      <c r="C556">
        <v>135.38999999999999</v>
      </c>
    </row>
    <row r="557" spans="2:3" x14ac:dyDescent="0.3">
      <c r="B557" s="2">
        <v>44775</v>
      </c>
      <c r="C557">
        <v>134.16</v>
      </c>
    </row>
    <row r="558" spans="2:3" x14ac:dyDescent="0.3">
      <c r="B558" s="2">
        <v>44776</v>
      </c>
      <c r="C558">
        <v>139.52000000000001</v>
      </c>
    </row>
    <row r="559" spans="2:3" x14ac:dyDescent="0.3">
      <c r="B559" s="2">
        <v>44777</v>
      </c>
      <c r="C559">
        <v>142.57</v>
      </c>
    </row>
    <row r="560" spans="2:3" x14ac:dyDescent="0.3">
      <c r="B560" s="2">
        <v>44778</v>
      </c>
      <c r="C560">
        <v>140.80000000000001</v>
      </c>
    </row>
    <row r="561" spans="2:3" x14ac:dyDescent="0.3">
      <c r="B561" s="2">
        <v>44781</v>
      </c>
      <c r="C561">
        <v>139.41</v>
      </c>
    </row>
    <row r="562" spans="2:3" x14ac:dyDescent="0.3">
      <c r="B562" s="2">
        <v>44782</v>
      </c>
      <c r="C562">
        <v>137.83000000000001</v>
      </c>
    </row>
    <row r="563" spans="2:3" x14ac:dyDescent="0.3">
      <c r="B563" s="2">
        <v>44783</v>
      </c>
      <c r="C563">
        <v>142.69</v>
      </c>
    </row>
    <row r="564" spans="2:3" x14ac:dyDescent="0.3">
      <c r="B564" s="2">
        <v>44784</v>
      </c>
      <c r="C564">
        <v>140.63999999999999</v>
      </c>
    </row>
    <row r="565" spans="2:3" x14ac:dyDescent="0.3">
      <c r="B565" s="2">
        <v>44785</v>
      </c>
      <c r="C565">
        <v>143.55000000000001</v>
      </c>
    </row>
    <row r="566" spans="2:3" x14ac:dyDescent="0.3">
      <c r="B566" s="2">
        <v>44788</v>
      </c>
      <c r="C566">
        <v>143.18</v>
      </c>
    </row>
    <row r="567" spans="2:3" x14ac:dyDescent="0.3">
      <c r="B567" s="2">
        <v>44789</v>
      </c>
      <c r="C567">
        <v>144.78</v>
      </c>
    </row>
    <row r="568" spans="2:3" x14ac:dyDescent="0.3">
      <c r="B568" s="2">
        <v>44790</v>
      </c>
      <c r="C568">
        <v>142.1</v>
      </c>
    </row>
    <row r="569" spans="2:3" x14ac:dyDescent="0.3">
      <c r="B569" s="2">
        <v>44791</v>
      </c>
      <c r="C569">
        <v>142.30000000000001</v>
      </c>
    </row>
    <row r="570" spans="2:3" x14ac:dyDescent="0.3">
      <c r="B570" s="2">
        <v>44792</v>
      </c>
      <c r="C570">
        <v>138.22999999999999</v>
      </c>
    </row>
    <row r="571" spans="2:3" x14ac:dyDescent="0.3">
      <c r="B571" s="2">
        <v>44795</v>
      </c>
      <c r="C571">
        <v>133.22</v>
      </c>
    </row>
    <row r="572" spans="2:3" x14ac:dyDescent="0.3">
      <c r="B572" s="2">
        <v>44796</v>
      </c>
      <c r="C572">
        <v>133.62</v>
      </c>
    </row>
    <row r="573" spans="2:3" x14ac:dyDescent="0.3">
      <c r="B573" s="2">
        <v>44797</v>
      </c>
      <c r="C573">
        <v>133.80000000000001</v>
      </c>
    </row>
    <row r="574" spans="2:3" x14ac:dyDescent="0.3">
      <c r="B574" s="2">
        <v>44798</v>
      </c>
      <c r="C574">
        <v>137.28</v>
      </c>
    </row>
    <row r="575" spans="2:3" x14ac:dyDescent="0.3">
      <c r="B575" s="2">
        <v>44799</v>
      </c>
      <c r="C575">
        <v>130.75</v>
      </c>
    </row>
    <row r="576" spans="2:3" x14ac:dyDescent="0.3">
      <c r="B576" s="2">
        <v>44802</v>
      </c>
      <c r="C576">
        <v>129.79</v>
      </c>
    </row>
    <row r="577" spans="2:3" x14ac:dyDescent="0.3">
      <c r="B577" s="2">
        <v>44803</v>
      </c>
      <c r="C577">
        <v>128.72999999999999</v>
      </c>
    </row>
    <row r="578" spans="2:3" x14ac:dyDescent="0.3">
      <c r="B578" s="2">
        <v>44804</v>
      </c>
      <c r="C578">
        <v>126.77</v>
      </c>
    </row>
    <row r="579" spans="2:3" x14ac:dyDescent="0.3">
      <c r="B579" s="2">
        <v>44805</v>
      </c>
      <c r="C579">
        <v>127.82</v>
      </c>
    </row>
    <row r="580" spans="2:3" x14ac:dyDescent="0.3">
      <c r="B580" s="2">
        <v>44806</v>
      </c>
      <c r="C580">
        <v>127.51</v>
      </c>
    </row>
    <row r="581" spans="2:3" x14ac:dyDescent="0.3">
      <c r="B581" s="2">
        <v>44810</v>
      </c>
      <c r="C581">
        <v>126.11</v>
      </c>
    </row>
    <row r="582" spans="2:3" x14ac:dyDescent="0.3">
      <c r="B582" s="2">
        <v>44811</v>
      </c>
      <c r="C582">
        <v>129.47999999999999</v>
      </c>
    </row>
    <row r="583" spans="2:3" x14ac:dyDescent="0.3">
      <c r="B583" s="2">
        <v>44812</v>
      </c>
      <c r="C583">
        <v>129.82</v>
      </c>
    </row>
    <row r="584" spans="2:3" x14ac:dyDescent="0.3">
      <c r="B584" s="2">
        <v>44813</v>
      </c>
      <c r="C584">
        <v>133.27000000000001</v>
      </c>
    </row>
    <row r="585" spans="2:3" x14ac:dyDescent="0.3">
      <c r="B585" s="2">
        <v>44816</v>
      </c>
      <c r="C585">
        <v>136.44999999999999</v>
      </c>
    </row>
    <row r="586" spans="2:3" x14ac:dyDescent="0.3">
      <c r="B586" s="2">
        <v>44817</v>
      </c>
      <c r="C586">
        <v>126.82</v>
      </c>
    </row>
    <row r="587" spans="2:3" x14ac:dyDescent="0.3">
      <c r="B587" s="2">
        <v>44818</v>
      </c>
      <c r="C587">
        <v>128.55000000000001</v>
      </c>
    </row>
    <row r="588" spans="2:3" x14ac:dyDescent="0.3">
      <c r="B588" s="2">
        <v>44819</v>
      </c>
      <c r="C588">
        <v>126.28</v>
      </c>
    </row>
    <row r="589" spans="2:3" x14ac:dyDescent="0.3">
      <c r="B589" s="2">
        <v>44820</v>
      </c>
      <c r="C589">
        <v>123.53</v>
      </c>
    </row>
    <row r="590" spans="2:3" x14ac:dyDescent="0.3">
      <c r="B590" s="2">
        <v>44823</v>
      </c>
      <c r="C590">
        <v>124.66</v>
      </c>
    </row>
    <row r="591" spans="2:3" x14ac:dyDescent="0.3">
      <c r="B591" s="2">
        <v>44824</v>
      </c>
      <c r="C591">
        <v>122.19</v>
      </c>
    </row>
    <row r="592" spans="2:3" x14ac:dyDescent="0.3">
      <c r="B592" s="2">
        <v>44825</v>
      </c>
      <c r="C592">
        <v>118.54</v>
      </c>
    </row>
    <row r="593" spans="2:3" x14ac:dyDescent="0.3">
      <c r="B593" s="2">
        <v>44826</v>
      </c>
      <c r="C593">
        <v>117.31</v>
      </c>
    </row>
    <row r="594" spans="2:3" x14ac:dyDescent="0.3">
      <c r="B594" s="2">
        <v>44827</v>
      </c>
      <c r="C594">
        <v>113.78</v>
      </c>
    </row>
    <row r="595" spans="2:3" x14ac:dyDescent="0.3">
      <c r="B595" s="2">
        <v>44830</v>
      </c>
      <c r="C595">
        <v>115.15</v>
      </c>
    </row>
    <row r="596" spans="2:3" x14ac:dyDescent="0.3">
      <c r="B596" s="2">
        <v>44831</v>
      </c>
      <c r="C596">
        <v>114.41</v>
      </c>
    </row>
    <row r="597" spans="2:3" x14ac:dyDescent="0.3">
      <c r="B597" s="2">
        <v>44832</v>
      </c>
      <c r="C597">
        <v>118.01</v>
      </c>
    </row>
    <row r="598" spans="2:3" x14ac:dyDescent="0.3">
      <c r="B598" s="2">
        <v>44833</v>
      </c>
      <c r="C598">
        <v>114.8</v>
      </c>
    </row>
    <row r="599" spans="2:3" x14ac:dyDescent="0.3">
      <c r="B599" s="2">
        <v>44834</v>
      </c>
      <c r="C599">
        <v>113</v>
      </c>
    </row>
    <row r="600" spans="2:3" x14ac:dyDescent="0.3">
      <c r="B600" s="2">
        <v>44837</v>
      </c>
      <c r="C600">
        <v>115.88</v>
      </c>
    </row>
    <row r="601" spans="2:3" x14ac:dyDescent="0.3">
      <c r="B601" s="2">
        <v>44838</v>
      </c>
      <c r="C601">
        <v>121.09</v>
      </c>
    </row>
    <row r="602" spans="2:3" x14ac:dyDescent="0.3">
      <c r="B602" s="2">
        <v>44839</v>
      </c>
      <c r="C602">
        <v>120.95</v>
      </c>
    </row>
    <row r="603" spans="2:3" x14ac:dyDescent="0.3">
      <c r="B603" s="2">
        <v>44840</v>
      </c>
      <c r="C603">
        <v>120.3</v>
      </c>
    </row>
    <row r="604" spans="2:3" x14ac:dyDescent="0.3">
      <c r="B604" s="2">
        <v>44841</v>
      </c>
      <c r="C604">
        <v>114.56</v>
      </c>
    </row>
    <row r="605" spans="2:3" x14ac:dyDescent="0.3">
      <c r="B605" s="2">
        <v>44844</v>
      </c>
      <c r="C605">
        <v>113.67</v>
      </c>
    </row>
    <row r="606" spans="2:3" x14ac:dyDescent="0.3">
      <c r="B606" s="2">
        <v>44845</v>
      </c>
      <c r="C606">
        <v>112.21</v>
      </c>
    </row>
    <row r="607" spans="2:3" x14ac:dyDescent="0.3">
      <c r="B607" s="2">
        <v>44846</v>
      </c>
      <c r="C607">
        <v>112.9</v>
      </c>
    </row>
    <row r="608" spans="2:3" x14ac:dyDescent="0.3">
      <c r="B608" s="2">
        <v>44847</v>
      </c>
      <c r="C608">
        <v>112.53</v>
      </c>
    </row>
    <row r="609" spans="2:3" x14ac:dyDescent="0.3">
      <c r="B609" s="2">
        <v>44848</v>
      </c>
      <c r="C609">
        <v>106.9</v>
      </c>
    </row>
    <row r="610" spans="2:3" x14ac:dyDescent="0.3">
      <c r="B610" s="2">
        <v>44851</v>
      </c>
      <c r="C610">
        <v>113.79</v>
      </c>
    </row>
    <row r="611" spans="2:3" x14ac:dyDescent="0.3">
      <c r="B611" s="2">
        <v>44852</v>
      </c>
      <c r="C611">
        <v>116.36</v>
      </c>
    </row>
    <row r="612" spans="2:3" x14ac:dyDescent="0.3">
      <c r="B612" s="2">
        <v>44853</v>
      </c>
      <c r="C612">
        <v>115.07</v>
      </c>
    </row>
    <row r="613" spans="2:3" x14ac:dyDescent="0.3">
      <c r="B613" s="2">
        <v>44854</v>
      </c>
      <c r="C613">
        <v>115.25</v>
      </c>
    </row>
    <row r="614" spans="2:3" x14ac:dyDescent="0.3">
      <c r="B614" s="2">
        <v>44855</v>
      </c>
      <c r="C614">
        <v>119.32</v>
      </c>
    </row>
    <row r="615" spans="2:3" x14ac:dyDescent="0.3">
      <c r="B615" s="2">
        <v>44858</v>
      </c>
      <c r="C615">
        <v>119.82</v>
      </c>
    </row>
    <row r="616" spans="2:3" x14ac:dyDescent="0.3">
      <c r="B616" s="2">
        <v>44859</v>
      </c>
      <c r="C616">
        <v>120.6</v>
      </c>
    </row>
    <row r="617" spans="2:3" x14ac:dyDescent="0.3">
      <c r="B617" s="2">
        <v>44860</v>
      </c>
      <c r="C617">
        <v>115.66</v>
      </c>
    </row>
    <row r="618" spans="2:3" x14ac:dyDescent="0.3">
      <c r="B618" s="2">
        <v>44861</v>
      </c>
      <c r="C618">
        <v>110.96</v>
      </c>
    </row>
    <row r="619" spans="2:3" x14ac:dyDescent="0.3">
      <c r="B619" s="2">
        <v>44862</v>
      </c>
      <c r="C619">
        <v>103.41</v>
      </c>
    </row>
    <row r="620" spans="2:3" x14ac:dyDescent="0.3">
      <c r="B620" s="2">
        <v>44865</v>
      </c>
      <c r="C620">
        <v>102.44</v>
      </c>
    </row>
    <row r="621" spans="2:3" x14ac:dyDescent="0.3">
      <c r="B621" s="2">
        <v>44866</v>
      </c>
      <c r="C621">
        <v>96.79</v>
      </c>
    </row>
    <row r="622" spans="2:3" x14ac:dyDescent="0.3">
      <c r="B622" s="2">
        <v>44867</v>
      </c>
      <c r="C622">
        <v>92.12</v>
      </c>
    </row>
    <row r="623" spans="2:3" x14ac:dyDescent="0.3">
      <c r="B623" s="2">
        <v>44868</v>
      </c>
      <c r="C623">
        <v>89.3</v>
      </c>
    </row>
    <row r="624" spans="2:3" x14ac:dyDescent="0.3">
      <c r="B624" s="2">
        <v>44869</v>
      </c>
      <c r="C624">
        <v>90.98</v>
      </c>
    </row>
    <row r="625" spans="2:3" x14ac:dyDescent="0.3">
      <c r="B625" s="2">
        <v>44872</v>
      </c>
      <c r="C625">
        <v>90.53</v>
      </c>
    </row>
    <row r="626" spans="2:3" x14ac:dyDescent="0.3">
      <c r="B626" s="2">
        <v>44873</v>
      </c>
      <c r="C626">
        <v>89.98</v>
      </c>
    </row>
    <row r="627" spans="2:3" x14ac:dyDescent="0.3">
      <c r="B627" s="2">
        <v>44874</v>
      </c>
      <c r="C627">
        <v>86.14</v>
      </c>
    </row>
    <row r="628" spans="2:3" x14ac:dyDescent="0.3">
      <c r="B628" s="2">
        <v>44875</v>
      </c>
      <c r="C628">
        <v>96.63</v>
      </c>
    </row>
    <row r="629" spans="2:3" x14ac:dyDescent="0.3">
      <c r="B629" s="2">
        <v>44876</v>
      </c>
      <c r="C629">
        <v>100.79</v>
      </c>
    </row>
    <row r="630" spans="2:3" x14ac:dyDescent="0.3">
      <c r="B630" s="2">
        <v>44879</v>
      </c>
      <c r="C630">
        <v>98.49</v>
      </c>
    </row>
    <row r="631" spans="2:3" x14ac:dyDescent="0.3">
      <c r="B631" s="2">
        <v>44880</v>
      </c>
      <c r="C631">
        <v>98.94</v>
      </c>
    </row>
    <row r="632" spans="2:3" x14ac:dyDescent="0.3">
      <c r="B632" s="2">
        <v>44881</v>
      </c>
      <c r="C632">
        <v>97.12</v>
      </c>
    </row>
    <row r="633" spans="2:3" x14ac:dyDescent="0.3">
      <c r="B633" s="2">
        <v>44882</v>
      </c>
      <c r="C633">
        <v>94.85</v>
      </c>
    </row>
    <row r="634" spans="2:3" x14ac:dyDescent="0.3">
      <c r="B634" s="2">
        <v>44883</v>
      </c>
      <c r="C634">
        <v>94.14</v>
      </c>
    </row>
    <row r="635" spans="2:3" x14ac:dyDescent="0.3">
      <c r="B635" s="2">
        <v>44886</v>
      </c>
      <c r="C635">
        <v>92.46</v>
      </c>
    </row>
    <row r="636" spans="2:3" x14ac:dyDescent="0.3">
      <c r="B636" s="2">
        <v>44887</v>
      </c>
      <c r="C636">
        <v>93.2</v>
      </c>
    </row>
    <row r="637" spans="2:3" x14ac:dyDescent="0.3">
      <c r="B637" s="2">
        <v>44888</v>
      </c>
      <c r="C637">
        <v>94.13</v>
      </c>
    </row>
    <row r="638" spans="2:3" x14ac:dyDescent="0.3">
      <c r="B638" s="2">
        <v>44890</v>
      </c>
      <c r="C638">
        <v>93.41</v>
      </c>
    </row>
    <row r="639" spans="2:3" x14ac:dyDescent="0.3">
      <c r="B639" s="2">
        <v>44893</v>
      </c>
      <c r="C639">
        <v>93.95</v>
      </c>
    </row>
    <row r="640" spans="2:3" x14ac:dyDescent="0.3">
      <c r="B640" s="2">
        <v>44894</v>
      </c>
      <c r="C640">
        <v>92.42</v>
      </c>
    </row>
    <row r="641" spans="2:3" x14ac:dyDescent="0.3">
      <c r="B641" s="2">
        <v>44895</v>
      </c>
      <c r="C641">
        <v>96.54</v>
      </c>
    </row>
    <row r="642" spans="2:3" x14ac:dyDescent="0.3">
      <c r="B642" s="2">
        <v>44896</v>
      </c>
      <c r="C642">
        <v>95.5</v>
      </c>
    </row>
    <row r="643" spans="2:3" x14ac:dyDescent="0.3">
      <c r="B643" s="2">
        <v>44897</v>
      </c>
      <c r="C643">
        <v>94.13</v>
      </c>
    </row>
    <row r="644" spans="2:3" x14ac:dyDescent="0.3">
      <c r="B644" s="2">
        <v>44900</v>
      </c>
      <c r="C644">
        <v>91.01</v>
      </c>
    </row>
    <row r="645" spans="2:3" x14ac:dyDescent="0.3">
      <c r="B645" s="2">
        <v>44901</v>
      </c>
      <c r="C645">
        <v>88.25</v>
      </c>
    </row>
    <row r="646" spans="2:3" x14ac:dyDescent="0.3">
      <c r="B646" s="2">
        <v>44902</v>
      </c>
      <c r="C646">
        <v>88.46</v>
      </c>
    </row>
    <row r="647" spans="2:3" x14ac:dyDescent="0.3">
      <c r="B647" s="2">
        <v>44903</v>
      </c>
      <c r="C647">
        <v>90.35</v>
      </c>
    </row>
    <row r="648" spans="2:3" x14ac:dyDescent="0.3">
      <c r="B648" s="2">
        <v>44904</v>
      </c>
      <c r="C648">
        <v>89.09</v>
      </c>
    </row>
    <row r="649" spans="2:3" x14ac:dyDescent="0.3">
      <c r="B649" s="2">
        <v>44907</v>
      </c>
      <c r="C649">
        <v>90.55</v>
      </c>
    </row>
    <row r="650" spans="2:3" x14ac:dyDescent="0.3">
      <c r="B650" s="2">
        <v>44908</v>
      </c>
      <c r="C650">
        <v>92.49</v>
      </c>
    </row>
    <row r="651" spans="2:3" x14ac:dyDescent="0.3">
      <c r="B651" s="2">
        <v>44909</v>
      </c>
      <c r="C651">
        <v>91.58</v>
      </c>
    </row>
    <row r="652" spans="2:3" x14ac:dyDescent="0.3">
      <c r="B652" s="2">
        <v>44910</v>
      </c>
      <c r="C652">
        <v>88.45</v>
      </c>
    </row>
    <row r="653" spans="2:3" x14ac:dyDescent="0.3">
      <c r="B653" s="2">
        <v>44911</v>
      </c>
      <c r="C653">
        <v>87.86</v>
      </c>
    </row>
    <row r="654" spans="2:3" x14ac:dyDescent="0.3">
      <c r="B654" s="2">
        <v>44914</v>
      </c>
      <c r="C654">
        <v>84.92</v>
      </c>
    </row>
    <row r="655" spans="2:3" x14ac:dyDescent="0.3">
      <c r="B655" s="2">
        <v>44915</v>
      </c>
      <c r="C655">
        <v>85.19</v>
      </c>
    </row>
    <row r="656" spans="2:3" x14ac:dyDescent="0.3">
      <c r="B656" s="2">
        <v>44916</v>
      </c>
      <c r="C656">
        <v>86.77</v>
      </c>
    </row>
    <row r="657" spans="2:3" x14ac:dyDescent="0.3">
      <c r="B657" s="2">
        <v>44917</v>
      </c>
      <c r="C657">
        <v>83.79</v>
      </c>
    </row>
    <row r="658" spans="2:3" x14ac:dyDescent="0.3">
      <c r="B658" s="2">
        <v>44918</v>
      </c>
      <c r="C658">
        <v>85.25</v>
      </c>
    </row>
    <row r="659" spans="2:3" x14ac:dyDescent="0.3">
      <c r="B659" s="2">
        <v>44922</v>
      </c>
      <c r="C659">
        <v>83.04</v>
      </c>
    </row>
    <row r="660" spans="2:3" x14ac:dyDescent="0.3">
      <c r="B660" s="2">
        <v>44923</v>
      </c>
      <c r="C660">
        <v>81.819999999999993</v>
      </c>
    </row>
    <row r="661" spans="2:3" x14ac:dyDescent="0.3">
      <c r="B661" s="2">
        <v>44924</v>
      </c>
      <c r="C661">
        <v>84.18</v>
      </c>
    </row>
    <row r="662" spans="2:3" x14ac:dyDescent="0.3">
      <c r="B662" s="2">
        <v>44925</v>
      </c>
      <c r="C662">
        <v>84</v>
      </c>
    </row>
    <row r="663" spans="2:3" x14ac:dyDescent="0.3">
      <c r="B663" s="2">
        <v>44929</v>
      </c>
      <c r="C663">
        <v>85.82</v>
      </c>
    </row>
    <row r="664" spans="2:3" x14ac:dyDescent="0.3">
      <c r="B664" s="2">
        <v>44930</v>
      </c>
      <c r="C664">
        <v>85.14</v>
      </c>
    </row>
    <row r="665" spans="2:3" x14ac:dyDescent="0.3">
      <c r="B665" s="2">
        <v>44931</v>
      </c>
      <c r="C665">
        <v>83.12</v>
      </c>
    </row>
    <row r="666" spans="2:3" x14ac:dyDescent="0.3">
      <c r="B666" s="2">
        <v>44932</v>
      </c>
      <c r="C666">
        <v>86.08</v>
      </c>
    </row>
    <row r="667" spans="2:3" x14ac:dyDescent="0.3">
      <c r="B667" s="2">
        <v>44935</v>
      </c>
      <c r="C667">
        <v>87.36</v>
      </c>
    </row>
    <row r="668" spans="2:3" x14ac:dyDescent="0.3">
      <c r="B668" s="2">
        <v>44936</v>
      </c>
      <c r="C668">
        <v>89.87</v>
      </c>
    </row>
    <row r="669" spans="2:3" x14ac:dyDescent="0.3">
      <c r="B669" s="2">
        <v>44937</v>
      </c>
      <c r="C669">
        <v>95.09</v>
      </c>
    </row>
    <row r="670" spans="2:3" x14ac:dyDescent="0.3">
      <c r="B670" s="2">
        <v>44938</v>
      </c>
      <c r="C670">
        <v>95.27</v>
      </c>
    </row>
    <row r="671" spans="2:3" x14ac:dyDescent="0.3">
      <c r="B671" s="2">
        <v>44939</v>
      </c>
      <c r="C671">
        <v>98.12</v>
      </c>
    </row>
    <row r="672" spans="2:3" x14ac:dyDescent="0.3">
      <c r="B672" s="2">
        <v>44943</v>
      </c>
      <c r="C672">
        <v>96.05</v>
      </c>
    </row>
    <row r="673" spans="2:3" x14ac:dyDescent="0.3">
      <c r="B673" s="2">
        <v>44944</v>
      </c>
      <c r="C673">
        <v>95.46</v>
      </c>
    </row>
    <row r="674" spans="2:3" x14ac:dyDescent="0.3">
      <c r="B674" s="2">
        <v>44945</v>
      </c>
      <c r="C674">
        <v>93.68</v>
      </c>
    </row>
    <row r="675" spans="2:3" x14ac:dyDescent="0.3">
      <c r="B675" s="2">
        <v>44946</v>
      </c>
      <c r="C675">
        <v>97.25</v>
      </c>
    </row>
    <row r="676" spans="2:3" x14ac:dyDescent="0.3">
      <c r="B676" s="2">
        <v>44949</v>
      </c>
      <c r="C676">
        <v>97.52</v>
      </c>
    </row>
    <row r="677" spans="2:3" x14ac:dyDescent="0.3">
      <c r="B677" s="2">
        <v>44950</v>
      </c>
      <c r="C677">
        <v>96.32</v>
      </c>
    </row>
    <row r="678" spans="2:3" x14ac:dyDescent="0.3">
      <c r="B678" s="2">
        <v>44951</v>
      </c>
      <c r="C678">
        <v>97.18</v>
      </c>
    </row>
    <row r="679" spans="2:3" x14ac:dyDescent="0.3">
      <c r="B679" s="2">
        <v>44952</v>
      </c>
      <c r="C679">
        <v>99.22</v>
      </c>
    </row>
    <row r="680" spans="2:3" x14ac:dyDescent="0.3">
      <c r="B680" s="2">
        <v>44953</v>
      </c>
      <c r="C680">
        <v>102.24</v>
      </c>
    </row>
    <row r="681" spans="2:3" x14ac:dyDescent="0.3">
      <c r="B681" s="2">
        <v>44956</v>
      </c>
      <c r="C681">
        <v>100.55</v>
      </c>
    </row>
    <row r="682" spans="2:3" x14ac:dyDescent="0.3">
      <c r="B682" s="2">
        <v>44957</v>
      </c>
      <c r="C682">
        <v>103.13</v>
      </c>
    </row>
    <row r="683" spans="2:3" x14ac:dyDescent="0.3">
      <c r="B683" s="2">
        <v>44958</v>
      </c>
      <c r="C683">
        <v>105.15</v>
      </c>
    </row>
    <row r="684" spans="2:3" x14ac:dyDescent="0.3">
      <c r="B684" s="2">
        <v>44959</v>
      </c>
      <c r="C684">
        <v>112.91</v>
      </c>
    </row>
    <row r="685" spans="2:3" x14ac:dyDescent="0.3">
      <c r="B685" s="2">
        <v>44960</v>
      </c>
      <c r="C685">
        <v>103.39</v>
      </c>
    </row>
    <row r="686" spans="2:3" x14ac:dyDescent="0.3">
      <c r="B686" s="2">
        <v>44963</v>
      </c>
      <c r="C686">
        <v>102.18</v>
      </c>
    </row>
    <row r="687" spans="2:3" x14ac:dyDescent="0.3">
      <c r="B687" s="2">
        <v>44964</v>
      </c>
      <c r="C687">
        <v>102.11</v>
      </c>
    </row>
    <row r="688" spans="2:3" x14ac:dyDescent="0.3">
      <c r="B688" s="2">
        <v>44965</v>
      </c>
      <c r="C688">
        <v>100.05</v>
      </c>
    </row>
    <row r="689" spans="2:3" x14ac:dyDescent="0.3">
      <c r="B689" s="2">
        <v>44966</v>
      </c>
      <c r="C689">
        <v>98.24</v>
      </c>
    </row>
    <row r="690" spans="2:3" x14ac:dyDescent="0.3">
      <c r="B690" s="2">
        <v>44967</v>
      </c>
      <c r="C690">
        <v>97.61</v>
      </c>
    </row>
    <row r="691" spans="2:3" x14ac:dyDescent="0.3">
      <c r="B691" s="2">
        <v>44970</v>
      </c>
      <c r="C691">
        <v>99.54</v>
      </c>
    </row>
    <row r="692" spans="2:3" x14ac:dyDescent="0.3">
      <c r="B692" s="2">
        <v>44971</v>
      </c>
      <c r="C692">
        <v>99.7</v>
      </c>
    </row>
    <row r="693" spans="2:3" x14ac:dyDescent="0.3">
      <c r="B693" s="2">
        <v>44972</v>
      </c>
      <c r="C693">
        <v>101.16</v>
      </c>
    </row>
    <row r="694" spans="2:3" x14ac:dyDescent="0.3">
      <c r="B694" s="2">
        <v>44973</v>
      </c>
      <c r="C694">
        <v>98.15</v>
      </c>
    </row>
    <row r="695" spans="2:3" x14ac:dyDescent="0.3">
      <c r="B695" s="2">
        <v>44974</v>
      </c>
      <c r="C695">
        <v>97.2</v>
      </c>
    </row>
    <row r="696" spans="2:3" x14ac:dyDescent="0.3">
      <c r="B696" s="2">
        <v>44978</v>
      </c>
      <c r="C696">
        <v>94.58</v>
      </c>
    </row>
    <row r="697" spans="2:3" x14ac:dyDescent="0.3">
      <c r="B697" s="2">
        <v>44979</v>
      </c>
      <c r="C697">
        <v>95.79</v>
      </c>
    </row>
    <row r="698" spans="2:3" x14ac:dyDescent="0.3">
      <c r="B698" s="2">
        <v>44980</v>
      </c>
      <c r="C698">
        <v>95.82</v>
      </c>
    </row>
    <row r="699" spans="2:3" x14ac:dyDescent="0.3">
      <c r="B699" s="2">
        <v>44981</v>
      </c>
      <c r="C699">
        <v>93.5</v>
      </c>
    </row>
    <row r="700" spans="2:3" x14ac:dyDescent="0.3">
      <c r="B700" s="2">
        <v>44984</v>
      </c>
      <c r="C700">
        <v>93.76</v>
      </c>
    </row>
    <row r="701" spans="2:3" x14ac:dyDescent="0.3">
      <c r="B701" s="2">
        <v>44985</v>
      </c>
      <c r="C701">
        <v>94.23</v>
      </c>
    </row>
    <row r="702" spans="2:3" x14ac:dyDescent="0.3">
      <c r="B702" s="2">
        <v>44986</v>
      </c>
      <c r="C702">
        <v>92.17</v>
      </c>
    </row>
    <row r="703" spans="2:3" x14ac:dyDescent="0.3">
      <c r="B703" s="2">
        <v>44987</v>
      </c>
      <c r="C703">
        <v>92.13</v>
      </c>
    </row>
    <row r="704" spans="2:3" x14ac:dyDescent="0.3">
      <c r="B704" s="2">
        <v>44988</v>
      </c>
      <c r="C704">
        <v>94.9</v>
      </c>
    </row>
    <row r="705" spans="2:3" x14ac:dyDescent="0.3">
      <c r="B705" s="2">
        <v>44991</v>
      </c>
      <c r="C705">
        <v>93.75</v>
      </c>
    </row>
    <row r="706" spans="2:3" x14ac:dyDescent="0.3">
      <c r="B706" s="2">
        <v>44992</v>
      </c>
      <c r="C706">
        <v>93.55</v>
      </c>
    </row>
    <row r="707" spans="2:3" x14ac:dyDescent="0.3">
      <c r="B707" s="2">
        <v>44993</v>
      </c>
      <c r="C707">
        <v>93.92</v>
      </c>
    </row>
    <row r="708" spans="2:3" x14ac:dyDescent="0.3">
      <c r="B708" s="2">
        <v>44994</v>
      </c>
      <c r="C708">
        <v>92.25</v>
      </c>
    </row>
    <row r="709" spans="2:3" x14ac:dyDescent="0.3">
      <c r="B709" s="2">
        <v>44995</v>
      </c>
      <c r="C709">
        <v>90.73</v>
      </c>
    </row>
    <row r="710" spans="2:3" x14ac:dyDescent="0.3">
      <c r="B710" s="2">
        <v>44998</v>
      </c>
      <c r="C710">
        <v>92.43</v>
      </c>
    </row>
    <row r="711" spans="2:3" x14ac:dyDescent="0.3">
      <c r="B711" s="2">
        <v>44999</v>
      </c>
      <c r="C711">
        <v>94.88</v>
      </c>
    </row>
    <row r="712" spans="2:3" x14ac:dyDescent="0.3">
      <c r="B712" s="2">
        <v>45000</v>
      </c>
      <c r="C712">
        <v>96.2</v>
      </c>
    </row>
    <row r="713" spans="2:3" x14ac:dyDescent="0.3">
      <c r="B713" s="2">
        <v>45001</v>
      </c>
      <c r="C713">
        <v>100.04</v>
      </c>
    </row>
    <row r="714" spans="2:3" x14ac:dyDescent="0.3">
      <c r="B714" s="2">
        <v>45002</v>
      </c>
      <c r="C714">
        <v>98.95</v>
      </c>
    </row>
    <row r="715" spans="2:3" x14ac:dyDescent="0.3">
      <c r="B715" s="2">
        <v>45005</v>
      </c>
      <c r="C715">
        <v>97.71</v>
      </c>
    </row>
    <row r="716" spans="2:3" x14ac:dyDescent="0.3">
      <c r="B716" s="2">
        <v>45006</v>
      </c>
      <c r="C716">
        <v>100.61</v>
      </c>
    </row>
    <row r="717" spans="2:3" x14ac:dyDescent="0.3">
      <c r="B717" s="2">
        <v>45007</v>
      </c>
      <c r="C717">
        <v>98.7</v>
      </c>
    </row>
    <row r="718" spans="2:3" x14ac:dyDescent="0.3">
      <c r="B718" s="2">
        <v>45008</v>
      </c>
      <c r="C718">
        <v>98.71</v>
      </c>
    </row>
    <row r="719" spans="2:3" x14ac:dyDescent="0.3">
      <c r="B719" s="2">
        <v>45009</v>
      </c>
      <c r="C719">
        <v>98.13</v>
      </c>
    </row>
    <row r="720" spans="2:3" x14ac:dyDescent="0.3">
      <c r="B720" s="2">
        <v>45012</v>
      </c>
      <c r="C720">
        <v>98.04</v>
      </c>
    </row>
    <row r="721" spans="2:3" x14ac:dyDescent="0.3">
      <c r="B721" s="2">
        <v>45013</v>
      </c>
      <c r="C721">
        <v>97.24</v>
      </c>
    </row>
    <row r="722" spans="2:3" x14ac:dyDescent="0.3">
      <c r="B722" s="2">
        <v>45014</v>
      </c>
      <c r="C722">
        <v>100.25</v>
      </c>
    </row>
    <row r="723" spans="2:3" x14ac:dyDescent="0.3">
      <c r="B723" s="2">
        <v>45015</v>
      </c>
      <c r="C723">
        <v>102</v>
      </c>
    </row>
    <row r="724" spans="2:3" x14ac:dyDescent="0.3">
      <c r="B724" s="2">
        <v>45016</v>
      </c>
      <c r="C724">
        <v>103.29</v>
      </c>
    </row>
    <row r="725" spans="2:3" x14ac:dyDescent="0.3">
      <c r="B725" s="2">
        <v>45019</v>
      </c>
      <c r="C725">
        <v>102.41</v>
      </c>
    </row>
    <row r="726" spans="2:3" x14ac:dyDescent="0.3">
      <c r="B726" s="2">
        <v>45020</v>
      </c>
      <c r="C726">
        <v>103.95</v>
      </c>
    </row>
    <row r="727" spans="2:3" x14ac:dyDescent="0.3">
      <c r="B727" s="2">
        <v>45021</v>
      </c>
      <c r="C727">
        <v>101.1</v>
      </c>
    </row>
    <row r="728" spans="2:3" x14ac:dyDescent="0.3">
      <c r="B728" s="2">
        <v>45022</v>
      </c>
      <c r="C728">
        <v>102.06</v>
      </c>
    </row>
    <row r="729" spans="2:3" x14ac:dyDescent="0.3">
      <c r="B729" s="2">
        <v>45026</v>
      </c>
      <c r="C729">
        <v>102.17</v>
      </c>
    </row>
    <row r="730" spans="2:3" x14ac:dyDescent="0.3">
      <c r="B730" s="2">
        <v>45027</v>
      </c>
      <c r="C730">
        <v>99.92</v>
      </c>
    </row>
    <row r="731" spans="2:3" x14ac:dyDescent="0.3">
      <c r="B731" s="2">
        <v>45028</v>
      </c>
      <c r="C731">
        <v>97.83</v>
      </c>
    </row>
    <row r="732" spans="2:3" x14ac:dyDescent="0.3">
      <c r="B732" s="2">
        <v>45029</v>
      </c>
      <c r="C732">
        <v>102.4</v>
      </c>
    </row>
    <row r="733" spans="2:3" x14ac:dyDescent="0.3">
      <c r="B733" s="2">
        <v>45030</v>
      </c>
      <c r="C733">
        <v>102.51</v>
      </c>
    </row>
    <row r="734" spans="2:3" x14ac:dyDescent="0.3">
      <c r="B734" s="2">
        <v>45033</v>
      </c>
      <c r="C734">
        <v>102.74</v>
      </c>
    </row>
    <row r="735" spans="2:3" x14ac:dyDescent="0.3">
      <c r="B735" s="2">
        <v>45034</v>
      </c>
      <c r="C735">
        <v>102.3</v>
      </c>
    </row>
    <row r="736" spans="2:3" x14ac:dyDescent="0.3">
      <c r="B736" s="2">
        <v>45035</v>
      </c>
      <c r="C736">
        <v>104.3</v>
      </c>
    </row>
    <row r="737" spans="2:3" x14ac:dyDescent="0.3">
      <c r="B737" s="2">
        <v>45036</v>
      </c>
      <c r="C737">
        <v>103.81</v>
      </c>
    </row>
    <row r="738" spans="2:3" x14ac:dyDescent="0.3">
      <c r="B738" s="2">
        <v>45037</v>
      </c>
      <c r="C738">
        <v>106.96</v>
      </c>
    </row>
    <row r="739" spans="2:3" x14ac:dyDescent="0.3">
      <c r="B739" s="2">
        <v>45040</v>
      </c>
      <c r="C739">
        <v>106.21</v>
      </c>
    </row>
    <row r="740" spans="2:3" x14ac:dyDescent="0.3">
      <c r="B740" s="2">
        <v>45041</v>
      </c>
      <c r="C740">
        <v>102.57</v>
      </c>
    </row>
    <row r="741" spans="2:3" x14ac:dyDescent="0.3">
      <c r="B741" s="2">
        <v>45042</v>
      </c>
      <c r="C741">
        <v>104.98</v>
      </c>
    </row>
    <row r="742" spans="2:3" x14ac:dyDescent="0.3">
      <c r="B742" s="2">
        <v>45043</v>
      </c>
      <c r="C742">
        <v>109.82</v>
      </c>
    </row>
    <row r="743" spans="2:3" x14ac:dyDescent="0.3">
      <c r="B743" s="2">
        <v>45044</v>
      </c>
      <c r="C743">
        <v>105.45</v>
      </c>
    </row>
    <row r="744" spans="2:3" x14ac:dyDescent="0.3">
      <c r="B744" s="2">
        <v>45047</v>
      </c>
      <c r="C744">
        <v>102.05</v>
      </c>
    </row>
    <row r="745" spans="2:3" x14ac:dyDescent="0.3">
      <c r="B745" s="2">
        <v>45048</v>
      </c>
      <c r="C745">
        <v>103.63</v>
      </c>
    </row>
    <row r="746" spans="2:3" x14ac:dyDescent="0.3">
      <c r="B746" s="2">
        <v>45049</v>
      </c>
      <c r="C746">
        <v>103.65</v>
      </c>
    </row>
    <row r="747" spans="2:3" x14ac:dyDescent="0.3">
      <c r="B747" s="2">
        <v>45050</v>
      </c>
      <c r="C747">
        <v>104</v>
      </c>
    </row>
    <row r="748" spans="2:3" x14ac:dyDescent="0.3">
      <c r="B748" s="2">
        <v>45051</v>
      </c>
      <c r="C748">
        <v>105.66</v>
      </c>
    </row>
    <row r="749" spans="2:3" x14ac:dyDescent="0.3">
      <c r="B749" s="2">
        <v>45054</v>
      </c>
      <c r="C749">
        <v>105.83</v>
      </c>
    </row>
    <row r="750" spans="2:3" x14ac:dyDescent="0.3">
      <c r="B750" s="2">
        <v>45055</v>
      </c>
      <c r="C750">
        <v>106.62</v>
      </c>
    </row>
    <row r="751" spans="2:3" x14ac:dyDescent="0.3">
      <c r="B751" s="2">
        <v>45056</v>
      </c>
      <c r="C751">
        <v>110.19</v>
      </c>
    </row>
    <row r="752" spans="2:3" x14ac:dyDescent="0.3">
      <c r="B752" s="2">
        <v>45057</v>
      </c>
      <c r="C752">
        <v>112.18</v>
      </c>
    </row>
    <row r="753" spans="2:3" x14ac:dyDescent="0.3">
      <c r="B753" s="2">
        <v>45058</v>
      </c>
      <c r="C753">
        <v>110.26</v>
      </c>
    </row>
    <row r="754" spans="2:3" x14ac:dyDescent="0.3">
      <c r="B754" s="2">
        <v>45061</v>
      </c>
      <c r="C754">
        <v>111.2</v>
      </c>
    </row>
    <row r="755" spans="2:3" x14ac:dyDescent="0.3">
      <c r="B755" s="2">
        <v>45062</v>
      </c>
      <c r="C755">
        <v>113.4</v>
      </c>
    </row>
    <row r="756" spans="2:3" x14ac:dyDescent="0.3">
      <c r="B756" s="2">
        <v>45063</v>
      </c>
      <c r="C756">
        <v>115.5</v>
      </c>
    </row>
    <row r="757" spans="2:3" x14ac:dyDescent="0.3">
      <c r="B757" s="2">
        <v>45064</v>
      </c>
      <c r="C757">
        <v>118.15</v>
      </c>
    </row>
    <row r="758" spans="2:3" x14ac:dyDescent="0.3">
      <c r="B758" s="2">
        <v>45065</v>
      </c>
      <c r="C758">
        <v>116.25</v>
      </c>
    </row>
    <row r="759" spans="2:3" x14ac:dyDescent="0.3">
      <c r="B759" s="2">
        <v>45068</v>
      </c>
      <c r="C759">
        <v>115.01</v>
      </c>
    </row>
    <row r="760" spans="2:3" x14ac:dyDescent="0.3">
      <c r="B760" s="2">
        <v>45069</v>
      </c>
      <c r="C760">
        <v>114.99</v>
      </c>
    </row>
    <row r="761" spans="2:3" x14ac:dyDescent="0.3">
      <c r="B761" s="2">
        <v>45070</v>
      </c>
      <c r="C761">
        <v>116.75</v>
      </c>
    </row>
    <row r="762" spans="2:3" x14ac:dyDescent="0.3">
      <c r="B762" s="2">
        <v>45071</v>
      </c>
      <c r="C762">
        <v>115</v>
      </c>
    </row>
    <row r="763" spans="2:3" x14ac:dyDescent="0.3">
      <c r="B763" s="2">
        <v>45072</v>
      </c>
      <c r="C763">
        <v>120.11</v>
      </c>
    </row>
    <row r="764" spans="2:3" x14ac:dyDescent="0.3">
      <c r="B764" s="2">
        <v>45076</v>
      </c>
      <c r="C764">
        <v>121.66</v>
      </c>
    </row>
    <row r="765" spans="2:3" x14ac:dyDescent="0.3">
      <c r="B765" s="2">
        <v>45077</v>
      </c>
      <c r="C765">
        <v>120.58</v>
      </c>
    </row>
    <row r="766" spans="2:3" x14ac:dyDescent="0.3">
      <c r="B766" s="2">
        <v>45078</v>
      </c>
      <c r="C766">
        <v>122.77</v>
      </c>
    </row>
    <row r="767" spans="2:3" x14ac:dyDescent="0.3">
      <c r="B767" s="2">
        <v>45079</v>
      </c>
      <c r="C767">
        <v>124.25</v>
      </c>
    </row>
    <row r="768" spans="2:3" x14ac:dyDescent="0.3">
      <c r="B768" s="2">
        <v>45082</v>
      </c>
      <c r="C768">
        <v>125.3</v>
      </c>
    </row>
    <row r="769" spans="2:3" x14ac:dyDescent="0.3">
      <c r="B769" s="2">
        <v>45083</v>
      </c>
      <c r="C769">
        <v>126.61</v>
      </c>
    </row>
    <row r="770" spans="2:3" x14ac:dyDescent="0.3">
      <c r="B770" s="2">
        <v>45084</v>
      </c>
      <c r="C770">
        <v>121.23</v>
      </c>
    </row>
    <row r="771" spans="2:3" x14ac:dyDescent="0.3">
      <c r="B771" s="2">
        <v>45085</v>
      </c>
      <c r="C771">
        <v>124.25</v>
      </c>
    </row>
    <row r="772" spans="2:3" x14ac:dyDescent="0.3">
      <c r="B772" s="2">
        <v>45086</v>
      </c>
      <c r="C772">
        <v>123.43</v>
      </c>
    </row>
    <row r="773" spans="2:3" x14ac:dyDescent="0.3">
      <c r="B773" s="2">
        <v>45089</v>
      </c>
      <c r="C773">
        <v>126.57</v>
      </c>
    </row>
    <row r="774" spans="2:3" x14ac:dyDescent="0.3">
      <c r="B774" s="2">
        <v>45090</v>
      </c>
      <c r="C774">
        <v>126.66</v>
      </c>
    </row>
    <row r="775" spans="2:3" x14ac:dyDescent="0.3">
      <c r="B775" s="2">
        <v>45091</v>
      </c>
      <c r="C775">
        <v>126.42</v>
      </c>
    </row>
    <row r="776" spans="2:3" x14ac:dyDescent="0.3">
      <c r="B776" s="2">
        <v>45092</v>
      </c>
      <c r="C776">
        <v>127.11</v>
      </c>
    </row>
    <row r="777" spans="2:3" x14ac:dyDescent="0.3">
      <c r="B777" s="2">
        <v>45093</v>
      </c>
      <c r="C777">
        <v>125.49</v>
      </c>
    </row>
    <row r="778" spans="2:3" x14ac:dyDescent="0.3">
      <c r="B778" s="2">
        <v>45097</v>
      </c>
      <c r="C778">
        <v>125.78</v>
      </c>
    </row>
    <row r="779" spans="2:3" x14ac:dyDescent="0.3">
      <c r="B779" s="2">
        <v>45098</v>
      </c>
      <c r="C779">
        <v>124.83</v>
      </c>
    </row>
    <row r="780" spans="2:3" x14ac:dyDescent="0.3">
      <c r="B780" s="2">
        <v>45099</v>
      </c>
      <c r="C780">
        <v>130.15</v>
      </c>
    </row>
    <row r="781" spans="2:3" x14ac:dyDescent="0.3">
      <c r="B781" s="2">
        <v>45100</v>
      </c>
      <c r="C781">
        <v>129.33000000000001</v>
      </c>
    </row>
    <row r="782" spans="2:3" x14ac:dyDescent="0.3">
      <c r="B782" s="2">
        <v>45103</v>
      </c>
      <c r="C782">
        <v>127.33</v>
      </c>
    </row>
    <row r="783" spans="2:3" x14ac:dyDescent="0.3">
      <c r="B783" s="2">
        <v>45104</v>
      </c>
      <c r="C783">
        <v>129.18</v>
      </c>
    </row>
    <row r="784" spans="2:3" x14ac:dyDescent="0.3">
      <c r="B784" s="2">
        <v>45105</v>
      </c>
      <c r="C784">
        <v>129.04</v>
      </c>
    </row>
    <row r="785" spans="2:3" x14ac:dyDescent="0.3">
      <c r="B785" s="2">
        <v>45106</v>
      </c>
      <c r="C785">
        <v>127.9</v>
      </c>
    </row>
    <row r="786" spans="2:3" x14ac:dyDescent="0.3">
      <c r="B786" s="2">
        <v>45107</v>
      </c>
      <c r="C786">
        <v>130.36000000000001</v>
      </c>
    </row>
    <row r="787" spans="2:3" x14ac:dyDescent="0.3">
      <c r="B787" s="2">
        <v>45110</v>
      </c>
      <c r="C787">
        <v>130.22</v>
      </c>
    </row>
    <row r="788" spans="2:3" x14ac:dyDescent="0.3">
      <c r="B788" s="2">
        <v>45112</v>
      </c>
      <c r="C788">
        <v>130.38</v>
      </c>
    </row>
    <row r="789" spans="2:3" x14ac:dyDescent="0.3">
      <c r="B789" s="2">
        <v>45113</v>
      </c>
      <c r="C789">
        <v>128.36000000000001</v>
      </c>
    </row>
    <row r="790" spans="2:3" x14ac:dyDescent="0.3">
      <c r="B790" s="2">
        <v>45114</v>
      </c>
      <c r="C790">
        <v>129.78</v>
      </c>
    </row>
    <row r="791" spans="2:3" x14ac:dyDescent="0.3">
      <c r="B791" s="2">
        <v>45117</v>
      </c>
      <c r="C791">
        <v>127.13</v>
      </c>
    </row>
    <row r="792" spans="2:3" x14ac:dyDescent="0.3">
      <c r="B792" s="2">
        <v>45118</v>
      </c>
      <c r="C792">
        <v>128.78</v>
      </c>
    </row>
    <row r="793" spans="2:3" x14ac:dyDescent="0.3">
      <c r="B793" s="2">
        <v>45119</v>
      </c>
      <c r="C793">
        <v>130.80000000000001</v>
      </c>
    </row>
    <row r="794" spans="2:3" x14ac:dyDescent="0.3">
      <c r="B794" s="2">
        <v>45120</v>
      </c>
      <c r="C794">
        <v>134.30000000000001</v>
      </c>
    </row>
    <row r="795" spans="2:3" x14ac:dyDescent="0.3">
      <c r="B795" s="2">
        <v>45121</v>
      </c>
      <c r="C795">
        <v>134.68</v>
      </c>
    </row>
    <row r="796" spans="2:3" x14ac:dyDescent="0.3">
      <c r="B796" s="2">
        <v>45124</v>
      </c>
      <c r="C796">
        <v>133.56</v>
      </c>
    </row>
    <row r="797" spans="2:3" x14ac:dyDescent="0.3">
      <c r="B797" s="2">
        <v>45125</v>
      </c>
      <c r="C797">
        <v>132.83000000000001</v>
      </c>
    </row>
    <row r="798" spans="2:3" x14ac:dyDescent="0.3">
      <c r="B798" s="2">
        <v>45126</v>
      </c>
      <c r="C798">
        <v>135.36000000000001</v>
      </c>
    </row>
    <row r="799" spans="2:3" x14ac:dyDescent="0.3">
      <c r="B799" s="2">
        <v>45127</v>
      </c>
      <c r="C799">
        <v>129.96</v>
      </c>
    </row>
    <row r="800" spans="2:3" x14ac:dyDescent="0.3">
      <c r="B800" s="2">
        <v>45128</v>
      </c>
      <c r="C800">
        <v>130</v>
      </c>
    </row>
    <row r="801" spans="2:3" x14ac:dyDescent="0.3">
      <c r="B801" s="2">
        <v>45131</v>
      </c>
      <c r="C801">
        <v>128.80000000000001</v>
      </c>
    </row>
    <row r="802" spans="2:3" x14ac:dyDescent="0.3">
      <c r="B802" s="2">
        <v>45132</v>
      </c>
      <c r="C802">
        <v>129.13</v>
      </c>
    </row>
    <row r="803" spans="2:3" x14ac:dyDescent="0.3">
      <c r="B803" s="2">
        <v>45133</v>
      </c>
      <c r="C803">
        <v>128.15</v>
      </c>
    </row>
    <row r="804" spans="2:3" x14ac:dyDescent="0.3">
      <c r="B804" s="2">
        <v>45134</v>
      </c>
      <c r="C804">
        <v>128.25</v>
      </c>
    </row>
    <row r="805" spans="2:3" x14ac:dyDescent="0.3">
      <c r="B805" s="2">
        <v>45135</v>
      </c>
      <c r="C805">
        <v>132.21</v>
      </c>
    </row>
    <row r="806" spans="2:3" x14ac:dyDescent="0.3">
      <c r="B806" s="2">
        <v>45138</v>
      </c>
      <c r="C806">
        <v>133.68</v>
      </c>
    </row>
    <row r="807" spans="2:3" x14ac:dyDescent="0.3">
      <c r="B807" s="2">
        <v>45139</v>
      </c>
      <c r="C807">
        <v>131.69</v>
      </c>
    </row>
    <row r="808" spans="2:3" x14ac:dyDescent="0.3">
      <c r="B808" s="2">
        <v>45140</v>
      </c>
      <c r="C808">
        <v>128.21</v>
      </c>
    </row>
    <row r="809" spans="2:3" x14ac:dyDescent="0.3">
      <c r="B809" s="2">
        <v>45141</v>
      </c>
      <c r="C809">
        <v>128.91</v>
      </c>
    </row>
    <row r="810" spans="2:3" x14ac:dyDescent="0.3">
      <c r="B810" s="2">
        <v>45142</v>
      </c>
      <c r="C810">
        <v>139.57</v>
      </c>
    </row>
    <row r="811" spans="2:3" x14ac:dyDescent="0.3">
      <c r="B811" s="2">
        <v>45145</v>
      </c>
      <c r="C811">
        <v>142.22</v>
      </c>
    </row>
    <row r="812" spans="2:3" x14ac:dyDescent="0.3">
      <c r="B812" s="2">
        <v>45146</v>
      </c>
      <c r="C812">
        <v>139.94</v>
      </c>
    </row>
    <row r="813" spans="2:3" x14ac:dyDescent="0.3">
      <c r="B813" s="2">
        <v>45147</v>
      </c>
      <c r="C813">
        <v>137.85</v>
      </c>
    </row>
    <row r="814" spans="2:3" x14ac:dyDescent="0.3">
      <c r="B814" s="2">
        <v>45148</v>
      </c>
      <c r="C814">
        <v>138.56</v>
      </c>
    </row>
    <row r="815" spans="2:3" x14ac:dyDescent="0.3">
      <c r="B815" s="2">
        <v>45149</v>
      </c>
      <c r="C815">
        <v>138.41</v>
      </c>
    </row>
    <row r="816" spans="2:3" x14ac:dyDescent="0.3">
      <c r="B816" s="2">
        <v>45152</v>
      </c>
      <c r="C816">
        <v>140.57</v>
      </c>
    </row>
    <row r="817" spans="2:3" x14ac:dyDescent="0.3">
      <c r="B817" s="2">
        <v>45153</v>
      </c>
      <c r="C817">
        <v>137.66999999999999</v>
      </c>
    </row>
    <row r="818" spans="2:3" x14ac:dyDescent="0.3">
      <c r="B818" s="2">
        <v>45154</v>
      </c>
      <c r="C818">
        <v>135.07</v>
      </c>
    </row>
    <row r="819" spans="2:3" x14ac:dyDescent="0.3">
      <c r="B819" s="2">
        <v>45155</v>
      </c>
      <c r="C819">
        <v>133.97999999999999</v>
      </c>
    </row>
    <row r="820" spans="2:3" x14ac:dyDescent="0.3">
      <c r="B820" s="2">
        <v>45156</v>
      </c>
      <c r="C820">
        <v>133.22</v>
      </c>
    </row>
    <row r="821" spans="2:3" x14ac:dyDescent="0.3">
      <c r="B821" s="2">
        <v>45159</v>
      </c>
      <c r="C821">
        <v>134.68</v>
      </c>
    </row>
    <row r="822" spans="2:3" x14ac:dyDescent="0.3">
      <c r="B822" s="2">
        <v>45160</v>
      </c>
      <c r="C822">
        <v>134.25</v>
      </c>
    </row>
    <row r="823" spans="2:3" x14ac:dyDescent="0.3">
      <c r="B823" s="2">
        <v>45161</v>
      </c>
      <c r="C823">
        <v>135.52000000000001</v>
      </c>
    </row>
    <row r="824" spans="2:3" x14ac:dyDescent="0.3">
      <c r="B824" s="2">
        <v>45162</v>
      </c>
      <c r="C824">
        <v>131.84</v>
      </c>
    </row>
    <row r="825" spans="2:3" x14ac:dyDescent="0.3">
      <c r="B825" s="2">
        <v>45163</v>
      </c>
      <c r="C825">
        <v>133.26</v>
      </c>
    </row>
    <row r="826" spans="2:3" x14ac:dyDescent="0.3">
      <c r="B826" s="2">
        <v>45166</v>
      </c>
      <c r="C826">
        <v>133.13999999999999</v>
      </c>
    </row>
    <row r="827" spans="2:3" x14ac:dyDescent="0.3">
      <c r="B827" s="2">
        <v>45167</v>
      </c>
      <c r="C827">
        <v>134.91</v>
      </c>
    </row>
    <row r="828" spans="2:3" x14ac:dyDescent="0.3">
      <c r="B828" s="2">
        <v>45168</v>
      </c>
      <c r="C828">
        <v>135.07</v>
      </c>
    </row>
    <row r="829" spans="2:3" x14ac:dyDescent="0.3">
      <c r="B829" s="2">
        <v>45169</v>
      </c>
      <c r="C829">
        <v>138.01</v>
      </c>
    </row>
    <row r="830" spans="2:3" x14ac:dyDescent="0.3">
      <c r="B830" s="2">
        <v>45170</v>
      </c>
      <c r="C830">
        <v>138.12</v>
      </c>
    </row>
    <row r="831" spans="2:3" x14ac:dyDescent="0.3">
      <c r="B831" s="2">
        <v>45174</v>
      </c>
      <c r="C831">
        <v>137.27000000000001</v>
      </c>
    </row>
    <row r="832" spans="2:3" x14ac:dyDescent="0.3">
      <c r="B832" s="2">
        <v>45175</v>
      </c>
      <c r="C832">
        <v>135.36000000000001</v>
      </c>
    </row>
    <row r="833" spans="2:3" x14ac:dyDescent="0.3">
      <c r="B833" s="2">
        <v>45176</v>
      </c>
      <c r="C833">
        <v>137.85</v>
      </c>
    </row>
    <row r="834" spans="2:3" x14ac:dyDescent="0.3">
      <c r="B834" s="2">
        <v>45177</v>
      </c>
      <c r="C834">
        <v>138.22999999999999</v>
      </c>
    </row>
    <row r="835" spans="2:3" x14ac:dyDescent="0.3">
      <c r="B835" s="2">
        <v>45180</v>
      </c>
      <c r="C835">
        <v>143.1</v>
      </c>
    </row>
    <row r="836" spans="2:3" x14ac:dyDescent="0.3">
      <c r="B836" s="2">
        <v>45181</v>
      </c>
      <c r="C836">
        <v>141.22999999999999</v>
      </c>
    </row>
    <row r="837" spans="2:3" x14ac:dyDescent="0.3">
      <c r="B837" s="2">
        <v>45182</v>
      </c>
      <c r="C837">
        <v>144.85</v>
      </c>
    </row>
    <row r="838" spans="2:3" x14ac:dyDescent="0.3">
      <c r="B838" s="2">
        <v>45183</v>
      </c>
      <c r="C838">
        <v>144.72</v>
      </c>
    </row>
    <row r="839" spans="2:3" x14ac:dyDescent="0.3">
      <c r="B839" s="2">
        <v>45184</v>
      </c>
      <c r="C839">
        <v>140.38999999999999</v>
      </c>
    </row>
    <row r="840" spans="2:3" x14ac:dyDescent="0.3">
      <c r="B840" s="2">
        <v>45187</v>
      </c>
      <c r="C840">
        <v>139.97999999999999</v>
      </c>
    </row>
    <row r="841" spans="2:3" x14ac:dyDescent="0.3">
      <c r="B841" s="2">
        <v>45188</v>
      </c>
      <c r="C841">
        <v>137.63</v>
      </c>
    </row>
    <row r="842" spans="2:3" x14ac:dyDescent="0.3">
      <c r="B842" s="2">
        <v>45189</v>
      </c>
      <c r="C842">
        <v>135.29</v>
      </c>
    </row>
    <row r="843" spans="2:3" x14ac:dyDescent="0.3">
      <c r="B843" s="2">
        <v>45190</v>
      </c>
      <c r="C843">
        <v>129.33000000000001</v>
      </c>
    </row>
    <row r="844" spans="2:3" x14ac:dyDescent="0.3">
      <c r="B844" s="2">
        <v>45191</v>
      </c>
      <c r="C844">
        <v>129.12</v>
      </c>
    </row>
    <row r="845" spans="2:3" x14ac:dyDescent="0.3">
      <c r="B845" s="2">
        <v>45194</v>
      </c>
      <c r="C845">
        <v>131.27000000000001</v>
      </c>
    </row>
    <row r="846" spans="2:3" x14ac:dyDescent="0.3">
      <c r="B846" s="2">
        <v>45195</v>
      </c>
      <c r="C846">
        <v>125.98</v>
      </c>
    </row>
    <row r="847" spans="2:3" x14ac:dyDescent="0.3">
      <c r="B847" s="2">
        <v>45196</v>
      </c>
      <c r="C847">
        <v>125.98</v>
      </c>
    </row>
    <row r="848" spans="2:3" x14ac:dyDescent="0.3">
      <c r="B848" s="2">
        <v>45197</v>
      </c>
      <c r="C848">
        <v>125.98</v>
      </c>
    </row>
    <row r="849" spans="2:3" x14ac:dyDescent="0.3">
      <c r="B849" s="2">
        <v>45198</v>
      </c>
      <c r="C849">
        <v>127.12</v>
      </c>
    </row>
    <row r="850" spans="2:3" x14ac:dyDescent="0.3">
      <c r="B850" s="2">
        <v>45201</v>
      </c>
      <c r="C850">
        <v>129.46</v>
      </c>
    </row>
    <row r="851" spans="2:3" x14ac:dyDescent="0.3">
      <c r="B851" s="2">
        <v>45202</v>
      </c>
      <c r="C851">
        <v>124.72</v>
      </c>
    </row>
    <row r="852" spans="2:3" x14ac:dyDescent="0.3">
      <c r="B852" s="2">
        <v>45203</v>
      </c>
      <c r="C852">
        <v>127</v>
      </c>
    </row>
    <row r="853" spans="2:3" x14ac:dyDescent="0.3">
      <c r="B853" s="2">
        <v>45204</v>
      </c>
      <c r="C853">
        <v>125.96</v>
      </c>
    </row>
    <row r="854" spans="2:3" x14ac:dyDescent="0.3">
      <c r="B854" s="2">
        <v>45205</v>
      </c>
      <c r="C854">
        <v>127.96</v>
      </c>
    </row>
    <row r="855" spans="2:3" x14ac:dyDescent="0.3">
      <c r="B855" s="2">
        <v>45208</v>
      </c>
      <c r="C855">
        <v>128.26</v>
      </c>
    </row>
    <row r="856" spans="2:3" x14ac:dyDescent="0.3">
      <c r="B856" s="2">
        <v>45209</v>
      </c>
      <c r="C856">
        <v>129.47999999999999</v>
      </c>
    </row>
    <row r="857" spans="2:3" x14ac:dyDescent="0.3">
      <c r="B857" s="2">
        <v>45210</v>
      </c>
      <c r="C857">
        <v>131.83000000000001</v>
      </c>
    </row>
    <row r="858" spans="2:3" x14ac:dyDescent="0.3">
      <c r="B858" s="2">
        <v>45211</v>
      </c>
      <c r="C858">
        <v>132.33000000000001</v>
      </c>
    </row>
    <row r="859" spans="2:3" x14ac:dyDescent="0.3">
      <c r="B859" s="2">
        <v>45212</v>
      </c>
      <c r="C859">
        <v>129.79</v>
      </c>
    </row>
    <row r="860" spans="2:3" x14ac:dyDescent="0.3">
      <c r="B860" s="2">
        <v>45215</v>
      </c>
      <c r="C860">
        <v>132.55000000000001</v>
      </c>
    </row>
    <row r="861" spans="2:3" x14ac:dyDescent="0.3">
      <c r="B861" s="2">
        <v>45216</v>
      </c>
      <c r="C861">
        <v>131.47</v>
      </c>
    </row>
    <row r="862" spans="2:3" x14ac:dyDescent="0.3">
      <c r="B862" s="2">
        <v>45217</v>
      </c>
      <c r="C862">
        <v>128.13</v>
      </c>
    </row>
    <row r="863" spans="2:3" x14ac:dyDescent="0.3">
      <c r="B863" s="2">
        <v>45218</v>
      </c>
      <c r="C863">
        <v>128.4</v>
      </c>
    </row>
    <row r="864" spans="2:3" x14ac:dyDescent="0.3">
      <c r="B864" s="2">
        <v>45219</v>
      </c>
      <c r="C864">
        <v>125.17</v>
      </c>
    </row>
    <row r="865" spans="2:3" x14ac:dyDescent="0.3">
      <c r="B865" s="2">
        <v>45222</v>
      </c>
      <c r="C865">
        <v>126.56</v>
      </c>
    </row>
    <row r="866" spans="2:3" x14ac:dyDescent="0.3">
      <c r="B866" s="2">
        <v>45223</v>
      </c>
      <c r="C866">
        <v>128.56</v>
      </c>
    </row>
    <row r="867" spans="2:3" x14ac:dyDescent="0.3">
      <c r="B867" s="2">
        <v>45224</v>
      </c>
      <c r="C867">
        <v>121.39</v>
      </c>
    </row>
    <row r="868" spans="2:3" x14ac:dyDescent="0.3">
      <c r="B868" s="2">
        <v>45225</v>
      </c>
      <c r="C868">
        <v>119.57</v>
      </c>
    </row>
    <row r="869" spans="2:3" x14ac:dyDescent="0.3">
      <c r="B869" s="2">
        <v>45226</v>
      </c>
      <c r="C869">
        <v>127.74</v>
      </c>
    </row>
    <row r="870" spans="2:3" x14ac:dyDescent="0.3">
      <c r="B870" s="2">
        <v>45229</v>
      </c>
      <c r="C870">
        <v>132.71</v>
      </c>
    </row>
    <row r="871" spans="2:3" x14ac:dyDescent="0.3">
      <c r="B871" s="2">
        <v>45230</v>
      </c>
      <c r="C871">
        <v>133.09</v>
      </c>
    </row>
    <row r="872" spans="2:3" x14ac:dyDescent="0.3">
      <c r="B872" s="2">
        <v>45231</v>
      </c>
      <c r="C872">
        <v>137</v>
      </c>
    </row>
    <row r="873" spans="2:3" x14ac:dyDescent="0.3">
      <c r="B873" s="2">
        <v>45232</v>
      </c>
      <c r="C873">
        <v>138.07</v>
      </c>
    </row>
    <row r="874" spans="2:3" x14ac:dyDescent="0.3">
      <c r="B874" s="2">
        <v>45233</v>
      </c>
      <c r="C874">
        <v>138.6</v>
      </c>
    </row>
    <row r="875" spans="2:3" x14ac:dyDescent="0.3">
      <c r="B875" s="2">
        <v>45236</v>
      </c>
      <c r="C875">
        <v>139.74</v>
      </c>
    </row>
    <row r="876" spans="2:3" x14ac:dyDescent="0.3">
      <c r="B876" s="2">
        <v>45237</v>
      </c>
      <c r="C876">
        <v>142.71</v>
      </c>
    </row>
    <row r="877" spans="2:3" x14ac:dyDescent="0.3">
      <c r="B877" s="2">
        <v>45238</v>
      </c>
      <c r="C877">
        <v>142.08000000000001</v>
      </c>
    </row>
    <row r="878" spans="2:3" x14ac:dyDescent="0.3">
      <c r="B878" s="2">
        <v>45239</v>
      </c>
      <c r="C878">
        <v>140.6</v>
      </c>
    </row>
    <row r="879" spans="2:3" x14ac:dyDescent="0.3">
      <c r="B879" s="2">
        <v>45240</v>
      </c>
      <c r="C879">
        <v>143.56</v>
      </c>
    </row>
    <row r="880" spans="2:3" x14ac:dyDescent="0.3">
      <c r="B880" s="2">
        <v>45243</v>
      </c>
      <c r="C880">
        <v>142.59</v>
      </c>
    </row>
    <row r="881" spans="2:3" x14ac:dyDescent="0.3">
      <c r="B881" s="2">
        <v>45244</v>
      </c>
      <c r="C881">
        <v>145.80000000000001</v>
      </c>
    </row>
    <row r="882" spans="2:3" x14ac:dyDescent="0.3">
      <c r="B882" s="2">
        <v>45245</v>
      </c>
      <c r="C882">
        <v>143.19999999999999</v>
      </c>
    </row>
    <row r="883" spans="2:3" x14ac:dyDescent="0.3">
      <c r="B883" s="2">
        <v>45246</v>
      </c>
      <c r="C883">
        <v>142.83000000000001</v>
      </c>
    </row>
    <row r="884" spans="2:3" x14ac:dyDescent="0.3">
      <c r="B884" s="2">
        <v>45247</v>
      </c>
      <c r="C884">
        <v>145.18</v>
      </c>
    </row>
    <row r="885" spans="2:3" x14ac:dyDescent="0.3">
      <c r="B885" s="2">
        <v>45250</v>
      </c>
      <c r="C885">
        <v>146.13</v>
      </c>
    </row>
    <row r="886" spans="2:3" x14ac:dyDescent="0.3">
      <c r="B886" s="2">
        <v>45251</v>
      </c>
      <c r="C886">
        <v>143.9</v>
      </c>
    </row>
    <row r="887" spans="2:3" x14ac:dyDescent="0.3">
      <c r="B887" s="2">
        <v>45252</v>
      </c>
      <c r="C887">
        <v>146.71</v>
      </c>
    </row>
    <row r="888" spans="2:3" x14ac:dyDescent="0.3">
      <c r="B888" s="2">
        <v>45254</v>
      </c>
      <c r="C888">
        <v>146.74</v>
      </c>
    </row>
    <row r="889" spans="2:3" x14ac:dyDescent="0.3">
      <c r="B889" s="2">
        <v>45257</v>
      </c>
      <c r="C889">
        <v>147.72999999999999</v>
      </c>
    </row>
    <row r="890" spans="2:3" x14ac:dyDescent="0.3">
      <c r="B890" s="2">
        <v>45258</v>
      </c>
      <c r="C890">
        <v>147.03</v>
      </c>
    </row>
    <row r="891" spans="2:3" x14ac:dyDescent="0.3">
      <c r="B891" s="2">
        <v>45259</v>
      </c>
      <c r="C891">
        <v>146.32</v>
      </c>
    </row>
    <row r="892" spans="2:3" x14ac:dyDescent="0.3">
      <c r="B892" s="2">
        <v>45260</v>
      </c>
      <c r="C892">
        <v>146.09</v>
      </c>
    </row>
    <row r="893" spans="2:3" x14ac:dyDescent="0.3">
      <c r="B893" s="2">
        <v>45261</v>
      </c>
      <c r="C893">
        <v>147.03</v>
      </c>
    </row>
    <row r="894" spans="2:3" x14ac:dyDescent="0.3">
      <c r="B894" s="2">
        <v>45264</v>
      </c>
      <c r="C894">
        <v>144.84</v>
      </c>
    </row>
    <row r="895" spans="2:3" x14ac:dyDescent="0.3">
      <c r="B895" s="2">
        <v>45265</v>
      </c>
      <c r="C895">
        <v>146.88</v>
      </c>
    </row>
    <row r="896" spans="2:3" x14ac:dyDescent="0.3">
      <c r="B896" s="2">
        <v>45266</v>
      </c>
      <c r="C896">
        <v>144.52000000000001</v>
      </c>
    </row>
    <row r="897" spans="2:3" x14ac:dyDescent="0.3">
      <c r="B897" s="2">
        <v>45267</v>
      </c>
      <c r="C897">
        <v>146.88</v>
      </c>
    </row>
    <row r="898" spans="2:3" x14ac:dyDescent="0.3">
      <c r="B898" s="2">
        <v>45268</v>
      </c>
      <c r="C898">
        <v>147.41999999999999</v>
      </c>
    </row>
    <row r="899" spans="2:3" x14ac:dyDescent="0.3">
      <c r="B899" s="2">
        <v>45271</v>
      </c>
      <c r="C899">
        <v>145.88999999999999</v>
      </c>
    </row>
    <row r="900" spans="2:3" x14ac:dyDescent="0.3">
      <c r="B900" s="2">
        <v>45272</v>
      </c>
      <c r="C900">
        <v>147.47999999999999</v>
      </c>
    </row>
    <row r="901" spans="2:3" x14ac:dyDescent="0.3">
      <c r="B901" s="2">
        <v>45273</v>
      </c>
      <c r="C901">
        <v>148.84</v>
      </c>
    </row>
    <row r="902" spans="2:3" x14ac:dyDescent="0.3">
      <c r="B902" s="2">
        <v>45274</v>
      </c>
      <c r="C902">
        <v>147.41999999999999</v>
      </c>
    </row>
    <row r="903" spans="2:3" x14ac:dyDescent="0.3">
      <c r="B903" s="2">
        <v>45275</v>
      </c>
      <c r="C903">
        <v>149.97</v>
      </c>
    </row>
    <row r="904" spans="2:3" x14ac:dyDescent="0.3">
      <c r="B904" s="2">
        <v>45278</v>
      </c>
      <c r="C904">
        <v>154.07</v>
      </c>
    </row>
    <row r="905" spans="2:3" x14ac:dyDescent="0.3">
      <c r="B905" s="2">
        <v>45279</v>
      </c>
      <c r="C905">
        <v>153.79</v>
      </c>
    </row>
    <row r="906" spans="2:3" x14ac:dyDescent="0.3">
      <c r="B906" s="2">
        <v>45280</v>
      </c>
      <c r="C906">
        <v>152.12</v>
      </c>
    </row>
    <row r="907" spans="2:3" x14ac:dyDescent="0.3">
      <c r="B907" s="2">
        <v>45281</v>
      </c>
      <c r="C907">
        <v>153.84</v>
      </c>
    </row>
    <row r="908" spans="2:3" x14ac:dyDescent="0.3">
      <c r="B908" s="2">
        <v>45282</v>
      </c>
      <c r="C908">
        <v>153.41999999999999</v>
      </c>
    </row>
    <row r="909" spans="2:3" x14ac:dyDescent="0.3">
      <c r="B909" s="2">
        <v>45286</v>
      </c>
      <c r="C909">
        <v>153.41</v>
      </c>
    </row>
    <row r="910" spans="2:3" x14ac:dyDescent="0.3">
      <c r="B910" s="2">
        <v>45287</v>
      </c>
      <c r="C910">
        <v>153.34</v>
      </c>
    </row>
    <row r="911" spans="2:3" x14ac:dyDescent="0.3">
      <c r="B911" s="2">
        <v>45288</v>
      </c>
      <c r="C911">
        <v>153.38</v>
      </c>
    </row>
    <row r="912" spans="2:3" x14ac:dyDescent="0.3">
      <c r="B912" s="2">
        <v>45289</v>
      </c>
      <c r="C912">
        <v>151.94</v>
      </c>
    </row>
    <row r="913" spans="2:3" x14ac:dyDescent="0.3">
      <c r="B913" s="2">
        <v>45293</v>
      </c>
      <c r="C913">
        <v>149.93</v>
      </c>
    </row>
    <row r="914" spans="2:3" x14ac:dyDescent="0.3">
      <c r="B914" s="2">
        <v>45294</v>
      </c>
      <c r="C914">
        <v>148.47</v>
      </c>
    </row>
    <row r="915" spans="2:3" x14ac:dyDescent="0.3">
      <c r="B915" s="2">
        <v>45295</v>
      </c>
      <c r="C915">
        <v>144.57</v>
      </c>
    </row>
    <row r="916" spans="2:3" x14ac:dyDescent="0.3">
      <c r="B916" s="2">
        <v>45296</v>
      </c>
      <c r="C916">
        <v>145.24</v>
      </c>
    </row>
    <row r="917" spans="2:3" x14ac:dyDescent="0.3">
      <c r="B917" s="2">
        <v>45299</v>
      </c>
      <c r="C917">
        <v>149.1</v>
      </c>
    </row>
    <row r="918" spans="2:3" x14ac:dyDescent="0.3">
      <c r="B918" s="2">
        <v>45300</v>
      </c>
      <c r="C918">
        <v>151.37</v>
      </c>
    </row>
    <row r="919" spans="2:3" x14ac:dyDescent="0.3">
      <c r="B919" s="2">
        <v>45301</v>
      </c>
      <c r="C919">
        <v>153.72999999999999</v>
      </c>
    </row>
    <row r="920" spans="2:3" x14ac:dyDescent="0.3">
      <c r="B920" s="2">
        <v>45302</v>
      </c>
      <c r="C920">
        <v>155.18</v>
      </c>
    </row>
    <row r="921" spans="2:3" x14ac:dyDescent="0.3">
      <c r="B921" s="2">
        <v>45303</v>
      </c>
      <c r="C921">
        <v>154.62</v>
      </c>
    </row>
    <row r="922" spans="2:3" x14ac:dyDescent="0.3">
      <c r="B922" s="2">
        <v>45307</v>
      </c>
      <c r="C922">
        <v>153.16</v>
      </c>
    </row>
    <row r="923" spans="2:3" x14ac:dyDescent="0.3">
      <c r="B923" s="2">
        <v>45308</v>
      </c>
      <c r="C923">
        <v>151.71</v>
      </c>
    </row>
    <row r="924" spans="2:3" x14ac:dyDescent="0.3">
      <c r="B924" s="2">
        <v>45309</v>
      </c>
      <c r="C924">
        <v>153.5</v>
      </c>
    </row>
    <row r="925" spans="2:3" x14ac:dyDescent="0.3">
      <c r="B925" s="2">
        <v>45310</v>
      </c>
      <c r="C925">
        <v>155.34</v>
      </c>
    </row>
    <row r="926" spans="2:3" x14ac:dyDescent="0.3">
      <c r="B926" s="2">
        <v>45313</v>
      </c>
      <c r="C926">
        <v>154.78</v>
      </c>
    </row>
    <row r="927" spans="2:3" x14ac:dyDescent="0.3">
      <c r="B927" s="2">
        <v>45314</v>
      </c>
      <c r="C927">
        <v>156.02000000000001</v>
      </c>
    </row>
    <row r="928" spans="2:3" x14ac:dyDescent="0.3">
      <c r="B928" s="2">
        <v>45315</v>
      </c>
      <c r="C928">
        <v>156.87</v>
      </c>
    </row>
    <row r="929" spans="2:3" x14ac:dyDescent="0.3">
      <c r="B929" s="2">
        <v>45316</v>
      </c>
      <c r="C929">
        <v>157.75</v>
      </c>
    </row>
    <row r="930" spans="2:3" x14ac:dyDescent="0.3">
      <c r="B930" s="2">
        <v>45317</v>
      </c>
      <c r="C930">
        <v>159.12</v>
      </c>
    </row>
    <row r="931" spans="2:3" x14ac:dyDescent="0.3">
      <c r="B931" s="2">
        <v>45320</v>
      </c>
      <c r="C931">
        <v>161.26</v>
      </c>
    </row>
    <row r="932" spans="2:3" x14ac:dyDescent="0.3">
      <c r="B932" s="2">
        <v>45321</v>
      </c>
      <c r="C932">
        <v>159</v>
      </c>
    </row>
    <row r="933" spans="2:3" x14ac:dyDescent="0.3">
      <c r="B933" s="2">
        <v>45322</v>
      </c>
      <c r="C933">
        <v>155.19999999999999</v>
      </c>
    </row>
    <row r="934" spans="2:3" x14ac:dyDescent="0.3">
      <c r="B934" s="2">
        <v>45323</v>
      </c>
      <c r="C934">
        <v>159.28</v>
      </c>
    </row>
    <row r="935" spans="2:3" x14ac:dyDescent="0.3">
      <c r="B935" s="2">
        <v>45324</v>
      </c>
      <c r="C935">
        <v>171.81</v>
      </c>
    </row>
    <row r="936" spans="2:3" x14ac:dyDescent="0.3">
      <c r="B936" s="2">
        <v>45327</v>
      </c>
      <c r="C936">
        <v>170.31</v>
      </c>
    </row>
    <row r="937" spans="2:3" x14ac:dyDescent="0.3">
      <c r="B937" s="2">
        <v>45328</v>
      </c>
      <c r="C937">
        <v>169.15</v>
      </c>
    </row>
    <row r="938" spans="2:3" x14ac:dyDescent="0.3">
      <c r="B938" s="2">
        <v>45329</v>
      </c>
      <c r="C938">
        <v>170.53</v>
      </c>
    </row>
    <row r="939" spans="2:3" x14ac:dyDescent="0.3">
      <c r="B939" s="2">
        <v>45330</v>
      </c>
      <c r="C939">
        <v>169.84</v>
      </c>
    </row>
    <row r="940" spans="2:3" x14ac:dyDescent="0.3">
      <c r="B940" s="2">
        <v>45331</v>
      </c>
      <c r="C940">
        <v>174.45</v>
      </c>
    </row>
    <row r="941" spans="2:3" x14ac:dyDescent="0.3">
      <c r="B941" s="2">
        <v>45334</v>
      </c>
      <c r="C941">
        <v>172.34</v>
      </c>
    </row>
    <row r="942" spans="2:3" x14ac:dyDescent="0.3">
      <c r="B942" s="2">
        <v>45335</v>
      </c>
      <c r="C942">
        <v>168.64</v>
      </c>
    </row>
    <row r="943" spans="2:3" x14ac:dyDescent="0.3">
      <c r="B943" s="2">
        <v>45336</v>
      </c>
      <c r="C943">
        <v>170.98</v>
      </c>
    </row>
    <row r="944" spans="2:3" x14ac:dyDescent="0.3">
      <c r="B944" s="2">
        <v>45337</v>
      </c>
      <c r="C944">
        <v>169.8</v>
      </c>
    </row>
    <row r="945" spans="2:3" x14ac:dyDescent="0.3">
      <c r="B945" s="2">
        <v>45338</v>
      </c>
      <c r="C945">
        <v>169.51</v>
      </c>
    </row>
    <row r="946" spans="2:3" x14ac:dyDescent="0.3">
      <c r="B946" s="2">
        <v>45342</v>
      </c>
      <c r="C946">
        <v>167.08</v>
      </c>
    </row>
    <row r="947" spans="2:3" x14ac:dyDescent="0.3">
      <c r="B947" s="2">
        <v>45343</v>
      </c>
      <c r="C947">
        <v>168.59</v>
      </c>
    </row>
    <row r="948" spans="2:3" x14ac:dyDescent="0.3">
      <c r="B948" s="2">
        <v>45344</v>
      </c>
      <c r="C948">
        <v>174.58</v>
      </c>
    </row>
    <row r="949" spans="2:3" x14ac:dyDescent="0.3">
      <c r="B949" s="2">
        <v>45345</v>
      </c>
      <c r="C949">
        <v>174.99</v>
      </c>
    </row>
    <row r="950" spans="2:3" x14ac:dyDescent="0.3">
      <c r="B950" s="2">
        <v>45348</v>
      </c>
      <c r="C950">
        <v>174.73</v>
      </c>
    </row>
    <row r="951" spans="2:3" x14ac:dyDescent="0.3">
      <c r="B951" s="2">
        <v>45349</v>
      </c>
      <c r="C951">
        <v>173.54</v>
      </c>
    </row>
    <row r="952" spans="2:3" x14ac:dyDescent="0.3">
      <c r="B952" s="2">
        <v>45350</v>
      </c>
      <c r="C952">
        <v>173.16</v>
      </c>
    </row>
    <row r="953" spans="2:3" x14ac:dyDescent="0.3">
      <c r="B953" s="2">
        <v>45351</v>
      </c>
      <c r="C953">
        <v>176.76</v>
      </c>
    </row>
    <row r="954" spans="2:3" x14ac:dyDescent="0.3">
      <c r="B954" s="2">
        <v>45352</v>
      </c>
      <c r="C954">
        <v>178.22</v>
      </c>
    </row>
    <row r="955" spans="2:3" x14ac:dyDescent="0.3">
      <c r="B955" s="2">
        <v>45355</v>
      </c>
      <c r="C955">
        <v>177.58</v>
      </c>
    </row>
    <row r="956" spans="2:3" x14ac:dyDescent="0.3">
      <c r="B956" s="2">
        <v>45356</v>
      </c>
      <c r="C956">
        <v>174.12</v>
      </c>
    </row>
    <row r="957" spans="2:3" x14ac:dyDescent="0.3">
      <c r="B957" s="2">
        <v>45357</v>
      </c>
      <c r="C957">
        <v>173.51</v>
      </c>
    </row>
    <row r="958" spans="2:3" x14ac:dyDescent="0.3">
      <c r="B958" s="2">
        <v>45358</v>
      </c>
      <c r="C958">
        <v>176.82</v>
      </c>
    </row>
    <row r="959" spans="2:3" x14ac:dyDescent="0.3">
      <c r="B959" s="2">
        <v>45359</v>
      </c>
      <c r="C959">
        <v>175.35</v>
      </c>
    </row>
    <row r="960" spans="2:3" x14ac:dyDescent="0.3">
      <c r="B960" s="2">
        <v>45362</v>
      </c>
      <c r="C960">
        <v>171.96</v>
      </c>
    </row>
    <row r="961" spans="2:3" x14ac:dyDescent="0.3">
      <c r="B961" s="2">
        <v>45363</v>
      </c>
      <c r="C961">
        <v>175.39</v>
      </c>
    </row>
    <row r="962" spans="2:3" x14ac:dyDescent="0.3">
      <c r="B962" s="2">
        <v>45364</v>
      </c>
      <c r="C962">
        <v>176.56</v>
      </c>
    </row>
    <row r="963" spans="2:3" x14ac:dyDescent="0.3">
      <c r="B963" s="2">
        <v>45365</v>
      </c>
      <c r="C963">
        <v>178.75</v>
      </c>
    </row>
    <row r="964" spans="2:3" x14ac:dyDescent="0.3">
      <c r="B964" s="2">
        <v>45366</v>
      </c>
      <c r="C964">
        <v>174.42</v>
      </c>
    </row>
    <row r="965" spans="2:3" x14ac:dyDescent="0.3">
      <c r="B965" s="2">
        <v>45369</v>
      </c>
      <c r="C965">
        <v>174.48</v>
      </c>
    </row>
    <row r="966" spans="2:3" x14ac:dyDescent="0.3">
      <c r="B966" s="2">
        <v>45370</v>
      </c>
      <c r="C966">
        <v>175.9</v>
      </c>
    </row>
    <row r="967" spans="2:3" x14ac:dyDescent="0.3">
      <c r="B967" s="2">
        <v>45371</v>
      </c>
      <c r="C967">
        <v>178.15</v>
      </c>
    </row>
    <row r="968" spans="2:3" x14ac:dyDescent="0.3">
      <c r="B968" s="2">
        <v>45372</v>
      </c>
      <c r="C968">
        <v>178.15</v>
      </c>
    </row>
    <row r="969" spans="2:3" x14ac:dyDescent="0.3">
      <c r="B969" s="2">
        <v>45373</v>
      </c>
      <c r="C969">
        <v>178.87</v>
      </c>
    </row>
    <row r="970" spans="2:3" x14ac:dyDescent="0.3">
      <c r="B970" s="2">
        <v>45376</v>
      </c>
      <c r="C970">
        <v>179.71</v>
      </c>
    </row>
    <row r="971" spans="2:3" x14ac:dyDescent="0.3">
      <c r="B971" s="2">
        <v>45377</v>
      </c>
      <c r="C971">
        <v>178.3</v>
      </c>
    </row>
    <row r="972" spans="2:3" x14ac:dyDescent="0.3">
      <c r="B972" s="2">
        <v>45378</v>
      </c>
      <c r="C972">
        <v>179.83</v>
      </c>
    </row>
    <row r="973" spans="2:3" x14ac:dyDescent="0.3">
      <c r="B973" s="2">
        <v>45379</v>
      </c>
      <c r="C973">
        <v>180.38</v>
      </c>
    </row>
    <row r="974" spans="2:3" x14ac:dyDescent="0.3">
      <c r="B974" s="2">
        <v>45383</v>
      </c>
      <c r="C974">
        <v>180.97</v>
      </c>
    </row>
    <row r="975" spans="2:3" x14ac:dyDescent="0.3">
      <c r="B975" s="2">
        <v>45384</v>
      </c>
      <c r="C975">
        <v>180.69</v>
      </c>
    </row>
    <row r="976" spans="2:3" x14ac:dyDescent="0.3">
      <c r="B976" s="2">
        <v>45385</v>
      </c>
      <c r="C976">
        <v>182.41</v>
      </c>
    </row>
    <row r="977" spans="2:3" x14ac:dyDescent="0.3">
      <c r="B977" s="2">
        <v>45386</v>
      </c>
      <c r="C977">
        <v>180</v>
      </c>
    </row>
    <row r="978" spans="2:3" x14ac:dyDescent="0.3">
      <c r="B978" s="2">
        <v>45387</v>
      </c>
      <c r="C978">
        <v>185.07</v>
      </c>
    </row>
    <row r="979" spans="2:3" x14ac:dyDescent="0.3">
      <c r="B979" s="2">
        <v>45390</v>
      </c>
      <c r="C979">
        <v>185.19</v>
      </c>
    </row>
    <row r="980" spans="2:3" x14ac:dyDescent="0.3">
      <c r="B980" s="2">
        <v>45391</v>
      </c>
      <c r="C980">
        <v>185.67</v>
      </c>
    </row>
    <row r="981" spans="2:3" x14ac:dyDescent="0.3">
      <c r="B981" s="2">
        <v>45392</v>
      </c>
      <c r="C981">
        <v>185.95</v>
      </c>
    </row>
    <row r="982" spans="2:3" x14ac:dyDescent="0.3">
      <c r="B982" s="2">
        <v>45393</v>
      </c>
      <c r="C982">
        <v>189.05</v>
      </c>
    </row>
    <row r="983" spans="2:3" x14ac:dyDescent="0.3">
      <c r="B983" s="2">
        <v>45394</v>
      </c>
      <c r="C983">
        <v>186.13</v>
      </c>
    </row>
    <row r="984" spans="2:3" x14ac:dyDescent="0.3">
      <c r="B984" s="2">
        <v>45397</v>
      </c>
      <c r="C984">
        <v>183.62</v>
      </c>
    </row>
    <row r="985" spans="2:3" x14ac:dyDescent="0.3">
      <c r="B985" s="2">
        <v>45398</v>
      </c>
      <c r="C985">
        <v>183.32</v>
      </c>
    </row>
    <row r="986" spans="2:3" x14ac:dyDescent="0.3">
      <c r="B986" s="2">
        <v>45399</v>
      </c>
      <c r="C986">
        <v>181.28</v>
      </c>
    </row>
    <row r="987" spans="2:3" x14ac:dyDescent="0.3">
      <c r="B987" s="2">
        <v>45400</v>
      </c>
      <c r="C987">
        <v>179.22</v>
      </c>
    </row>
    <row r="988" spans="2:3" x14ac:dyDescent="0.3">
      <c r="B988" s="2">
        <v>45401</v>
      </c>
      <c r="C988">
        <v>174.63</v>
      </c>
    </row>
    <row r="989" spans="2:3" x14ac:dyDescent="0.3">
      <c r="B989" s="2">
        <v>45404</v>
      </c>
      <c r="C989">
        <v>177.23</v>
      </c>
    </row>
    <row r="990" spans="2:3" x14ac:dyDescent="0.3">
      <c r="B990" s="2">
        <v>45405</v>
      </c>
      <c r="C990">
        <v>179.54</v>
      </c>
    </row>
    <row r="991" spans="2:3" x14ac:dyDescent="0.3">
      <c r="B991" s="2">
        <v>45406</v>
      </c>
      <c r="C991">
        <v>176.59</v>
      </c>
    </row>
    <row r="992" spans="2:3" x14ac:dyDescent="0.3">
      <c r="B992" s="2">
        <v>45407</v>
      </c>
      <c r="C992">
        <v>173.67</v>
      </c>
    </row>
    <row r="993" spans="2:3" x14ac:dyDescent="0.3">
      <c r="B993" s="2">
        <v>45408</v>
      </c>
      <c r="C993">
        <v>179.62</v>
      </c>
    </row>
    <row r="994" spans="2:3" x14ac:dyDescent="0.3">
      <c r="B994" s="2">
        <v>45411</v>
      </c>
      <c r="C994">
        <v>180.96</v>
      </c>
    </row>
    <row r="995" spans="2:3" x14ac:dyDescent="0.3">
      <c r="B995" s="2">
        <v>45412</v>
      </c>
      <c r="C995">
        <v>175</v>
      </c>
    </row>
    <row r="996" spans="2:3" x14ac:dyDescent="0.3">
      <c r="B996" s="2">
        <v>45413</v>
      </c>
      <c r="C996">
        <v>179</v>
      </c>
    </row>
    <row r="997" spans="2:3" x14ac:dyDescent="0.3">
      <c r="B997" s="2">
        <v>45414</v>
      </c>
      <c r="C997">
        <v>184.72</v>
      </c>
    </row>
    <row r="998" spans="2:3" x14ac:dyDescent="0.3">
      <c r="B998" s="2">
        <v>45415</v>
      </c>
      <c r="C998">
        <v>186.21</v>
      </c>
    </row>
    <row r="999" spans="2:3" x14ac:dyDescent="0.3">
      <c r="B999" s="2">
        <v>45418</v>
      </c>
      <c r="C999">
        <v>188.7</v>
      </c>
    </row>
    <row r="1000" spans="2:3" x14ac:dyDescent="0.3">
      <c r="B1000" s="2">
        <v>45419</v>
      </c>
      <c r="C1000">
        <v>188.76</v>
      </c>
    </row>
    <row r="1001" spans="2:3" x14ac:dyDescent="0.3">
      <c r="B1001" s="2">
        <v>45420</v>
      </c>
      <c r="C1001">
        <v>188</v>
      </c>
    </row>
    <row r="1002" spans="2:3" x14ac:dyDescent="0.3">
      <c r="B1002" s="2">
        <v>45421</v>
      </c>
      <c r="C1002">
        <v>189.5</v>
      </c>
    </row>
    <row r="1003" spans="2:3" x14ac:dyDescent="0.3">
      <c r="B1003" s="2">
        <v>45422</v>
      </c>
      <c r="C1003">
        <v>187.48</v>
      </c>
    </row>
    <row r="1004" spans="2:3" x14ac:dyDescent="0.3">
      <c r="B1004" s="2">
        <v>45425</v>
      </c>
      <c r="C1004">
        <v>186.57</v>
      </c>
    </row>
    <row r="1005" spans="2:3" x14ac:dyDescent="0.3">
      <c r="B1005" s="2">
        <v>45426</v>
      </c>
      <c r="C1005">
        <v>187.07</v>
      </c>
    </row>
    <row r="1006" spans="2:3" x14ac:dyDescent="0.3">
      <c r="B1006" s="2">
        <v>45427</v>
      </c>
      <c r="C1006">
        <v>185.99</v>
      </c>
    </row>
    <row r="1007" spans="2:3" x14ac:dyDescent="0.3">
      <c r="B1007" s="2">
        <v>45428</v>
      </c>
      <c r="C1007">
        <v>183.63</v>
      </c>
    </row>
    <row r="1008" spans="2:3" x14ac:dyDescent="0.3">
      <c r="B1008" s="2">
        <v>45429</v>
      </c>
      <c r="C1008">
        <v>184.7</v>
      </c>
    </row>
    <row r="1009" spans="2:3" x14ac:dyDescent="0.3">
      <c r="B1009" s="2">
        <v>45432</v>
      </c>
      <c r="C1009">
        <v>183.54</v>
      </c>
    </row>
    <row r="1010" spans="2:3" x14ac:dyDescent="0.3">
      <c r="B1010" s="2">
        <v>45433</v>
      </c>
      <c r="C1010">
        <v>183.15</v>
      </c>
    </row>
    <row r="1011" spans="2:3" x14ac:dyDescent="0.3">
      <c r="B1011" s="2">
        <v>45434</v>
      </c>
      <c r="C1011">
        <v>183.13</v>
      </c>
    </row>
    <row r="1012" spans="2:3" x14ac:dyDescent="0.3">
      <c r="B1012" s="2">
        <v>45435</v>
      </c>
      <c r="C1012">
        <v>181.05</v>
      </c>
    </row>
    <row r="1013" spans="2:3" x14ac:dyDescent="0.3">
      <c r="B1013" s="2">
        <v>45436</v>
      </c>
      <c r="C1013">
        <v>180.75</v>
      </c>
    </row>
    <row r="1014" spans="2:3" x14ac:dyDescent="0.3">
      <c r="B1014" s="2">
        <v>45440</v>
      </c>
      <c r="C1014">
        <v>182.15</v>
      </c>
    </row>
    <row r="1015" spans="2:3" x14ac:dyDescent="0.3">
      <c r="B1015" s="2">
        <v>45441</v>
      </c>
      <c r="C1015">
        <v>182.02</v>
      </c>
    </row>
    <row r="1016" spans="2:3" x14ac:dyDescent="0.3">
      <c r="B1016" s="2">
        <v>45442</v>
      </c>
      <c r="C1016">
        <v>179.32</v>
      </c>
    </row>
    <row r="1017" spans="2:3" x14ac:dyDescent="0.3">
      <c r="B1017" s="2">
        <v>45443</v>
      </c>
      <c r="C1017">
        <v>176.44</v>
      </c>
    </row>
    <row r="1018" spans="2:3" x14ac:dyDescent="0.3">
      <c r="B1018" s="2">
        <v>45446</v>
      </c>
      <c r="C1018">
        <v>178.34</v>
      </c>
    </row>
    <row r="1019" spans="2:3" x14ac:dyDescent="0.3">
      <c r="B1019" s="2">
        <v>45447</v>
      </c>
      <c r="C1019">
        <v>179.34</v>
      </c>
    </row>
    <row r="1020" spans="2:3" x14ac:dyDescent="0.3">
      <c r="B1020" s="2">
        <v>45448</v>
      </c>
      <c r="C1020">
        <v>181.28</v>
      </c>
    </row>
    <row r="1021" spans="2:3" x14ac:dyDescent="0.3">
      <c r="B1021" s="2">
        <v>45449</v>
      </c>
      <c r="C1021">
        <v>185</v>
      </c>
    </row>
    <row r="1022" spans="2:3" x14ac:dyDescent="0.3">
      <c r="B1022" s="2">
        <v>45450</v>
      </c>
      <c r="C1022">
        <v>184.3</v>
      </c>
    </row>
    <row r="1023" spans="2:3" x14ac:dyDescent="0.3">
      <c r="B1023" s="2">
        <v>45453</v>
      </c>
      <c r="C1023">
        <v>187.06</v>
      </c>
    </row>
    <row r="1024" spans="2:3" x14ac:dyDescent="0.3">
      <c r="B1024" s="2">
        <v>45454</v>
      </c>
      <c r="C1024">
        <v>187.23</v>
      </c>
    </row>
    <row r="1025" spans="2:3" x14ac:dyDescent="0.3">
      <c r="B1025" s="2">
        <v>45455</v>
      </c>
      <c r="C1025">
        <v>186.89</v>
      </c>
    </row>
    <row r="1026" spans="2:3" x14ac:dyDescent="0.3">
      <c r="B1026" s="2">
        <v>45456</v>
      </c>
      <c r="C1026">
        <v>183.83</v>
      </c>
    </row>
    <row r="1027" spans="2:3" x14ac:dyDescent="0.3">
      <c r="B1027" s="2">
        <v>45457</v>
      </c>
      <c r="C1027">
        <v>183.66</v>
      </c>
    </row>
    <row r="1028" spans="2:3" x14ac:dyDescent="0.3">
      <c r="B1028" s="2">
        <v>45460</v>
      </c>
      <c r="C1028">
        <v>184.06</v>
      </c>
    </row>
    <row r="1029" spans="2:3" x14ac:dyDescent="0.3">
      <c r="B1029" s="2">
        <v>45461</v>
      </c>
      <c r="C1029">
        <v>182.81</v>
      </c>
    </row>
    <row r="1030" spans="2:3" x14ac:dyDescent="0.3">
      <c r="B1030" s="2">
        <v>45463</v>
      </c>
      <c r="C1030">
        <v>186.1</v>
      </c>
    </row>
    <row r="1031" spans="2:3" x14ac:dyDescent="0.3">
      <c r="B1031" s="2">
        <v>45464</v>
      </c>
      <c r="C1031">
        <v>189.08</v>
      </c>
    </row>
    <row r="1032" spans="2:3" x14ac:dyDescent="0.3">
      <c r="B1032" s="2">
        <v>45467</v>
      </c>
      <c r="C1032">
        <v>185.57</v>
      </c>
    </row>
    <row r="1033" spans="2:3" x14ac:dyDescent="0.3">
      <c r="B1033" s="2">
        <v>45468</v>
      </c>
      <c r="C1033">
        <v>186.34</v>
      </c>
    </row>
    <row r="1034" spans="2:3" x14ac:dyDescent="0.3">
      <c r="B1034" s="2">
        <v>45469</v>
      </c>
      <c r="C1034">
        <v>193.61</v>
      </c>
    </row>
    <row r="1035" spans="2:3" x14ac:dyDescent="0.3">
      <c r="B1035" s="2">
        <v>45470</v>
      </c>
      <c r="C1035">
        <v>197.85</v>
      </c>
    </row>
    <row r="1036" spans="2:3" x14ac:dyDescent="0.3">
      <c r="B1036" s="2">
        <v>45471</v>
      </c>
      <c r="C1036">
        <v>193.25</v>
      </c>
    </row>
    <row r="1037" spans="2:3" x14ac:dyDescent="0.3">
      <c r="B1037" s="2">
        <v>45474</v>
      </c>
      <c r="C1037">
        <v>197.2</v>
      </c>
    </row>
    <row r="1038" spans="2:3" x14ac:dyDescent="0.3">
      <c r="B1038" s="2">
        <v>45475</v>
      </c>
      <c r="C1038">
        <v>200</v>
      </c>
    </row>
    <row r="1039" spans="2:3" x14ac:dyDescent="0.3">
      <c r="B1039" s="2">
        <v>45476</v>
      </c>
      <c r="C1039">
        <v>197.59</v>
      </c>
    </row>
    <row r="1040" spans="2:3" x14ac:dyDescent="0.3">
      <c r="B1040" s="2">
        <v>45478</v>
      </c>
      <c r="C1040">
        <v>200</v>
      </c>
    </row>
    <row r="1041" spans="2:3" x14ac:dyDescent="0.3">
      <c r="B1041" s="2">
        <v>45481</v>
      </c>
      <c r="C1041">
        <v>199.29</v>
      </c>
    </row>
    <row r="1042" spans="2:3" x14ac:dyDescent="0.3">
      <c r="B1042" s="2">
        <v>45482</v>
      </c>
      <c r="C1042">
        <v>199.34</v>
      </c>
    </row>
    <row r="1043" spans="2:3" x14ac:dyDescent="0.3">
      <c r="B1043" s="2">
        <v>45483</v>
      </c>
      <c r="C1043">
        <v>199.79</v>
      </c>
    </row>
    <row r="1044" spans="2:3" x14ac:dyDescent="0.3">
      <c r="B1044" s="2">
        <v>45484</v>
      </c>
      <c r="C1044">
        <v>195.05</v>
      </c>
    </row>
    <row r="1045" spans="2:3" x14ac:dyDescent="0.3">
      <c r="B1045" s="2">
        <v>45485</v>
      </c>
      <c r="C1045">
        <v>194.49</v>
      </c>
    </row>
    <row r="1046" spans="2:3" x14ac:dyDescent="0.3">
      <c r="B1046" s="2">
        <v>45488</v>
      </c>
      <c r="C1046">
        <v>192.72</v>
      </c>
    </row>
    <row r="1047" spans="2:3" x14ac:dyDescent="0.3">
      <c r="B1047" s="2">
        <v>45489</v>
      </c>
      <c r="C1047">
        <v>193.02</v>
      </c>
    </row>
    <row r="1048" spans="2:3" x14ac:dyDescent="0.3">
      <c r="B1048" s="2">
        <v>45490</v>
      </c>
      <c r="C1048">
        <v>187.93</v>
      </c>
    </row>
    <row r="1049" spans="2:3" x14ac:dyDescent="0.3">
      <c r="B1049" s="2">
        <v>45491</v>
      </c>
      <c r="C1049">
        <v>183.75</v>
      </c>
    </row>
    <row r="1050" spans="2:3" x14ac:dyDescent="0.3">
      <c r="B1050" s="2">
        <v>45492</v>
      </c>
      <c r="C1050">
        <v>183.13</v>
      </c>
    </row>
    <row r="1051" spans="2:3" x14ac:dyDescent="0.3">
      <c r="B1051" s="2">
        <v>45495</v>
      </c>
      <c r="C1051">
        <v>182.55</v>
      </c>
    </row>
    <row r="1052" spans="2:3" x14ac:dyDescent="0.3">
      <c r="B1052" s="2">
        <v>45496</v>
      </c>
      <c r="C1052">
        <v>186.41</v>
      </c>
    </row>
    <row r="1053" spans="2:3" x14ac:dyDescent="0.3">
      <c r="B1053" s="2">
        <v>45497</v>
      </c>
      <c r="C1053">
        <v>180.83</v>
      </c>
    </row>
    <row r="1054" spans="2:3" x14ac:dyDescent="0.3">
      <c r="B1054" s="2">
        <v>45498</v>
      </c>
      <c r="C1054">
        <v>179.85</v>
      </c>
    </row>
    <row r="1055" spans="2:3" x14ac:dyDescent="0.3">
      <c r="B1055" s="2">
        <v>45499</v>
      </c>
      <c r="C1055">
        <v>182.5</v>
      </c>
    </row>
    <row r="1056" spans="2:3" x14ac:dyDescent="0.3">
      <c r="B1056" s="2">
        <v>45502</v>
      </c>
      <c r="C1056">
        <v>183.2</v>
      </c>
    </row>
    <row r="1057" spans="2:3" x14ac:dyDescent="0.3">
      <c r="B1057" s="2">
        <v>45503</v>
      </c>
      <c r="C1057">
        <v>181.71</v>
      </c>
    </row>
    <row r="1058" spans="2:3" x14ac:dyDescent="0.3">
      <c r="B1058" s="2">
        <v>45504</v>
      </c>
      <c r="C1058">
        <v>186.98</v>
      </c>
    </row>
    <row r="1059" spans="2:3" x14ac:dyDescent="0.3">
      <c r="B1059" s="2">
        <v>45505</v>
      </c>
      <c r="C1059">
        <v>184.07</v>
      </c>
    </row>
    <row r="1060" spans="2:3" x14ac:dyDescent="0.3">
      <c r="B1060" s="2">
        <v>45506</v>
      </c>
      <c r="C1060">
        <v>167.9</v>
      </c>
    </row>
    <row r="1061" spans="2:3" x14ac:dyDescent="0.3">
      <c r="B1061" s="2">
        <v>45509</v>
      </c>
      <c r="C1061">
        <v>161.02000000000001</v>
      </c>
    </row>
    <row r="1062" spans="2:3" x14ac:dyDescent="0.3">
      <c r="B1062" s="2">
        <v>45510</v>
      </c>
      <c r="C1062">
        <v>161.93</v>
      </c>
    </row>
    <row r="1063" spans="2:3" x14ac:dyDescent="0.3">
      <c r="B1063" s="2">
        <v>45511</v>
      </c>
      <c r="C1063">
        <v>162.77000000000001</v>
      </c>
    </row>
    <row r="1064" spans="2:3" x14ac:dyDescent="0.3">
      <c r="B1064" s="2">
        <v>45512</v>
      </c>
      <c r="C1064">
        <v>165.8</v>
      </c>
    </row>
    <row r="1065" spans="2:3" x14ac:dyDescent="0.3">
      <c r="B1065" s="2">
        <v>45513</v>
      </c>
      <c r="C1065">
        <v>166.94</v>
      </c>
    </row>
    <row r="1066" spans="2:3" x14ac:dyDescent="0.3">
      <c r="B1066" s="2">
        <v>45516</v>
      </c>
      <c r="C1066">
        <v>166.8</v>
      </c>
    </row>
    <row r="1067" spans="2:3" x14ac:dyDescent="0.3">
      <c r="B1067" s="2">
        <v>45517</v>
      </c>
      <c r="C1067">
        <v>170.23</v>
      </c>
    </row>
    <row r="1068" spans="2:3" x14ac:dyDescent="0.3">
      <c r="B1068" s="2">
        <v>45518</v>
      </c>
      <c r="C1068">
        <v>170.1</v>
      </c>
    </row>
    <row r="1069" spans="2:3" x14ac:dyDescent="0.3">
      <c r="B1069" s="2">
        <v>45519</v>
      </c>
      <c r="C1069">
        <v>177.59</v>
      </c>
    </row>
    <row r="1070" spans="2:3" x14ac:dyDescent="0.3">
      <c r="B1070" s="2">
        <v>45520</v>
      </c>
      <c r="C1070">
        <v>177.06</v>
      </c>
    </row>
    <row r="1071" spans="2:3" x14ac:dyDescent="0.3">
      <c r="B1071" s="2">
        <v>45523</v>
      </c>
      <c r="C1071">
        <v>178.22</v>
      </c>
    </row>
    <row r="1072" spans="2:3" x14ac:dyDescent="0.3">
      <c r="B1072" s="2">
        <v>45524</v>
      </c>
      <c r="C1072">
        <v>178.88</v>
      </c>
    </row>
    <row r="1073" spans="2:3" x14ac:dyDescent="0.3">
      <c r="B1073" s="2">
        <v>45525</v>
      </c>
      <c r="C1073">
        <v>180.11</v>
      </c>
    </row>
    <row r="1074" spans="2:3" x14ac:dyDescent="0.3">
      <c r="B1074" s="2">
        <v>45526</v>
      </c>
      <c r="C1074">
        <v>176.13</v>
      </c>
    </row>
    <row r="1075" spans="2:3" x14ac:dyDescent="0.3">
      <c r="B1075" s="2">
        <v>45527</v>
      </c>
      <c r="C1075">
        <v>177.04</v>
      </c>
    </row>
    <row r="1076" spans="2:3" x14ac:dyDescent="0.3">
      <c r="B1076" s="2">
        <v>45530</v>
      </c>
      <c r="C1076">
        <v>175.5</v>
      </c>
    </row>
    <row r="1077" spans="2:3" x14ac:dyDescent="0.3">
      <c r="B1077" s="2">
        <v>45531</v>
      </c>
      <c r="C1077">
        <v>173.12</v>
      </c>
    </row>
    <row r="1078" spans="2:3" x14ac:dyDescent="0.3">
      <c r="B1078" s="2">
        <v>45532</v>
      </c>
      <c r="C1078">
        <v>170.8</v>
      </c>
    </row>
    <row r="1079" spans="2:3" x14ac:dyDescent="0.3">
      <c r="B1079" s="2">
        <v>45533</v>
      </c>
      <c r="C1079">
        <v>172.12</v>
      </c>
    </row>
    <row r="1080" spans="2:3" x14ac:dyDescent="0.3">
      <c r="B1080" s="2">
        <v>45534</v>
      </c>
      <c r="C1080">
        <v>178.5</v>
      </c>
    </row>
    <row r="1081" spans="2:3" x14ac:dyDescent="0.3">
      <c r="B1081" s="2">
        <v>45538</v>
      </c>
      <c r="C1081">
        <v>176.25</v>
      </c>
    </row>
    <row r="1082" spans="2:3" x14ac:dyDescent="0.3">
      <c r="B1082" s="2">
        <v>45539</v>
      </c>
      <c r="C1082">
        <v>173.33</v>
      </c>
    </row>
    <row r="1083" spans="2:3" x14ac:dyDescent="0.3">
      <c r="B1083" s="2">
        <v>45540</v>
      </c>
      <c r="C1083">
        <v>177.89</v>
      </c>
    </row>
    <row r="1084" spans="2:3" x14ac:dyDescent="0.3">
      <c r="B1084" s="2">
        <v>45541</v>
      </c>
      <c r="C1084">
        <v>171.39</v>
      </c>
    </row>
    <row r="1085" spans="2:3" x14ac:dyDescent="0.3">
      <c r="B1085" s="2">
        <v>45544</v>
      </c>
      <c r="C1085">
        <v>175.4</v>
      </c>
    </row>
    <row r="1086" spans="2:3" x14ac:dyDescent="0.3">
      <c r="B1086" s="2">
        <v>45545</v>
      </c>
      <c r="C1086">
        <v>179.55</v>
      </c>
    </row>
    <row r="1087" spans="2:3" x14ac:dyDescent="0.3">
      <c r="B1087" s="2">
        <v>45546</v>
      </c>
      <c r="C1087">
        <v>184.52</v>
      </c>
    </row>
    <row r="1088" spans="2:3" x14ac:dyDescent="0.3">
      <c r="B1088" s="2">
        <v>45547</v>
      </c>
      <c r="C1088">
        <v>187</v>
      </c>
    </row>
    <row r="1089" spans="2:3" x14ac:dyDescent="0.3">
      <c r="B1089" s="2">
        <v>45548</v>
      </c>
      <c r="C1089">
        <v>186.49</v>
      </c>
    </row>
    <row r="1090" spans="2:3" x14ac:dyDescent="0.3">
      <c r="B1090" s="2">
        <v>45551</v>
      </c>
      <c r="C1090">
        <v>184.89</v>
      </c>
    </row>
    <row r="1091" spans="2:3" x14ac:dyDescent="0.3">
      <c r="B1091" s="2">
        <v>45552</v>
      </c>
      <c r="C1091">
        <v>186.88</v>
      </c>
    </row>
    <row r="1092" spans="2:3" x14ac:dyDescent="0.3">
      <c r="B1092" s="2">
        <v>45553</v>
      </c>
      <c r="C1092">
        <v>186.43</v>
      </c>
    </row>
    <row r="1093" spans="2:3" x14ac:dyDescent="0.3">
      <c r="B1093" s="2">
        <v>45554</v>
      </c>
      <c r="C1093">
        <v>189.87</v>
      </c>
    </row>
    <row r="1094" spans="2:3" x14ac:dyDescent="0.3">
      <c r="B1094" s="2">
        <v>45555</v>
      </c>
      <c r="C1094">
        <v>191.6</v>
      </c>
    </row>
    <row r="1095" spans="2:3" x14ac:dyDescent="0.3">
      <c r="B1095" s="2">
        <v>45558</v>
      </c>
      <c r="C1095">
        <v>193.88</v>
      </c>
    </row>
    <row r="1096" spans="2:3" x14ac:dyDescent="0.3">
      <c r="B1096" s="2">
        <v>45559</v>
      </c>
      <c r="C1096">
        <v>193.96</v>
      </c>
    </row>
    <row r="1097" spans="2:3" x14ac:dyDescent="0.3">
      <c r="B1097" s="2">
        <v>45560</v>
      </c>
      <c r="C1097">
        <v>192.53</v>
      </c>
    </row>
    <row r="1098" spans="2:3" x14ac:dyDescent="0.3">
      <c r="B1098" s="2">
        <v>45561</v>
      </c>
      <c r="C1098">
        <v>191.16</v>
      </c>
    </row>
    <row r="1099" spans="2:3" x14ac:dyDescent="0.3">
      <c r="B1099" s="2">
        <v>45562</v>
      </c>
      <c r="C1099">
        <v>187.97</v>
      </c>
    </row>
    <row r="1100" spans="2:3" x14ac:dyDescent="0.3">
      <c r="B1100" s="2">
        <v>45565</v>
      </c>
      <c r="C1100">
        <v>186.33</v>
      </c>
    </row>
    <row r="1101" spans="2:3" x14ac:dyDescent="0.3">
      <c r="B1101" s="2">
        <v>45566</v>
      </c>
      <c r="C1101">
        <v>185.13</v>
      </c>
    </row>
    <row r="1102" spans="2:3" x14ac:dyDescent="0.3">
      <c r="B1102" s="2">
        <v>45567</v>
      </c>
      <c r="C1102">
        <v>184.76</v>
      </c>
    </row>
    <row r="1103" spans="2:3" x14ac:dyDescent="0.3">
      <c r="B1103" s="2">
        <v>45568</v>
      </c>
      <c r="C1103">
        <v>181.96</v>
      </c>
    </row>
    <row r="1104" spans="2:3" x14ac:dyDescent="0.3">
      <c r="B1104" s="2">
        <v>45569</v>
      </c>
      <c r="C1104">
        <v>186.51</v>
      </c>
    </row>
    <row r="1105" spans="2:3" x14ac:dyDescent="0.3">
      <c r="B1105" s="2">
        <v>45572</v>
      </c>
      <c r="C1105">
        <v>180.8</v>
      </c>
    </row>
    <row r="1106" spans="2:3" x14ac:dyDescent="0.3">
      <c r="B1106" s="2">
        <v>45573</v>
      </c>
      <c r="C1106">
        <v>182.72</v>
      </c>
    </row>
    <row r="1107" spans="2:3" x14ac:dyDescent="0.3">
      <c r="B1107" s="2">
        <v>45574</v>
      </c>
      <c r="C1107">
        <v>185.17</v>
      </c>
    </row>
    <row r="1108" spans="2:3" x14ac:dyDescent="0.3">
      <c r="B1108" s="2">
        <v>45575</v>
      </c>
      <c r="C1108">
        <v>186.65</v>
      </c>
    </row>
    <row r="1109" spans="2:3" x14ac:dyDescent="0.3">
      <c r="B1109" s="2">
        <v>45576</v>
      </c>
      <c r="C1109">
        <v>188.82</v>
      </c>
    </row>
    <row r="1110" spans="2:3" x14ac:dyDescent="0.3">
      <c r="B1110" s="2">
        <v>45579</v>
      </c>
      <c r="C1110">
        <v>187.54</v>
      </c>
    </row>
    <row r="1111" spans="2:3" x14ac:dyDescent="0.3">
      <c r="B1111" s="2">
        <v>45580</v>
      </c>
      <c r="C1111">
        <v>187.69</v>
      </c>
    </row>
    <row r="1112" spans="2:3" x14ac:dyDescent="0.3">
      <c r="B1112" s="2">
        <v>45581</v>
      </c>
      <c r="C1112">
        <v>186.89</v>
      </c>
    </row>
    <row r="1113" spans="2:3" x14ac:dyDescent="0.3">
      <c r="B1113" s="2">
        <v>45582</v>
      </c>
      <c r="C1113">
        <v>187.53</v>
      </c>
    </row>
    <row r="1114" spans="2:3" x14ac:dyDescent="0.3">
      <c r="B1114" s="2">
        <v>45583</v>
      </c>
      <c r="C1114">
        <v>188.99</v>
      </c>
    </row>
    <row r="1115" spans="2:3" x14ac:dyDescent="0.3">
      <c r="B1115" s="2">
        <v>45586</v>
      </c>
      <c r="C1115">
        <v>189.07</v>
      </c>
    </row>
    <row r="1116" spans="2:3" x14ac:dyDescent="0.3">
      <c r="B1116" s="2">
        <v>45587</v>
      </c>
      <c r="C1116">
        <v>189.7</v>
      </c>
    </row>
    <row r="1117" spans="2:3" x14ac:dyDescent="0.3">
      <c r="B1117" s="2">
        <v>45588</v>
      </c>
      <c r="C1117">
        <v>184.71</v>
      </c>
    </row>
    <row r="1118" spans="2:3" x14ac:dyDescent="0.3">
      <c r="B1118" s="2">
        <v>45589</v>
      </c>
      <c r="C1118">
        <v>186.38</v>
      </c>
    </row>
    <row r="1119" spans="2:3" x14ac:dyDescent="0.3">
      <c r="B1119" s="2">
        <v>45590</v>
      </c>
      <c r="C1119">
        <v>187.83</v>
      </c>
    </row>
    <row r="1120" spans="2:3" x14ac:dyDescent="0.3">
      <c r="B1120" s="2">
        <v>45593</v>
      </c>
      <c r="C1120">
        <v>188.39</v>
      </c>
    </row>
    <row r="1121" spans="2:3" x14ac:dyDescent="0.3">
      <c r="B1121" s="2">
        <v>45594</v>
      </c>
      <c r="C1121">
        <v>190.83</v>
      </c>
    </row>
    <row r="1122" spans="2:3" x14ac:dyDescent="0.3">
      <c r="B1122" s="2">
        <v>45595</v>
      </c>
      <c r="C1122">
        <v>192.73</v>
      </c>
    </row>
    <row r="1123" spans="2:3" x14ac:dyDescent="0.3">
      <c r="B1123" s="2">
        <v>45596</v>
      </c>
      <c r="C1123">
        <v>186.4</v>
      </c>
    </row>
    <row r="1124" spans="2:3" x14ac:dyDescent="0.3">
      <c r="B1124" s="2">
        <v>45597</v>
      </c>
      <c r="C1124">
        <v>197.93</v>
      </c>
    </row>
    <row r="1125" spans="2:3" x14ac:dyDescent="0.3">
      <c r="B1125" s="2">
        <v>45600</v>
      </c>
      <c r="C1125">
        <v>195.78</v>
      </c>
    </row>
    <row r="1126" spans="2:3" x14ac:dyDescent="0.3">
      <c r="B1126" s="2">
        <v>45601</v>
      </c>
      <c r="C1126">
        <v>199.5</v>
      </c>
    </row>
    <row r="1127" spans="2:3" x14ac:dyDescent="0.3">
      <c r="B1127" s="2">
        <v>45602</v>
      </c>
      <c r="C1127">
        <v>207.09</v>
      </c>
    </row>
    <row r="1128" spans="2:3" x14ac:dyDescent="0.3">
      <c r="B1128" s="2">
        <v>45603</v>
      </c>
      <c r="C1128">
        <v>210.05</v>
      </c>
    </row>
    <row r="1129" spans="2:3" x14ac:dyDescent="0.3">
      <c r="B1129" s="2">
        <v>45604</v>
      </c>
      <c r="C1129">
        <v>208.18</v>
      </c>
    </row>
    <row r="1130" spans="2:3" x14ac:dyDescent="0.3">
      <c r="B1130" s="2">
        <v>45607</v>
      </c>
      <c r="C1130">
        <v>206.84</v>
      </c>
    </row>
    <row r="1131" spans="2:3" x14ac:dyDescent="0.3">
      <c r="B1131" s="2">
        <v>45608</v>
      </c>
      <c r="C1131">
        <v>208.91</v>
      </c>
    </row>
    <row r="1132" spans="2:3" x14ac:dyDescent="0.3">
      <c r="B1132" s="2">
        <v>45609</v>
      </c>
      <c r="C1132">
        <v>214.1</v>
      </c>
    </row>
    <row r="1133" spans="2:3" x14ac:dyDescent="0.3">
      <c r="B1133" s="2">
        <v>45610</v>
      </c>
      <c r="C1133">
        <v>211.48</v>
      </c>
    </row>
    <row r="1134" spans="2:3" x14ac:dyDescent="0.3">
      <c r="B1134" s="2">
        <v>45611</v>
      </c>
      <c r="C1134">
        <v>202.61</v>
      </c>
    </row>
    <row r="1135" spans="2:3" x14ac:dyDescent="0.3">
      <c r="B1135" s="2">
        <v>45614</v>
      </c>
      <c r="C1135">
        <v>201.7</v>
      </c>
    </row>
    <row r="1136" spans="2:3" x14ac:dyDescent="0.3">
      <c r="B1136" s="2">
        <v>45615</v>
      </c>
      <c r="C1136">
        <v>204.61</v>
      </c>
    </row>
    <row r="1137" spans="2:3" x14ac:dyDescent="0.3">
      <c r="B1137" s="2">
        <v>45616</v>
      </c>
      <c r="C1137">
        <v>202.88</v>
      </c>
    </row>
    <row r="1138" spans="2:3" x14ac:dyDescent="0.3">
      <c r="B1138" s="2">
        <v>45617</v>
      </c>
      <c r="C1138">
        <v>198.38</v>
      </c>
    </row>
    <row r="1139" spans="2:3" x14ac:dyDescent="0.3">
      <c r="B1139" s="2">
        <v>45618</v>
      </c>
      <c r="C1139">
        <v>197.12</v>
      </c>
    </row>
    <row r="1140" spans="2:3" x14ac:dyDescent="0.3">
      <c r="B1140" s="2">
        <v>45621</v>
      </c>
      <c r="C1140">
        <v>201.45</v>
      </c>
    </row>
    <row r="1141" spans="2:3" x14ac:dyDescent="0.3">
      <c r="B1141" s="2">
        <v>45622</v>
      </c>
      <c r="C1141">
        <v>207.86</v>
      </c>
    </row>
    <row r="1142" spans="2:3" x14ac:dyDescent="0.3">
      <c r="B1142" s="2">
        <v>45623</v>
      </c>
      <c r="C1142">
        <v>205.74</v>
      </c>
    </row>
    <row r="1143" spans="2:3" x14ac:dyDescent="0.3">
      <c r="B1143" s="2">
        <v>45625</v>
      </c>
      <c r="C1143">
        <v>207.89</v>
      </c>
    </row>
    <row r="1144" spans="2:3" x14ac:dyDescent="0.3">
      <c r="B1144" s="2">
        <v>45628</v>
      </c>
      <c r="C1144">
        <v>210.71</v>
      </c>
    </row>
    <row r="1145" spans="2:3" x14ac:dyDescent="0.3">
      <c r="B1145" s="2">
        <v>45629</v>
      </c>
      <c r="C1145">
        <v>213.44</v>
      </c>
    </row>
    <row r="1146" spans="2:3" x14ac:dyDescent="0.3">
      <c r="B1146" s="2">
        <v>45630</v>
      </c>
      <c r="C1146">
        <v>218.16</v>
      </c>
    </row>
    <row r="1147" spans="2:3" x14ac:dyDescent="0.3">
      <c r="B1147" s="2">
        <v>45631</v>
      </c>
      <c r="C1147">
        <v>220.55</v>
      </c>
    </row>
    <row r="1148" spans="2:3" x14ac:dyDescent="0.3">
      <c r="B1148" s="2">
        <v>45632</v>
      </c>
      <c r="C1148">
        <v>227.03</v>
      </c>
    </row>
    <row r="1149" spans="2:3" x14ac:dyDescent="0.3">
      <c r="B1149" s="2">
        <v>45635</v>
      </c>
      <c r="C1149">
        <v>226.09</v>
      </c>
    </row>
    <row r="1150" spans="2:3" x14ac:dyDescent="0.3">
      <c r="B1150" s="2">
        <v>45636</v>
      </c>
      <c r="C1150">
        <v>225.04</v>
      </c>
    </row>
    <row r="1151" spans="2:3" x14ac:dyDescent="0.3">
      <c r="B1151" s="2">
        <v>45637</v>
      </c>
      <c r="C1151">
        <v>230.26</v>
      </c>
    </row>
    <row r="1152" spans="2:3" x14ac:dyDescent="0.3">
      <c r="B1152" s="2">
        <v>45638</v>
      </c>
      <c r="C1152">
        <v>228.97</v>
      </c>
    </row>
    <row r="1153" spans="2:3" x14ac:dyDescent="0.3">
      <c r="B1153" s="2">
        <v>45639</v>
      </c>
      <c r="C1153">
        <v>227.46</v>
      </c>
    </row>
    <row r="1154" spans="2:3" x14ac:dyDescent="0.3">
      <c r="B1154" s="2">
        <v>45642</v>
      </c>
      <c r="C1154">
        <v>232.93</v>
      </c>
    </row>
    <row r="1155" spans="2:3" x14ac:dyDescent="0.3">
      <c r="B1155" s="2">
        <v>45643</v>
      </c>
      <c r="C1155">
        <v>231.15</v>
      </c>
    </row>
    <row r="1156" spans="2:3" x14ac:dyDescent="0.3">
      <c r="B1156" s="2">
        <v>45644</v>
      </c>
      <c r="C1156">
        <v>220.52</v>
      </c>
    </row>
    <row r="1157" spans="2:3" x14ac:dyDescent="0.3">
      <c r="B1157" s="2">
        <v>45645</v>
      </c>
      <c r="C1157">
        <v>223.29</v>
      </c>
    </row>
    <row r="1158" spans="2:3" x14ac:dyDescent="0.3">
      <c r="B1158" s="2">
        <v>45646</v>
      </c>
      <c r="C1158">
        <v>224.92</v>
      </c>
    </row>
    <row r="1159" spans="2:3" x14ac:dyDescent="0.3">
      <c r="B1159" s="2">
        <v>45649</v>
      </c>
      <c r="C1159">
        <v>225.06</v>
      </c>
    </row>
    <row r="1160" spans="2:3" x14ac:dyDescent="0.3">
      <c r="B1160" s="2">
        <v>45650</v>
      </c>
      <c r="C1160">
        <v>229.05</v>
      </c>
    </row>
    <row r="1161" spans="2:3" x14ac:dyDescent="0.3">
      <c r="B1161" s="2">
        <v>45652</v>
      </c>
      <c r="C1161">
        <v>227.05</v>
      </c>
    </row>
    <row r="1162" spans="2:3" x14ac:dyDescent="0.3">
      <c r="B1162" s="2">
        <v>45653</v>
      </c>
      <c r="C1162">
        <v>223.75</v>
      </c>
    </row>
    <row r="1163" spans="2:3" x14ac:dyDescent="0.3">
      <c r="B1163" s="2">
        <v>45656</v>
      </c>
      <c r="C1163">
        <v>221.3</v>
      </c>
    </row>
    <row r="1164" spans="2:3" x14ac:dyDescent="0.3">
      <c r="B1164" s="2">
        <v>45657</v>
      </c>
      <c r="C1164">
        <v>219.39</v>
      </c>
    </row>
    <row r="1165" spans="2:3" x14ac:dyDescent="0.3">
      <c r="B1165" s="2">
        <v>45659</v>
      </c>
      <c r="C1165">
        <v>220.22</v>
      </c>
    </row>
    <row r="1166" spans="2:3" x14ac:dyDescent="0.3">
      <c r="B1166" s="2">
        <v>45660</v>
      </c>
      <c r="C1166">
        <v>224.19</v>
      </c>
    </row>
    <row r="1167" spans="2:3" x14ac:dyDescent="0.3">
      <c r="B1167" s="2">
        <v>45663</v>
      </c>
      <c r="C1167">
        <v>227.61</v>
      </c>
    </row>
    <row r="1168" spans="2:3" x14ac:dyDescent="0.3">
      <c r="B1168" s="2">
        <v>45664</v>
      </c>
      <c r="C1168">
        <v>222.11</v>
      </c>
    </row>
    <row r="1169" spans="2:3" x14ac:dyDescent="0.3">
      <c r="B1169" s="2">
        <v>45665</v>
      </c>
      <c r="C1169">
        <v>222.13</v>
      </c>
    </row>
    <row r="1170" spans="2:3" x14ac:dyDescent="0.3">
      <c r="B1170" s="2">
        <v>45667</v>
      </c>
      <c r="C1170">
        <v>218.94</v>
      </c>
    </row>
    <row r="1171" spans="2:3" x14ac:dyDescent="0.3">
      <c r="B1171" s="2">
        <v>45670</v>
      </c>
      <c r="C1171">
        <v>218.46</v>
      </c>
    </row>
    <row r="1172" spans="2:3" x14ac:dyDescent="0.3">
      <c r="B1172" s="2">
        <v>45671</v>
      </c>
      <c r="C1172">
        <v>217.76</v>
      </c>
    </row>
    <row r="1173" spans="2:3" x14ac:dyDescent="0.3">
      <c r="B1173" s="2">
        <v>45672</v>
      </c>
      <c r="C1173">
        <v>223.35</v>
      </c>
    </row>
    <row r="1174" spans="2:3" x14ac:dyDescent="0.3">
      <c r="B1174" s="2">
        <v>45673</v>
      </c>
      <c r="C1174">
        <v>220.66</v>
      </c>
    </row>
    <row r="1175" spans="2:3" x14ac:dyDescent="0.3">
      <c r="B1175" s="2">
        <v>45674</v>
      </c>
      <c r="C1175">
        <v>225.94</v>
      </c>
    </row>
    <row r="1176" spans="2:3" x14ac:dyDescent="0.3">
      <c r="B1176" s="2">
        <v>45678</v>
      </c>
      <c r="C1176">
        <v>230.71</v>
      </c>
    </row>
    <row r="1177" spans="2:3" x14ac:dyDescent="0.3">
      <c r="B1177" s="2">
        <v>45679</v>
      </c>
      <c r="C1177">
        <v>235.01</v>
      </c>
    </row>
    <row r="1178" spans="2:3" x14ac:dyDescent="0.3">
      <c r="B1178" s="2">
        <v>45680</v>
      </c>
      <c r="C1178">
        <v>235.42</v>
      </c>
    </row>
    <row r="1179" spans="2:3" x14ac:dyDescent="0.3">
      <c r="B1179" s="2">
        <v>45681</v>
      </c>
      <c r="C1179">
        <v>234.85</v>
      </c>
    </row>
    <row r="1180" spans="2:3" x14ac:dyDescent="0.3">
      <c r="B1180" s="2">
        <v>45684</v>
      </c>
      <c r="C1180">
        <v>235.42</v>
      </c>
    </row>
    <row r="1181" spans="2:3" x14ac:dyDescent="0.3">
      <c r="B1181" s="2">
        <v>45685</v>
      </c>
      <c r="C1181">
        <v>238.15</v>
      </c>
    </row>
    <row r="1182" spans="2:3" x14ac:dyDescent="0.3">
      <c r="B1182" s="2">
        <v>45686</v>
      </c>
      <c r="C1182">
        <v>237.07</v>
      </c>
    </row>
    <row r="1183" spans="2:3" x14ac:dyDescent="0.3">
      <c r="B1183" s="2">
        <v>45687</v>
      </c>
      <c r="C1183">
        <v>234.64</v>
      </c>
    </row>
    <row r="1184" spans="2:3" x14ac:dyDescent="0.3">
      <c r="B1184" s="2">
        <v>45688</v>
      </c>
      <c r="C1184">
        <v>237.68</v>
      </c>
    </row>
    <row r="1185" spans="2:3" x14ac:dyDescent="0.3">
      <c r="B1185" s="2">
        <v>45691</v>
      </c>
      <c r="C1185">
        <v>237.42</v>
      </c>
    </row>
    <row r="1186" spans="2:3" x14ac:dyDescent="0.3">
      <c r="B1186" s="2">
        <v>45692</v>
      </c>
      <c r="C1186">
        <v>242.06</v>
      </c>
    </row>
    <row r="1187" spans="2:3" x14ac:dyDescent="0.3">
      <c r="B1187" s="2">
        <v>45693</v>
      </c>
      <c r="C1187">
        <v>236.17</v>
      </c>
    </row>
    <row r="1188" spans="2:3" x14ac:dyDescent="0.3">
      <c r="B1188" s="2">
        <v>45694</v>
      </c>
      <c r="C1188">
        <v>238.83</v>
      </c>
    </row>
    <row r="1189" spans="2:3" x14ac:dyDescent="0.3">
      <c r="B1189" s="2">
        <v>45695</v>
      </c>
      <c r="C1189">
        <v>229.15</v>
      </c>
    </row>
    <row r="1190" spans="2:3" x14ac:dyDescent="0.3">
      <c r="B1190" s="2">
        <v>45698</v>
      </c>
      <c r="C1190">
        <v>233.14</v>
      </c>
    </row>
    <row r="1191" spans="2:3" x14ac:dyDescent="0.3">
      <c r="B1191" s="2">
        <v>45699</v>
      </c>
      <c r="C1191">
        <v>232.76</v>
      </c>
    </row>
    <row r="1192" spans="2:3" x14ac:dyDescent="0.3">
      <c r="B1192" s="2">
        <v>45700</v>
      </c>
      <c r="C1192">
        <v>228.93</v>
      </c>
    </row>
    <row r="1193" spans="2:3" x14ac:dyDescent="0.3">
      <c r="B1193" s="2">
        <v>45701</v>
      </c>
      <c r="C1193">
        <v>230.37</v>
      </c>
    </row>
    <row r="1194" spans="2:3" x14ac:dyDescent="0.3">
      <c r="B1194" s="2">
        <v>45702</v>
      </c>
      <c r="C1194">
        <v>228.68</v>
      </c>
    </row>
    <row r="1195" spans="2:3" x14ac:dyDescent="0.3">
      <c r="B1195" s="2">
        <v>45706</v>
      </c>
      <c r="C1195">
        <v>226.65</v>
      </c>
    </row>
    <row r="1196" spans="2:3" x14ac:dyDescent="0.3">
      <c r="B1196" s="2">
        <v>45707</v>
      </c>
      <c r="C1196">
        <v>226.63</v>
      </c>
    </row>
    <row r="1197" spans="2:3" x14ac:dyDescent="0.3">
      <c r="B1197" s="2">
        <v>45708</v>
      </c>
      <c r="C1197">
        <v>222.88</v>
      </c>
    </row>
    <row r="1198" spans="2:3" x14ac:dyDescent="0.3">
      <c r="B1198" s="2">
        <v>45709</v>
      </c>
      <c r="C1198">
        <v>216.58</v>
      </c>
    </row>
    <row r="1199" spans="2:3" x14ac:dyDescent="0.3">
      <c r="B1199" s="2">
        <v>45712</v>
      </c>
      <c r="C1199">
        <v>212.71</v>
      </c>
    </row>
    <row r="1200" spans="2:3" x14ac:dyDescent="0.3">
      <c r="B1200" s="2">
        <v>45713</v>
      </c>
      <c r="C1200">
        <v>212.8</v>
      </c>
    </row>
    <row r="1201" spans="2:3" x14ac:dyDescent="0.3">
      <c r="B1201" s="2">
        <v>45714</v>
      </c>
      <c r="C1201">
        <v>214.35</v>
      </c>
    </row>
    <row r="1202" spans="2:3" x14ac:dyDescent="0.3">
      <c r="B1202" s="2">
        <v>45715</v>
      </c>
      <c r="C1202">
        <v>208.74</v>
      </c>
    </row>
    <row r="1203" spans="2:3" x14ac:dyDescent="0.3">
      <c r="B1203" s="2">
        <v>45716</v>
      </c>
      <c r="C1203">
        <v>212.28</v>
      </c>
    </row>
    <row r="1204" spans="2:3" x14ac:dyDescent="0.3">
      <c r="B1204" s="2">
        <v>45719</v>
      </c>
      <c r="C1204">
        <v>205.02</v>
      </c>
    </row>
    <row r="1205" spans="2:3" x14ac:dyDescent="0.3">
      <c r="B1205" s="2">
        <v>45720</v>
      </c>
      <c r="C1205">
        <v>203.8</v>
      </c>
    </row>
    <row r="1206" spans="2:3" x14ac:dyDescent="0.3">
      <c r="B1206" s="2">
        <v>45721</v>
      </c>
      <c r="C1206">
        <v>208.36</v>
      </c>
    </row>
    <row r="1207" spans="2:3" x14ac:dyDescent="0.3">
      <c r="B1207" s="2">
        <v>45722</v>
      </c>
      <c r="C1207">
        <v>200.7</v>
      </c>
    </row>
    <row r="1208" spans="2:3" x14ac:dyDescent="0.3">
      <c r="B1208" s="2">
        <v>45723</v>
      </c>
      <c r="C1208">
        <v>199.25</v>
      </c>
    </row>
    <row r="1209" spans="2:3" x14ac:dyDescent="0.3">
      <c r="B1209" s="2">
        <v>45726</v>
      </c>
      <c r="C1209">
        <v>194.54</v>
      </c>
    </row>
    <row r="1210" spans="2:3" x14ac:dyDescent="0.3">
      <c r="B1210" s="2">
        <v>45727</v>
      </c>
      <c r="C1210">
        <v>196.59</v>
      </c>
    </row>
    <row r="1211" spans="2:3" x14ac:dyDescent="0.3">
      <c r="B1211" s="2">
        <v>45728</v>
      </c>
      <c r="C1211">
        <v>198.89</v>
      </c>
    </row>
    <row r="1212" spans="2:3" x14ac:dyDescent="0.3">
      <c r="B1212" s="2">
        <v>45729</v>
      </c>
      <c r="C1212">
        <v>193.89</v>
      </c>
    </row>
    <row r="1213" spans="2:3" x14ac:dyDescent="0.3">
      <c r="B1213" s="2">
        <v>45730</v>
      </c>
      <c r="C1213">
        <v>197.95</v>
      </c>
    </row>
    <row r="1214" spans="2:3" x14ac:dyDescent="0.3">
      <c r="B1214" s="2">
        <v>45733</v>
      </c>
      <c r="C1214">
        <v>195.74</v>
      </c>
    </row>
    <row r="1215" spans="2:3" x14ac:dyDescent="0.3">
      <c r="B1215" s="2">
        <v>45734</v>
      </c>
      <c r="C1215">
        <v>192.82</v>
      </c>
    </row>
    <row r="1216" spans="2:3" x14ac:dyDescent="0.3">
      <c r="B1216" s="2">
        <v>45735</v>
      </c>
      <c r="C1216">
        <v>195.54</v>
      </c>
    </row>
    <row r="1217" spans="2:3" x14ac:dyDescent="0.3">
      <c r="B1217" s="2">
        <v>45736</v>
      </c>
      <c r="C1217">
        <v>194.95</v>
      </c>
    </row>
    <row r="1218" spans="2:3" x14ac:dyDescent="0.3">
      <c r="B1218" s="2">
        <v>45737</v>
      </c>
      <c r="C1218">
        <v>196.21</v>
      </c>
    </row>
    <row r="1219" spans="2:3" x14ac:dyDescent="0.3">
      <c r="B1219" s="2">
        <v>45740</v>
      </c>
      <c r="C1219">
        <v>203.26</v>
      </c>
    </row>
    <row r="1220" spans="2:3" x14ac:dyDescent="0.3">
      <c r="B1220" s="2">
        <v>45741</v>
      </c>
      <c r="C1220">
        <v>205.71</v>
      </c>
    </row>
    <row r="1221" spans="2:3" x14ac:dyDescent="0.3">
      <c r="B1221" s="2">
        <v>45742</v>
      </c>
      <c r="C1221">
        <v>201.13</v>
      </c>
    </row>
    <row r="1222" spans="2:3" x14ac:dyDescent="0.3">
      <c r="B1222" s="2">
        <v>45743</v>
      </c>
      <c r="C1222">
        <v>201.36</v>
      </c>
    </row>
    <row r="1223" spans="2:3" x14ac:dyDescent="0.3">
      <c r="B1223" s="2">
        <v>45744</v>
      </c>
      <c r="C1223">
        <v>192.72</v>
      </c>
    </row>
    <row r="1224" spans="2:3" x14ac:dyDescent="0.3">
      <c r="B1224" s="2">
        <v>45747</v>
      </c>
      <c r="C1224">
        <v>190.26</v>
      </c>
    </row>
    <row r="1225" spans="2:3" x14ac:dyDescent="0.3">
      <c r="B1225" s="2">
        <v>45748</v>
      </c>
      <c r="C1225">
        <v>192.17</v>
      </c>
    </row>
    <row r="1226" spans="2:3" x14ac:dyDescent="0.3">
      <c r="B1226" s="2">
        <v>45749</v>
      </c>
      <c r="C1226">
        <v>196.01</v>
      </c>
    </row>
    <row r="1227" spans="2:3" x14ac:dyDescent="0.3">
      <c r="B1227" s="2">
        <v>45750</v>
      </c>
      <c r="C1227">
        <v>178.41</v>
      </c>
    </row>
    <row r="1228" spans="2:3" x14ac:dyDescent="0.3">
      <c r="B1228" s="2">
        <v>45751</v>
      </c>
      <c r="C1228">
        <v>171</v>
      </c>
    </row>
    <row r="1229" spans="2:3" x14ac:dyDescent="0.3">
      <c r="B1229" s="2">
        <v>45754</v>
      </c>
      <c r="C1229">
        <v>175.26</v>
      </c>
    </row>
    <row r="1230" spans="2:3" x14ac:dyDescent="0.3">
      <c r="B1230" s="2">
        <v>45755</v>
      </c>
      <c r="C1230">
        <v>170.66</v>
      </c>
    </row>
    <row r="1231" spans="2:3" x14ac:dyDescent="0.3">
      <c r="B1231" s="2">
        <v>45756</v>
      </c>
      <c r="C1231">
        <v>191.1</v>
      </c>
    </row>
    <row r="1232" spans="2:3" x14ac:dyDescent="0.3">
      <c r="B1232" s="2">
        <v>45757</v>
      </c>
      <c r="C1232">
        <v>181.22</v>
      </c>
    </row>
    <row r="1233" spans="2:3" x14ac:dyDescent="0.3">
      <c r="B1233" s="2">
        <v>45758</v>
      </c>
      <c r="C1233">
        <v>184.87</v>
      </c>
    </row>
    <row r="1234" spans="2:3" x14ac:dyDescent="0.3">
      <c r="B1234" s="2">
        <v>45761</v>
      </c>
      <c r="C1234">
        <v>182.12</v>
      </c>
    </row>
    <row r="1235" spans="2:3" x14ac:dyDescent="0.3">
      <c r="B1235" s="2">
        <v>45762</v>
      </c>
      <c r="C1235">
        <v>179.59</v>
      </c>
    </row>
    <row r="1236" spans="2:3" x14ac:dyDescent="0.3">
      <c r="B1236" s="2">
        <v>45763</v>
      </c>
      <c r="C1236">
        <v>174.33</v>
      </c>
    </row>
    <row r="1237" spans="2:3" x14ac:dyDescent="0.3">
      <c r="B1237" s="2">
        <v>45764</v>
      </c>
      <c r="C1237">
        <v>172.61</v>
      </c>
    </row>
    <row r="1238" spans="2:3" x14ac:dyDescent="0.3">
      <c r="B1238" s="2">
        <v>45768</v>
      </c>
      <c r="C1238">
        <v>167.32</v>
      </c>
    </row>
    <row r="1239" spans="2:3" x14ac:dyDescent="0.3">
      <c r="B1239" s="2">
        <v>45769</v>
      </c>
      <c r="C1239">
        <v>173.18</v>
      </c>
    </row>
    <row r="1240" spans="2:3" x14ac:dyDescent="0.3">
      <c r="B1240" s="2">
        <v>45770</v>
      </c>
      <c r="C1240">
        <v>180.6</v>
      </c>
    </row>
    <row r="1241" spans="2:3" x14ac:dyDescent="0.3">
      <c r="B1241" s="2">
        <v>45771</v>
      </c>
      <c r="C1241">
        <v>186.54</v>
      </c>
    </row>
    <row r="1242" spans="2:3" x14ac:dyDescent="0.3">
      <c r="B1242" s="2">
        <v>45772</v>
      </c>
      <c r="C1242">
        <v>188.99</v>
      </c>
    </row>
    <row r="1243" spans="2:3" x14ac:dyDescent="0.3">
      <c r="B1243" s="2">
        <v>45775</v>
      </c>
      <c r="C1243">
        <v>187.7</v>
      </c>
    </row>
    <row r="1244" spans="2:3" x14ac:dyDescent="0.3">
      <c r="B1244" s="2">
        <v>45776</v>
      </c>
      <c r="C1244">
        <v>187.39</v>
      </c>
    </row>
    <row r="1245" spans="2:3" x14ac:dyDescent="0.3">
      <c r="B1245" s="2">
        <v>45777</v>
      </c>
      <c r="C1245">
        <v>184.42</v>
      </c>
    </row>
    <row r="1246" spans="2:3" x14ac:dyDescent="0.3">
      <c r="B1246" s="2">
        <v>45778</v>
      </c>
      <c r="C1246">
        <v>190.2</v>
      </c>
    </row>
    <row r="1247" spans="2:3" x14ac:dyDescent="0.3">
      <c r="B1247" s="2">
        <v>45779</v>
      </c>
      <c r="C1247">
        <v>189.98</v>
      </c>
    </row>
    <row r="1248" spans="2:3" x14ac:dyDescent="0.3">
      <c r="B1248" s="2">
        <v>45782</v>
      </c>
      <c r="C1248">
        <v>186.35</v>
      </c>
    </row>
    <row r="1249" spans="2:3" x14ac:dyDescent="0.3">
      <c r="B1249" s="2">
        <v>45783</v>
      </c>
      <c r="C1249">
        <v>185.01</v>
      </c>
    </row>
    <row r="1250" spans="2:3" x14ac:dyDescent="0.3">
      <c r="B1250" s="2">
        <v>45784</v>
      </c>
      <c r="C1250">
        <v>188.71</v>
      </c>
    </row>
    <row r="1251" spans="2:3" x14ac:dyDescent="0.3">
      <c r="B1251" s="2">
        <v>45785</v>
      </c>
      <c r="C1251">
        <v>192.08</v>
      </c>
    </row>
    <row r="1252" spans="2:3" x14ac:dyDescent="0.3">
      <c r="B1252" s="2">
        <v>45786</v>
      </c>
      <c r="C1252">
        <v>193.06</v>
      </c>
    </row>
    <row r="1253" spans="2:3" x14ac:dyDescent="0.3">
      <c r="B1253" s="2">
        <v>45789</v>
      </c>
      <c r="C1253">
        <v>208.64</v>
      </c>
    </row>
    <row r="1254" spans="2:3" x14ac:dyDescent="0.3">
      <c r="B1254" s="2">
        <v>45790</v>
      </c>
      <c r="C1254">
        <v>211.37</v>
      </c>
    </row>
    <row r="1255" spans="2:3" x14ac:dyDescent="0.3">
      <c r="B1255" s="2">
        <v>45791</v>
      </c>
      <c r="C1255">
        <v>210.25</v>
      </c>
    </row>
    <row r="1256" spans="2:3" x14ac:dyDescent="0.3">
      <c r="B1256" s="2">
        <v>45792</v>
      </c>
      <c r="C1256">
        <v>205.17</v>
      </c>
    </row>
    <row r="1257" spans="2:3" x14ac:dyDescent="0.3">
      <c r="B1257" s="2">
        <v>45793</v>
      </c>
      <c r="C1257">
        <v>205.59</v>
      </c>
    </row>
    <row r="1258" spans="2:3" x14ac:dyDescent="0.3">
      <c r="B1258" s="2">
        <v>45796</v>
      </c>
      <c r="C1258">
        <v>206.16</v>
      </c>
    </row>
    <row r="1259" spans="2:3" x14ac:dyDescent="0.3">
      <c r="B1259" s="2">
        <v>45797</v>
      </c>
      <c r="C1259">
        <v>204.07</v>
      </c>
    </row>
    <row r="1260" spans="2:3" x14ac:dyDescent="0.3">
      <c r="B1260" s="2">
        <v>45798</v>
      </c>
      <c r="C1260">
        <v>201.12</v>
      </c>
    </row>
    <row r="1261" spans="2:3" x14ac:dyDescent="0.3">
      <c r="B1261" s="2">
        <v>45799</v>
      </c>
      <c r="C1261">
        <v>202.8</v>
      </c>
    </row>
  </sheetData>
  <autoFilter ref="B4:C1261" xr:uid="{145F0998-9770-4C11-B4D0-6CAA898BE9B3}">
    <sortState xmlns:xlrd2="http://schemas.microsoft.com/office/spreadsheetml/2017/richdata2" ref="B5:C1261">
      <sortCondition ref="B4:B126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E9BE1-9F1F-4D6A-AF41-732F197F2DBE}">
  <dimension ref="A2:C1261"/>
  <sheetViews>
    <sheetView workbookViewId="0">
      <selection activeCell="B2" sqref="B2"/>
    </sheetView>
  </sheetViews>
  <sheetFormatPr baseColWidth="10" defaultRowHeight="14.4" x14ac:dyDescent="0.3"/>
  <cols>
    <col min="2" max="2" width="14.88671875" customWidth="1"/>
  </cols>
  <sheetData>
    <row r="2" spans="1:3" x14ac:dyDescent="0.3">
      <c r="B2" s="18" t="s">
        <v>48</v>
      </c>
    </row>
    <row r="3" spans="1:3" x14ac:dyDescent="0.3">
      <c r="B3" t="s">
        <v>0</v>
      </c>
    </row>
    <row r="4" spans="1:3" x14ac:dyDescent="0.3">
      <c r="B4" t="s">
        <v>1</v>
      </c>
      <c r="C4" t="s">
        <v>2</v>
      </c>
    </row>
    <row r="5" spans="1:3" x14ac:dyDescent="0.3">
      <c r="A5" s="2"/>
      <c r="B5" s="2">
        <v>43973</v>
      </c>
      <c r="C5">
        <v>1734.6</v>
      </c>
    </row>
    <row r="6" spans="1:3" x14ac:dyDescent="0.3">
      <c r="A6" s="2"/>
      <c r="B6" s="2">
        <v>43977</v>
      </c>
      <c r="C6">
        <v>1704.8</v>
      </c>
    </row>
    <row r="7" spans="1:3" x14ac:dyDescent="0.3">
      <c r="A7" s="2"/>
      <c r="B7" s="2">
        <v>43978</v>
      </c>
      <c r="C7">
        <v>1710.3</v>
      </c>
    </row>
    <row r="8" spans="1:3" x14ac:dyDescent="0.3">
      <c r="A8" s="2"/>
      <c r="B8" s="2">
        <v>43979</v>
      </c>
      <c r="C8">
        <v>1713.3</v>
      </c>
    </row>
    <row r="9" spans="1:3" x14ac:dyDescent="0.3">
      <c r="A9" s="2"/>
      <c r="B9" s="2">
        <v>43980</v>
      </c>
      <c r="C9">
        <v>1736.9</v>
      </c>
    </row>
    <row r="10" spans="1:3" x14ac:dyDescent="0.3">
      <c r="A10" s="2"/>
      <c r="B10" s="2">
        <v>43983</v>
      </c>
      <c r="C10">
        <v>1737.8</v>
      </c>
    </row>
    <row r="11" spans="1:3" x14ac:dyDescent="0.3">
      <c r="A11" s="2"/>
      <c r="B11" s="2">
        <v>43984</v>
      </c>
      <c r="C11">
        <v>1725.2</v>
      </c>
    </row>
    <row r="12" spans="1:3" x14ac:dyDescent="0.3">
      <c r="A12" s="2"/>
      <c r="B12" s="2">
        <v>43985</v>
      </c>
      <c r="C12">
        <v>1697.8</v>
      </c>
    </row>
    <row r="13" spans="1:3" x14ac:dyDescent="0.3">
      <c r="A13" s="2"/>
      <c r="B13" s="2">
        <v>43986</v>
      </c>
      <c r="C13">
        <v>1718.9</v>
      </c>
    </row>
    <row r="14" spans="1:3" x14ac:dyDescent="0.3">
      <c r="A14" s="2"/>
      <c r="B14" s="2">
        <v>43987</v>
      </c>
      <c r="C14">
        <v>1676.2</v>
      </c>
    </row>
    <row r="15" spans="1:3" x14ac:dyDescent="0.3">
      <c r="A15" s="2"/>
      <c r="B15" s="2">
        <v>43990</v>
      </c>
      <c r="C15">
        <v>1698.3</v>
      </c>
    </row>
    <row r="16" spans="1:3" x14ac:dyDescent="0.3">
      <c r="A16" s="2"/>
      <c r="B16" s="2">
        <v>43991</v>
      </c>
      <c r="C16">
        <v>1714.7</v>
      </c>
    </row>
    <row r="17" spans="1:3" x14ac:dyDescent="0.3">
      <c r="A17" s="2"/>
      <c r="B17" s="2">
        <v>43992</v>
      </c>
      <c r="C17">
        <v>1713.3</v>
      </c>
    </row>
    <row r="18" spans="1:3" x14ac:dyDescent="0.3">
      <c r="A18" s="2"/>
      <c r="B18" s="2">
        <v>43993</v>
      </c>
      <c r="C18">
        <v>1732</v>
      </c>
    </row>
    <row r="19" spans="1:3" x14ac:dyDescent="0.3">
      <c r="A19" s="2"/>
      <c r="B19" s="2">
        <v>43994</v>
      </c>
      <c r="C19">
        <v>1729.3</v>
      </c>
    </row>
    <row r="20" spans="1:3" x14ac:dyDescent="0.3">
      <c r="A20" s="2"/>
      <c r="B20" s="2">
        <v>43997</v>
      </c>
      <c r="C20">
        <v>1720.3</v>
      </c>
    </row>
    <row r="21" spans="1:3" x14ac:dyDescent="0.3">
      <c r="A21" s="2"/>
      <c r="B21" s="2">
        <v>43998</v>
      </c>
      <c r="C21">
        <v>1729.6</v>
      </c>
    </row>
    <row r="22" spans="1:3" x14ac:dyDescent="0.3">
      <c r="A22" s="2"/>
      <c r="B22" s="2">
        <v>43999</v>
      </c>
      <c r="C22">
        <v>1729.2</v>
      </c>
    </row>
    <row r="23" spans="1:3" x14ac:dyDescent="0.3">
      <c r="A23" s="2"/>
      <c r="B23" s="2">
        <v>44000</v>
      </c>
      <c r="C23">
        <v>1724.8</v>
      </c>
    </row>
    <row r="24" spans="1:3" x14ac:dyDescent="0.3">
      <c r="A24" s="2"/>
      <c r="B24" s="2">
        <v>44001</v>
      </c>
      <c r="C24">
        <v>1745.9</v>
      </c>
    </row>
    <row r="25" spans="1:3" x14ac:dyDescent="0.3">
      <c r="A25" s="2"/>
      <c r="B25" s="2">
        <v>44004</v>
      </c>
      <c r="C25">
        <v>1756.7</v>
      </c>
    </row>
    <row r="26" spans="1:3" x14ac:dyDescent="0.3">
      <c r="A26" s="2"/>
      <c r="B26" s="2">
        <v>44005</v>
      </c>
      <c r="C26">
        <v>1772.1</v>
      </c>
    </row>
    <row r="27" spans="1:3" x14ac:dyDescent="0.3">
      <c r="A27" s="2"/>
      <c r="B27" s="2">
        <v>44006</v>
      </c>
      <c r="C27">
        <v>1765.8</v>
      </c>
    </row>
    <row r="28" spans="1:3" x14ac:dyDescent="0.3">
      <c r="A28" s="2"/>
      <c r="B28" s="2">
        <v>44007</v>
      </c>
      <c r="C28">
        <v>1762.1</v>
      </c>
    </row>
    <row r="29" spans="1:3" x14ac:dyDescent="0.3">
      <c r="A29" s="2"/>
      <c r="B29" s="2">
        <v>44008</v>
      </c>
      <c r="C29">
        <v>1772.5</v>
      </c>
    </row>
    <row r="30" spans="1:3" x14ac:dyDescent="0.3">
      <c r="A30" s="2"/>
      <c r="B30" s="2">
        <v>44011</v>
      </c>
      <c r="C30">
        <v>1774.8</v>
      </c>
    </row>
    <row r="31" spans="1:3" x14ac:dyDescent="0.3">
      <c r="A31" s="2"/>
      <c r="B31" s="2">
        <v>44012</v>
      </c>
      <c r="C31">
        <v>1793</v>
      </c>
    </row>
    <row r="32" spans="1:3" x14ac:dyDescent="0.3">
      <c r="A32" s="2"/>
      <c r="B32" s="2">
        <v>44013</v>
      </c>
      <c r="C32">
        <v>1773.2</v>
      </c>
    </row>
    <row r="33" spans="1:3" x14ac:dyDescent="0.3">
      <c r="A33" s="2"/>
      <c r="B33" s="2">
        <v>44014</v>
      </c>
      <c r="C33">
        <v>1784</v>
      </c>
    </row>
    <row r="34" spans="1:3" x14ac:dyDescent="0.3">
      <c r="A34" s="2"/>
      <c r="B34" s="2">
        <v>44018</v>
      </c>
      <c r="C34">
        <v>1788.5</v>
      </c>
    </row>
    <row r="35" spans="1:3" x14ac:dyDescent="0.3">
      <c r="A35" s="2"/>
      <c r="B35" s="2">
        <v>44019</v>
      </c>
      <c r="C35">
        <v>1804.2</v>
      </c>
    </row>
    <row r="36" spans="1:3" x14ac:dyDescent="0.3">
      <c r="A36" s="2"/>
      <c r="B36" s="2">
        <v>44020</v>
      </c>
      <c r="C36">
        <v>1815.5</v>
      </c>
    </row>
    <row r="37" spans="1:3" x14ac:dyDescent="0.3">
      <c r="A37" s="2"/>
      <c r="B37" s="2">
        <v>44021</v>
      </c>
      <c r="C37">
        <v>1799.2</v>
      </c>
    </row>
    <row r="38" spans="1:3" x14ac:dyDescent="0.3">
      <c r="A38" s="2"/>
      <c r="B38" s="2">
        <v>44022</v>
      </c>
      <c r="C38">
        <v>1798.2</v>
      </c>
    </row>
    <row r="39" spans="1:3" x14ac:dyDescent="0.3">
      <c r="A39" s="2"/>
      <c r="B39" s="2">
        <v>44025</v>
      </c>
      <c r="C39">
        <v>1811</v>
      </c>
    </row>
    <row r="40" spans="1:3" x14ac:dyDescent="0.3">
      <c r="A40" s="2"/>
      <c r="B40" s="2">
        <v>44026</v>
      </c>
      <c r="C40">
        <v>1810.6</v>
      </c>
    </row>
    <row r="41" spans="1:3" x14ac:dyDescent="0.3">
      <c r="A41" s="2"/>
      <c r="B41" s="2">
        <v>44027</v>
      </c>
      <c r="C41">
        <v>1811.4</v>
      </c>
    </row>
    <row r="42" spans="1:3" x14ac:dyDescent="0.3">
      <c r="A42" s="2"/>
      <c r="B42" s="2">
        <v>44028</v>
      </c>
      <c r="C42">
        <v>1798.7</v>
      </c>
    </row>
    <row r="43" spans="1:3" x14ac:dyDescent="0.3">
      <c r="A43" s="2"/>
      <c r="B43" s="2">
        <v>44029</v>
      </c>
      <c r="C43">
        <v>1808.3</v>
      </c>
    </row>
    <row r="44" spans="1:3" x14ac:dyDescent="0.3">
      <c r="A44" s="2"/>
      <c r="B44" s="2">
        <v>44032</v>
      </c>
      <c r="C44">
        <v>1815.9</v>
      </c>
    </row>
    <row r="45" spans="1:3" x14ac:dyDescent="0.3">
      <c r="A45" s="2"/>
      <c r="B45" s="2">
        <v>44033</v>
      </c>
      <c r="C45">
        <v>1842.4</v>
      </c>
    </row>
    <row r="46" spans="1:3" x14ac:dyDescent="0.3">
      <c r="A46" s="2"/>
      <c r="B46" s="2">
        <v>44034</v>
      </c>
      <c r="C46">
        <v>1864.1</v>
      </c>
    </row>
    <row r="47" spans="1:3" x14ac:dyDescent="0.3">
      <c r="A47" s="2"/>
      <c r="B47" s="2">
        <v>44035</v>
      </c>
      <c r="C47">
        <v>1889.1</v>
      </c>
    </row>
    <row r="48" spans="1:3" x14ac:dyDescent="0.3">
      <c r="A48" s="2"/>
      <c r="B48" s="2">
        <v>44036</v>
      </c>
      <c r="C48">
        <v>1897.3</v>
      </c>
    </row>
    <row r="49" spans="1:3" x14ac:dyDescent="0.3">
      <c r="A49" s="2"/>
      <c r="B49" s="2">
        <v>44039</v>
      </c>
      <c r="C49">
        <v>1931</v>
      </c>
    </row>
    <row r="50" spans="1:3" x14ac:dyDescent="0.3">
      <c r="A50" s="2"/>
      <c r="B50" s="2">
        <v>44040</v>
      </c>
      <c r="C50">
        <v>1944.7</v>
      </c>
    </row>
    <row r="51" spans="1:3" x14ac:dyDescent="0.3">
      <c r="A51" s="2"/>
      <c r="B51" s="2">
        <v>44041</v>
      </c>
      <c r="C51">
        <v>1953.5</v>
      </c>
    </row>
    <row r="52" spans="1:3" x14ac:dyDescent="0.3">
      <c r="A52" s="2"/>
      <c r="B52" s="2">
        <v>44042</v>
      </c>
      <c r="C52">
        <v>1942.3</v>
      </c>
    </row>
    <row r="53" spans="1:3" x14ac:dyDescent="0.3">
      <c r="A53" s="2"/>
      <c r="B53" s="2">
        <v>44043</v>
      </c>
      <c r="C53">
        <v>1962.8</v>
      </c>
    </row>
    <row r="54" spans="1:3" x14ac:dyDescent="0.3">
      <c r="A54" s="2"/>
      <c r="B54" s="2">
        <v>44046</v>
      </c>
      <c r="C54">
        <v>1966</v>
      </c>
    </row>
    <row r="55" spans="1:3" x14ac:dyDescent="0.3">
      <c r="A55" s="2"/>
      <c r="B55" s="2">
        <v>44047</v>
      </c>
      <c r="C55">
        <v>2001.2</v>
      </c>
    </row>
    <row r="56" spans="1:3" x14ac:dyDescent="0.3">
      <c r="A56" s="2"/>
      <c r="B56" s="2">
        <v>44048</v>
      </c>
      <c r="C56">
        <v>2031.1</v>
      </c>
    </row>
    <row r="57" spans="1:3" x14ac:dyDescent="0.3">
      <c r="A57" s="2"/>
      <c r="B57" s="2">
        <v>44049</v>
      </c>
      <c r="C57">
        <v>2051.5</v>
      </c>
    </row>
    <row r="58" spans="1:3" x14ac:dyDescent="0.3">
      <c r="A58" s="2"/>
      <c r="B58" s="2">
        <v>44050</v>
      </c>
      <c r="C58">
        <v>2010.1</v>
      </c>
    </row>
    <row r="59" spans="1:3" x14ac:dyDescent="0.3">
      <c r="A59" s="2"/>
      <c r="B59" s="2">
        <v>44053</v>
      </c>
      <c r="C59">
        <v>2024.4</v>
      </c>
    </row>
    <row r="60" spans="1:3" x14ac:dyDescent="0.3">
      <c r="A60" s="2"/>
      <c r="B60" s="2">
        <v>44054</v>
      </c>
      <c r="C60">
        <v>1932.6</v>
      </c>
    </row>
    <row r="61" spans="1:3" x14ac:dyDescent="0.3">
      <c r="A61" s="2"/>
      <c r="B61" s="2">
        <v>44055</v>
      </c>
      <c r="C61">
        <v>1934.9</v>
      </c>
    </row>
    <row r="62" spans="1:3" x14ac:dyDescent="0.3">
      <c r="A62" s="2"/>
      <c r="B62" s="2">
        <v>44056</v>
      </c>
      <c r="C62">
        <v>1956.7</v>
      </c>
    </row>
    <row r="63" spans="1:3" x14ac:dyDescent="0.3">
      <c r="A63" s="2"/>
      <c r="B63" s="2">
        <v>44057</v>
      </c>
      <c r="C63">
        <v>1937</v>
      </c>
    </row>
    <row r="64" spans="1:3" x14ac:dyDescent="0.3">
      <c r="A64" s="2"/>
      <c r="B64" s="2">
        <v>44060</v>
      </c>
      <c r="C64">
        <v>1985</v>
      </c>
    </row>
    <row r="65" spans="1:3" x14ac:dyDescent="0.3">
      <c r="A65" s="2"/>
      <c r="B65" s="2">
        <v>44061</v>
      </c>
      <c r="C65">
        <v>1999.4</v>
      </c>
    </row>
    <row r="66" spans="1:3" x14ac:dyDescent="0.3">
      <c r="A66" s="2"/>
      <c r="B66" s="2">
        <v>44062</v>
      </c>
      <c r="C66">
        <v>1958.7</v>
      </c>
    </row>
    <row r="67" spans="1:3" x14ac:dyDescent="0.3">
      <c r="A67" s="2"/>
      <c r="B67" s="2">
        <v>44063</v>
      </c>
      <c r="C67">
        <v>1933.8</v>
      </c>
    </row>
    <row r="68" spans="1:3" x14ac:dyDescent="0.3">
      <c r="A68" s="2"/>
      <c r="B68" s="2">
        <v>44064</v>
      </c>
      <c r="C68">
        <v>1934.6</v>
      </c>
    </row>
    <row r="69" spans="1:3" x14ac:dyDescent="0.3">
      <c r="A69" s="2"/>
      <c r="B69" s="2">
        <v>44067</v>
      </c>
      <c r="C69">
        <v>1927.7</v>
      </c>
    </row>
    <row r="70" spans="1:3" x14ac:dyDescent="0.3">
      <c r="A70" s="2"/>
      <c r="B70" s="2">
        <v>44068</v>
      </c>
      <c r="C70">
        <v>1911.8</v>
      </c>
    </row>
    <row r="71" spans="1:3" x14ac:dyDescent="0.3">
      <c r="A71" s="2"/>
      <c r="B71" s="2">
        <v>44069</v>
      </c>
      <c r="C71">
        <v>1940.7</v>
      </c>
    </row>
    <row r="72" spans="1:3" x14ac:dyDescent="0.3">
      <c r="A72" s="2"/>
      <c r="B72" s="2">
        <v>44070</v>
      </c>
      <c r="C72">
        <v>1921.6</v>
      </c>
    </row>
    <row r="73" spans="1:3" x14ac:dyDescent="0.3">
      <c r="A73" s="2"/>
      <c r="B73" s="2">
        <v>44071</v>
      </c>
      <c r="C73">
        <v>1964.6</v>
      </c>
    </row>
    <row r="74" spans="1:3" x14ac:dyDescent="0.3">
      <c r="A74" s="2"/>
      <c r="B74" s="2">
        <v>44074</v>
      </c>
      <c r="C74">
        <v>1967.6</v>
      </c>
    </row>
    <row r="75" spans="1:3" x14ac:dyDescent="0.3">
      <c r="A75" s="2"/>
      <c r="B75" s="2">
        <v>44075</v>
      </c>
      <c r="C75">
        <v>1968.2</v>
      </c>
    </row>
    <row r="76" spans="1:3" x14ac:dyDescent="0.3">
      <c r="A76" s="2"/>
      <c r="B76" s="2">
        <v>44076</v>
      </c>
      <c r="C76">
        <v>1934.4</v>
      </c>
    </row>
    <row r="77" spans="1:3" x14ac:dyDescent="0.3">
      <c r="A77" s="2"/>
      <c r="B77" s="2">
        <v>44077</v>
      </c>
      <c r="C77">
        <v>1927.6</v>
      </c>
    </row>
    <row r="78" spans="1:3" x14ac:dyDescent="0.3">
      <c r="A78" s="2"/>
      <c r="B78" s="2">
        <v>44078</v>
      </c>
      <c r="C78">
        <v>1923.9</v>
      </c>
    </row>
    <row r="79" spans="1:3" x14ac:dyDescent="0.3">
      <c r="A79" s="2"/>
      <c r="B79" s="2">
        <v>44082</v>
      </c>
      <c r="C79">
        <v>1933</v>
      </c>
    </row>
    <row r="80" spans="1:3" x14ac:dyDescent="0.3">
      <c r="A80" s="2"/>
      <c r="B80" s="2">
        <v>44083</v>
      </c>
      <c r="C80">
        <v>1944.7</v>
      </c>
    </row>
    <row r="81" spans="1:3" x14ac:dyDescent="0.3">
      <c r="A81" s="2"/>
      <c r="B81" s="2">
        <v>44084</v>
      </c>
      <c r="C81">
        <v>1954.2</v>
      </c>
    </row>
    <row r="82" spans="1:3" x14ac:dyDescent="0.3">
      <c r="A82" s="2"/>
      <c r="B82" s="2">
        <v>44085</v>
      </c>
      <c r="C82">
        <v>1937.8</v>
      </c>
    </row>
    <row r="83" spans="1:3" x14ac:dyDescent="0.3">
      <c r="A83" s="2"/>
      <c r="B83" s="2">
        <v>44088</v>
      </c>
      <c r="C83">
        <v>1953.1</v>
      </c>
    </row>
    <row r="84" spans="1:3" x14ac:dyDescent="0.3">
      <c r="A84" s="2"/>
      <c r="B84" s="2">
        <v>44089</v>
      </c>
      <c r="C84">
        <v>1956.3</v>
      </c>
    </row>
    <row r="85" spans="1:3" x14ac:dyDescent="0.3">
      <c r="A85" s="2"/>
      <c r="B85" s="2">
        <v>44090</v>
      </c>
      <c r="C85">
        <v>1960.2</v>
      </c>
    </row>
    <row r="86" spans="1:3" x14ac:dyDescent="0.3">
      <c r="A86" s="2"/>
      <c r="B86" s="2">
        <v>44091</v>
      </c>
      <c r="C86">
        <v>1940</v>
      </c>
    </row>
    <row r="87" spans="1:3" x14ac:dyDescent="0.3">
      <c r="A87" s="2"/>
      <c r="B87" s="2">
        <v>44092</v>
      </c>
      <c r="C87">
        <v>1952.1</v>
      </c>
    </row>
    <row r="88" spans="1:3" x14ac:dyDescent="0.3">
      <c r="A88" s="2"/>
      <c r="B88" s="2">
        <v>44095</v>
      </c>
      <c r="C88">
        <v>1901.2</v>
      </c>
    </row>
    <row r="89" spans="1:3" x14ac:dyDescent="0.3">
      <c r="A89" s="2"/>
      <c r="B89" s="2">
        <v>44096</v>
      </c>
      <c r="C89">
        <v>1898.6</v>
      </c>
    </row>
    <row r="90" spans="1:3" x14ac:dyDescent="0.3">
      <c r="A90" s="2"/>
      <c r="B90" s="2">
        <v>44097</v>
      </c>
      <c r="C90">
        <v>1859.9</v>
      </c>
    </row>
    <row r="91" spans="1:3" x14ac:dyDescent="0.3">
      <c r="A91" s="2"/>
      <c r="B91" s="2">
        <v>44098</v>
      </c>
      <c r="C91">
        <v>1868.3</v>
      </c>
    </row>
    <row r="92" spans="1:3" x14ac:dyDescent="0.3">
      <c r="A92" s="2"/>
      <c r="B92" s="2">
        <v>44099</v>
      </c>
      <c r="C92">
        <v>1857.7</v>
      </c>
    </row>
    <row r="93" spans="1:3" x14ac:dyDescent="0.3">
      <c r="A93" s="2"/>
      <c r="B93" s="2">
        <v>44102</v>
      </c>
      <c r="C93">
        <v>1872.8</v>
      </c>
    </row>
    <row r="94" spans="1:3" x14ac:dyDescent="0.3">
      <c r="A94" s="2"/>
      <c r="B94" s="2">
        <v>44103</v>
      </c>
      <c r="C94">
        <v>1894.3</v>
      </c>
    </row>
    <row r="95" spans="1:3" x14ac:dyDescent="0.3">
      <c r="A95" s="2"/>
      <c r="B95" s="2">
        <v>44104</v>
      </c>
      <c r="C95">
        <v>1887.5</v>
      </c>
    </row>
    <row r="96" spans="1:3" x14ac:dyDescent="0.3">
      <c r="A96" s="2"/>
      <c r="B96" s="2">
        <v>44105</v>
      </c>
      <c r="C96">
        <v>1908.4</v>
      </c>
    </row>
    <row r="97" spans="1:3" x14ac:dyDescent="0.3">
      <c r="A97" s="2"/>
      <c r="B97" s="2">
        <v>44106</v>
      </c>
      <c r="C97">
        <v>1900.2</v>
      </c>
    </row>
    <row r="98" spans="1:3" x14ac:dyDescent="0.3">
      <c r="A98" s="2"/>
      <c r="B98" s="2">
        <v>44109</v>
      </c>
      <c r="C98">
        <v>1912.5</v>
      </c>
    </row>
    <row r="99" spans="1:3" x14ac:dyDescent="0.3">
      <c r="A99" s="2"/>
      <c r="B99" s="2">
        <v>44110</v>
      </c>
      <c r="C99">
        <v>1901.1</v>
      </c>
    </row>
    <row r="100" spans="1:3" x14ac:dyDescent="0.3">
      <c r="A100" s="2"/>
      <c r="B100" s="2">
        <v>44111</v>
      </c>
      <c r="C100">
        <v>1883.6</v>
      </c>
    </row>
    <row r="101" spans="1:3" x14ac:dyDescent="0.3">
      <c r="A101" s="2"/>
      <c r="B101" s="2">
        <v>44112</v>
      </c>
      <c r="C101">
        <v>1888.6</v>
      </c>
    </row>
    <row r="102" spans="1:3" x14ac:dyDescent="0.3">
      <c r="A102" s="2"/>
      <c r="B102" s="2">
        <v>44113</v>
      </c>
      <c r="C102">
        <v>1919.5</v>
      </c>
    </row>
    <row r="103" spans="1:3" x14ac:dyDescent="0.3">
      <c r="A103" s="2"/>
      <c r="B103" s="2">
        <v>44116</v>
      </c>
      <c r="C103">
        <v>1922.5</v>
      </c>
    </row>
    <row r="104" spans="1:3" x14ac:dyDescent="0.3">
      <c r="A104" s="2"/>
      <c r="B104" s="2">
        <v>44117</v>
      </c>
      <c r="C104">
        <v>1888.5</v>
      </c>
    </row>
    <row r="105" spans="1:3" x14ac:dyDescent="0.3">
      <c r="A105" s="2"/>
      <c r="B105" s="2">
        <v>44118</v>
      </c>
      <c r="C105">
        <v>1901.3</v>
      </c>
    </row>
    <row r="106" spans="1:3" x14ac:dyDescent="0.3">
      <c r="A106" s="2"/>
      <c r="B106" s="2">
        <v>44119</v>
      </c>
      <c r="C106">
        <v>1903.2</v>
      </c>
    </row>
    <row r="107" spans="1:3" x14ac:dyDescent="0.3">
      <c r="A107" s="2"/>
      <c r="B107" s="2">
        <v>44120</v>
      </c>
      <c r="C107">
        <v>1900.8</v>
      </c>
    </row>
    <row r="108" spans="1:3" x14ac:dyDescent="0.3">
      <c r="A108" s="2"/>
      <c r="B108" s="2">
        <v>44123</v>
      </c>
      <c r="C108">
        <v>1906.4</v>
      </c>
    </row>
    <row r="109" spans="1:3" x14ac:dyDescent="0.3">
      <c r="A109" s="2"/>
      <c r="B109" s="2">
        <v>44124</v>
      </c>
      <c r="C109">
        <v>1910.4</v>
      </c>
    </row>
    <row r="110" spans="1:3" x14ac:dyDescent="0.3">
      <c r="A110" s="2"/>
      <c r="B110" s="2">
        <v>44125</v>
      </c>
      <c r="C110">
        <v>1924.6</v>
      </c>
    </row>
    <row r="111" spans="1:3" x14ac:dyDescent="0.3">
      <c r="A111" s="2"/>
      <c r="B111" s="2">
        <v>44126</v>
      </c>
      <c r="C111">
        <v>1901.1</v>
      </c>
    </row>
    <row r="112" spans="1:3" x14ac:dyDescent="0.3">
      <c r="A112" s="2"/>
      <c r="B112" s="2">
        <v>44127</v>
      </c>
      <c r="C112">
        <v>1902</v>
      </c>
    </row>
    <row r="113" spans="1:3" x14ac:dyDescent="0.3">
      <c r="A113" s="2"/>
      <c r="B113" s="2">
        <v>44130</v>
      </c>
      <c r="C113">
        <v>1902.7</v>
      </c>
    </row>
    <row r="114" spans="1:3" x14ac:dyDescent="0.3">
      <c r="A114" s="2"/>
      <c r="B114" s="2">
        <v>44131</v>
      </c>
      <c r="C114">
        <v>1908.8</v>
      </c>
    </row>
    <row r="115" spans="1:3" x14ac:dyDescent="0.3">
      <c r="A115" s="2"/>
      <c r="B115" s="2">
        <v>44132</v>
      </c>
      <c r="C115">
        <v>1876.2</v>
      </c>
    </row>
    <row r="116" spans="1:3" x14ac:dyDescent="0.3">
      <c r="A116" s="2"/>
      <c r="B116" s="2">
        <v>44133</v>
      </c>
      <c r="C116">
        <v>1865.6</v>
      </c>
    </row>
    <row r="117" spans="1:3" x14ac:dyDescent="0.3">
      <c r="A117" s="2"/>
      <c r="B117" s="2">
        <v>44134</v>
      </c>
      <c r="C117">
        <v>1877.4</v>
      </c>
    </row>
    <row r="118" spans="1:3" x14ac:dyDescent="0.3">
      <c r="A118" s="2"/>
      <c r="B118" s="2">
        <v>44137</v>
      </c>
      <c r="C118">
        <v>1890.4</v>
      </c>
    </row>
    <row r="119" spans="1:3" x14ac:dyDescent="0.3">
      <c r="A119" s="2"/>
      <c r="B119" s="2">
        <v>44138</v>
      </c>
      <c r="C119">
        <v>1908.5</v>
      </c>
    </row>
    <row r="120" spans="1:3" x14ac:dyDescent="0.3">
      <c r="A120" s="2"/>
      <c r="B120" s="2">
        <v>44139</v>
      </c>
      <c r="C120">
        <v>1894.6</v>
      </c>
    </row>
    <row r="121" spans="1:3" x14ac:dyDescent="0.3">
      <c r="A121" s="2"/>
      <c r="B121" s="2">
        <v>44140</v>
      </c>
      <c r="C121">
        <v>1945.3</v>
      </c>
    </row>
    <row r="122" spans="1:3" x14ac:dyDescent="0.3">
      <c r="A122" s="2"/>
      <c r="B122" s="2">
        <v>44141</v>
      </c>
      <c r="C122">
        <v>1950.3</v>
      </c>
    </row>
    <row r="123" spans="1:3" x14ac:dyDescent="0.3">
      <c r="A123" s="2"/>
      <c r="B123" s="2">
        <v>44144</v>
      </c>
      <c r="C123">
        <v>1853.2</v>
      </c>
    </row>
    <row r="124" spans="1:3" x14ac:dyDescent="0.3">
      <c r="A124" s="2"/>
      <c r="B124" s="2">
        <v>44145</v>
      </c>
      <c r="C124">
        <v>1875.4</v>
      </c>
    </row>
    <row r="125" spans="1:3" x14ac:dyDescent="0.3">
      <c r="A125" s="2"/>
      <c r="B125" s="2">
        <v>44146</v>
      </c>
      <c r="C125">
        <v>1860.7</v>
      </c>
    </row>
    <row r="126" spans="1:3" x14ac:dyDescent="0.3">
      <c r="A126" s="2"/>
      <c r="B126" s="2">
        <v>44147</v>
      </c>
      <c r="C126">
        <v>1872.6</v>
      </c>
    </row>
    <row r="127" spans="1:3" x14ac:dyDescent="0.3">
      <c r="A127" s="2"/>
      <c r="B127" s="2">
        <v>44148</v>
      </c>
      <c r="C127">
        <v>1885.7</v>
      </c>
    </row>
    <row r="128" spans="1:3" x14ac:dyDescent="0.3">
      <c r="A128" s="2"/>
      <c r="B128" s="2">
        <v>44151</v>
      </c>
      <c r="C128">
        <v>1887.3</v>
      </c>
    </row>
    <row r="129" spans="1:3" x14ac:dyDescent="0.3">
      <c r="A129" s="2"/>
      <c r="B129" s="2">
        <v>44152</v>
      </c>
      <c r="C129">
        <v>1884.5</v>
      </c>
    </row>
    <row r="130" spans="1:3" x14ac:dyDescent="0.3">
      <c r="A130" s="2"/>
      <c r="B130" s="2">
        <v>44153</v>
      </c>
      <c r="C130">
        <v>1873.5</v>
      </c>
    </row>
    <row r="131" spans="1:3" x14ac:dyDescent="0.3">
      <c r="A131" s="2"/>
      <c r="B131" s="2">
        <v>44154</v>
      </c>
      <c r="C131">
        <v>1861.1</v>
      </c>
    </row>
    <row r="132" spans="1:3" x14ac:dyDescent="0.3">
      <c r="A132" s="2"/>
      <c r="B132" s="2">
        <v>44155</v>
      </c>
      <c r="C132">
        <v>1872.6</v>
      </c>
    </row>
    <row r="133" spans="1:3" x14ac:dyDescent="0.3">
      <c r="A133" s="2"/>
      <c r="B133" s="2">
        <v>44158</v>
      </c>
      <c r="C133">
        <v>1837.8</v>
      </c>
    </row>
    <row r="134" spans="1:3" x14ac:dyDescent="0.3">
      <c r="A134" s="2"/>
      <c r="B134" s="2">
        <v>44159</v>
      </c>
      <c r="C134">
        <v>1804.8</v>
      </c>
    </row>
    <row r="135" spans="1:3" x14ac:dyDescent="0.3">
      <c r="A135" s="2"/>
      <c r="B135" s="2">
        <v>44160</v>
      </c>
      <c r="C135">
        <v>1805.7</v>
      </c>
    </row>
    <row r="136" spans="1:3" x14ac:dyDescent="0.3">
      <c r="A136" s="2"/>
      <c r="B136" s="2">
        <v>44162</v>
      </c>
      <c r="C136">
        <v>1781.9</v>
      </c>
    </row>
    <row r="137" spans="1:3" x14ac:dyDescent="0.3">
      <c r="A137" s="2"/>
      <c r="B137" s="2">
        <v>44165</v>
      </c>
      <c r="C137">
        <v>1775.7</v>
      </c>
    </row>
    <row r="138" spans="1:3" x14ac:dyDescent="0.3">
      <c r="A138" s="2"/>
      <c r="B138" s="2">
        <v>44166</v>
      </c>
      <c r="C138">
        <v>1814.1</v>
      </c>
    </row>
    <row r="139" spans="1:3" x14ac:dyDescent="0.3">
      <c r="A139" s="2"/>
      <c r="B139" s="2">
        <v>44167</v>
      </c>
      <c r="C139">
        <v>1825.7</v>
      </c>
    </row>
    <row r="140" spans="1:3" x14ac:dyDescent="0.3">
      <c r="A140" s="2"/>
      <c r="B140" s="2">
        <v>44168</v>
      </c>
      <c r="C140">
        <v>1836.8</v>
      </c>
    </row>
    <row r="141" spans="1:3" x14ac:dyDescent="0.3">
      <c r="A141" s="2"/>
      <c r="B141" s="2">
        <v>44169</v>
      </c>
      <c r="C141">
        <v>1835.9</v>
      </c>
    </row>
    <row r="142" spans="1:3" x14ac:dyDescent="0.3">
      <c r="A142" s="2"/>
      <c r="B142" s="2">
        <v>44172</v>
      </c>
      <c r="C142">
        <v>1861.8</v>
      </c>
    </row>
    <row r="143" spans="1:3" x14ac:dyDescent="0.3">
      <c r="A143" s="2"/>
      <c r="B143" s="2">
        <v>44173</v>
      </c>
      <c r="C143">
        <v>1870.8</v>
      </c>
    </row>
    <row r="144" spans="1:3" x14ac:dyDescent="0.3">
      <c r="A144" s="2"/>
      <c r="B144" s="2">
        <v>44174</v>
      </c>
      <c r="C144">
        <v>1834.6</v>
      </c>
    </row>
    <row r="145" spans="1:3" x14ac:dyDescent="0.3">
      <c r="A145" s="2"/>
      <c r="B145" s="2">
        <v>44175</v>
      </c>
      <c r="C145">
        <v>1833.6</v>
      </c>
    </row>
    <row r="146" spans="1:3" x14ac:dyDescent="0.3">
      <c r="A146" s="2"/>
      <c r="B146" s="2">
        <v>44176</v>
      </c>
      <c r="C146">
        <v>1839.8</v>
      </c>
    </row>
    <row r="147" spans="1:3" x14ac:dyDescent="0.3">
      <c r="A147" s="2"/>
      <c r="B147" s="2">
        <v>44179</v>
      </c>
      <c r="C147">
        <v>1828.7</v>
      </c>
    </row>
    <row r="148" spans="1:3" x14ac:dyDescent="0.3">
      <c r="A148" s="2"/>
      <c r="B148" s="2">
        <v>44180</v>
      </c>
      <c r="C148">
        <v>1852.3</v>
      </c>
    </row>
    <row r="149" spans="1:3" x14ac:dyDescent="0.3">
      <c r="A149" s="2"/>
      <c r="B149" s="2">
        <v>44181</v>
      </c>
      <c r="C149">
        <v>1856.1</v>
      </c>
    </row>
    <row r="150" spans="1:3" x14ac:dyDescent="0.3">
      <c r="A150" s="2"/>
      <c r="B150" s="2">
        <v>44182</v>
      </c>
      <c r="C150">
        <v>1887.2</v>
      </c>
    </row>
    <row r="151" spans="1:3" x14ac:dyDescent="0.3">
      <c r="A151" s="2"/>
      <c r="B151" s="2">
        <v>44183</v>
      </c>
      <c r="C151">
        <v>1885.7</v>
      </c>
    </row>
    <row r="152" spans="1:3" x14ac:dyDescent="0.3">
      <c r="A152" s="2"/>
      <c r="B152" s="2">
        <v>44186</v>
      </c>
      <c r="C152">
        <v>1879.2</v>
      </c>
    </row>
    <row r="153" spans="1:3" x14ac:dyDescent="0.3">
      <c r="A153" s="2"/>
      <c r="B153" s="2">
        <v>44187</v>
      </c>
      <c r="C153">
        <v>1866.6</v>
      </c>
    </row>
    <row r="154" spans="1:3" x14ac:dyDescent="0.3">
      <c r="A154" s="2"/>
      <c r="B154" s="2">
        <v>44188</v>
      </c>
      <c r="C154">
        <v>1874.7</v>
      </c>
    </row>
    <row r="155" spans="1:3" x14ac:dyDescent="0.3">
      <c r="A155" s="2"/>
      <c r="B155" s="2">
        <v>44189</v>
      </c>
      <c r="C155">
        <v>1879.9</v>
      </c>
    </row>
    <row r="156" spans="1:3" x14ac:dyDescent="0.3">
      <c r="A156" s="2"/>
      <c r="B156" s="2">
        <v>44193</v>
      </c>
      <c r="C156">
        <v>1877.2</v>
      </c>
    </row>
    <row r="157" spans="1:3" x14ac:dyDescent="0.3">
      <c r="A157" s="2"/>
      <c r="B157" s="2">
        <v>44194</v>
      </c>
      <c r="C157">
        <v>1879.7</v>
      </c>
    </row>
    <row r="158" spans="1:3" x14ac:dyDescent="0.3">
      <c r="A158" s="2"/>
      <c r="B158" s="2">
        <v>44195</v>
      </c>
      <c r="C158">
        <v>1891</v>
      </c>
    </row>
    <row r="159" spans="1:3" x14ac:dyDescent="0.3">
      <c r="A159" s="2"/>
      <c r="B159" s="2">
        <v>44196</v>
      </c>
      <c r="C159">
        <v>1893.1</v>
      </c>
    </row>
    <row r="160" spans="1:3" x14ac:dyDescent="0.3">
      <c r="A160" s="2"/>
      <c r="B160" s="2">
        <v>44200</v>
      </c>
      <c r="C160">
        <v>1944.7</v>
      </c>
    </row>
    <row r="161" spans="1:3" x14ac:dyDescent="0.3">
      <c r="A161" s="2"/>
      <c r="B161" s="2">
        <v>44201</v>
      </c>
      <c r="C161">
        <v>1952.7</v>
      </c>
    </row>
    <row r="162" spans="1:3" x14ac:dyDescent="0.3">
      <c r="A162" s="2"/>
      <c r="B162" s="2">
        <v>44202</v>
      </c>
      <c r="C162">
        <v>1906.9</v>
      </c>
    </row>
    <row r="163" spans="1:3" x14ac:dyDescent="0.3">
      <c r="A163" s="2"/>
      <c r="B163" s="2">
        <v>44203</v>
      </c>
      <c r="C163">
        <v>1912.3</v>
      </c>
    </row>
    <row r="164" spans="1:3" x14ac:dyDescent="0.3">
      <c r="A164" s="2"/>
      <c r="B164" s="2">
        <v>44204</v>
      </c>
      <c r="C164">
        <v>1834.1</v>
      </c>
    </row>
    <row r="165" spans="1:3" x14ac:dyDescent="0.3">
      <c r="A165" s="2"/>
      <c r="B165" s="2">
        <v>44207</v>
      </c>
      <c r="C165">
        <v>1849.6</v>
      </c>
    </row>
    <row r="166" spans="1:3" x14ac:dyDescent="0.3">
      <c r="A166" s="2"/>
      <c r="B166" s="2">
        <v>44208</v>
      </c>
      <c r="C166">
        <v>1842.9</v>
      </c>
    </row>
    <row r="167" spans="1:3" x14ac:dyDescent="0.3">
      <c r="A167" s="2"/>
      <c r="B167" s="2">
        <v>44209</v>
      </c>
      <c r="C167">
        <v>1853.6</v>
      </c>
    </row>
    <row r="168" spans="1:3" x14ac:dyDescent="0.3">
      <c r="A168" s="2"/>
      <c r="B168" s="2">
        <v>44210</v>
      </c>
      <c r="C168">
        <v>1850.3</v>
      </c>
    </row>
    <row r="169" spans="1:3" x14ac:dyDescent="0.3">
      <c r="A169" s="2"/>
      <c r="B169" s="2">
        <v>44211</v>
      </c>
      <c r="C169">
        <v>1829.3</v>
      </c>
    </row>
    <row r="170" spans="1:3" x14ac:dyDescent="0.3">
      <c r="A170" s="2"/>
      <c r="B170" s="2">
        <v>44215</v>
      </c>
      <c r="C170">
        <v>1839.5</v>
      </c>
    </row>
    <row r="171" spans="1:3" x14ac:dyDescent="0.3">
      <c r="A171" s="2"/>
      <c r="B171" s="2">
        <v>44216</v>
      </c>
      <c r="C171">
        <v>1865.9</v>
      </c>
    </row>
    <row r="172" spans="1:3" x14ac:dyDescent="0.3">
      <c r="A172" s="2"/>
      <c r="B172" s="2">
        <v>44217</v>
      </c>
      <c r="C172">
        <v>1865.3</v>
      </c>
    </row>
    <row r="173" spans="1:3" x14ac:dyDescent="0.3">
      <c r="A173" s="2"/>
      <c r="B173" s="2">
        <v>44218</v>
      </c>
      <c r="C173">
        <v>1855.7</v>
      </c>
    </row>
    <row r="174" spans="1:3" x14ac:dyDescent="0.3">
      <c r="A174" s="2"/>
      <c r="B174" s="2">
        <v>44221</v>
      </c>
      <c r="C174">
        <v>1854.9</v>
      </c>
    </row>
    <row r="175" spans="1:3" x14ac:dyDescent="0.3">
      <c r="A175" s="2"/>
      <c r="B175" s="2">
        <v>44222</v>
      </c>
      <c r="C175">
        <v>1850.7</v>
      </c>
    </row>
    <row r="176" spans="1:3" x14ac:dyDescent="0.3">
      <c r="A176" s="2"/>
      <c r="B176" s="2">
        <v>44223</v>
      </c>
      <c r="C176">
        <v>1844.9</v>
      </c>
    </row>
    <row r="177" spans="1:3" x14ac:dyDescent="0.3">
      <c r="A177" s="2"/>
      <c r="B177" s="2">
        <v>44224</v>
      </c>
      <c r="C177">
        <v>1837.9</v>
      </c>
    </row>
    <row r="178" spans="1:3" x14ac:dyDescent="0.3">
      <c r="A178" s="2"/>
      <c r="B178" s="2">
        <v>44225</v>
      </c>
      <c r="C178">
        <v>1847.3</v>
      </c>
    </row>
    <row r="179" spans="1:3" x14ac:dyDescent="0.3">
      <c r="A179" s="2"/>
      <c r="B179" s="2">
        <v>44228</v>
      </c>
      <c r="C179">
        <v>1860.8</v>
      </c>
    </row>
    <row r="180" spans="1:3" x14ac:dyDescent="0.3">
      <c r="A180" s="2"/>
      <c r="B180" s="2">
        <v>44229</v>
      </c>
      <c r="C180">
        <v>1830.5</v>
      </c>
    </row>
    <row r="181" spans="1:3" x14ac:dyDescent="0.3">
      <c r="A181" s="2"/>
      <c r="B181" s="2">
        <v>44230</v>
      </c>
      <c r="C181">
        <v>1832.2</v>
      </c>
    </row>
    <row r="182" spans="1:3" x14ac:dyDescent="0.3">
      <c r="A182" s="2"/>
      <c r="B182" s="2">
        <v>44231</v>
      </c>
      <c r="C182">
        <v>1788.9</v>
      </c>
    </row>
    <row r="183" spans="1:3" x14ac:dyDescent="0.3">
      <c r="A183" s="2"/>
      <c r="B183" s="2">
        <v>44232</v>
      </c>
      <c r="C183">
        <v>1810.9</v>
      </c>
    </row>
    <row r="184" spans="1:3" x14ac:dyDescent="0.3">
      <c r="A184" s="2"/>
      <c r="B184" s="2">
        <v>44235</v>
      </c>
      <c r="C184">
        <v>1831.9</v>
      </c>
    </row>
    <row r="185" spans="1:3" x14ac:dyDescent="0.3">
      <c r="A185" s="2"/>
      <c r="B185" s="2">
        <v>44236</v>
      </c>
      <c r="C185">
        <v>1835.3</v>
      </c>
    </row>
    <row r="186" spans="1:3" x14ac:dyDescent="0.3">
      <c r="A186" s="2"/>
      <c r="B186" s="2">
        <v>44237</v>
      </c>
      <c r="C186">
        <v>1840.6</v>
      </c>
    </row>
    <row r="187" spans="1:3" x14ac:dyDescent="0.3">
      <c r="A187" s="2"/>
      <c r="B187" s="2">
        <v>44238</v>
      </c>
      <c r="C187">
        <v>1824.9</v>
      </c>
    </row>
    <row r="188" spans="1:3" x14ac:dyDescent="0.3">
      <c r="A188" s="2"/>
      <c r="B188" s="2">
        <v>44239</v>
      </c>
      <c r="C188">
        <v>1821.6</v>
      </c>
    </row>
    <row r="189" spans="1:3" x14ac:dyDescent="0.3">
      <c r="A189" s="2"/>
      <c r="B189" s="2">
        <v>44243</v>
      </c>
      <c r="C189">
        <v>1797.2</v>
      </c>
    </row>
    <row r="190" spans="1:3" x14ac:dyDescent="0.3">
      <c r="A190" s="2"/>
      <c r="B190" s="2">
        <v>44244</v>
      </c>
      <c r="C190">
        <v>1771.1</v>
      </c>
    </row>
    <row r="191" spans="1:3" x14ac:dyDescent="0.3">
      <c r="A191" s="2"/>
      <c r="B191" s="2">
        <v>44245</v>
      </c>
      <c r="C191">
        <v>1773.4</v>
      </c>
    </row>
    <row r="192" spans="1:3" x14ac:dyDescent="0.3">
      <c r="A192" s="2"/>
      <c r="B192" s="2">
        <v>44246</v>
      </c>
      <c r="C192">
        <v>1775.8</v>
      </c>
    </row>
    <row r="193" spans="1:3" x14ac:dyDescent="0.3">
      <c r="A193" s="2"/>
      <c r="B193" s="2">
        <v>44249</v>
      </c>
      <c r="C193">
        <v>1806.7</v>
      </c>
    </row>
    <row r="194" spans="1:3" x14ac:dyDescent="0.3">
      <c r="A194" s="2"/>
      <c r="B194" s="2">
        <v>44250</v>
      </c>
      <c r="C194">
        <v>1804.4</v>
      </c>
    </row>
    <row r="195" spans="1:3" x14ac:dyDescent="0.3">
      <c r="A195" s="2"/>
      <c r="B195" s="2">
        <v>44251</v>
      </c>
      <c r="C195">
        <v>1796.4</v>
      </c>
    </row>
    <row r="196" spans="1:3" x14ac:dyDescent="0.3">
      <c r="A196" s="2"/>
      <c r="B196" s="2">
        <v>44252</v>
      </c>
      <c r="C196">
        <v>1774.4</v>
      </c>
    </row>
    <row r="197" spans="1:3" x14ac:dyDescent="0.3">
      <c r="A197" s="2"/>
      <c r="B197" s="2">
        <v>44253</v>
      </c>
      <c r="C197">
        <v>1728.1</v>
      </c>
    </row>
    <row r="198" spans="1:3" x14ac:dyDescent="0.3">
      <c r="A198" s="2"/>
      <c r="B198" s="2">
        <v>44256</v>
      </c>
      <c r="C198">
        <v>1722.5</v>
      </c>
    </row>
    <row r="199" spans="1:3" x14ac:dyDescent="0.3">
      <c r="A199" s="2"/>
      <c r="B199" s="2">
        <v>44257</v>
      </c>
      <c r="C199">
        <v>1733.1</v>
      </c>
    </row>
    <row r="200" spans="1:3" x14ac:dyDescent="0.3">
      <c r="A200" s="2"/>
      <c r="B200" s="2">
        <v>44258</v>
      </c>
      <c r="C200">
        <v>1715.3</v>
      </c>
    </row>
    <row r="201" spans="1:3" x14ac:dyDescent="0.3">
      <c r="A201" s="2"/>
      <c r="B201" s="2">
        <v>44259</v>
      </c>
      <c r="C201">
        <v>1700.2</v>
      </c>
    </row>
    <row r="202" spans="1:3" x14ac:dyDescent="0.3">
      <c r="A202" s="2"/>
      <c r="B202" s="2">
        <v>44260</v>
      </c>
      <c r="C202">
        <v>1698</v>
      </c>
    </row>
    <row r="203" spans="1:3" x14ac:dyDescent="0.3">
      <c r="A203" s="2"/>
      <c r="B203" s="2">
        <v>44263</v>
      </c>
      <c r="C203">
        <v>1677.7</v>
      </c>
    </row>
    <row r="204" spans="1:3" x14ac:dyDescent="0.3">
      <c r="A204" s="2"/>
      <c r="B204" s="2">
        <v>44264</v>
      </c>
      <c r="C204">
        <v>1716.6</v>
      </c>
    </row>
    <row r="205" spans="1:3" x14ac:dyDescent="0.3">
      <c r="A205" s="2"/>
      <c r="B205" s="2">
        <v>44265</v>
      </c>
      <c r="C205">
        <v>1721.5</v>
      </c>
    </row>
    <row r="206" spans="1:3" x14ac:dyDescent="0.3">
      <c r="A206" s="2"/>
      <c r="B206" s="2">
        <v>44266</v>
      </c>
      <c r="C206">
        <v>1722.3</v>
      </c>
    </row>
    <row r="207" spans="1:3" x14ac:dyDescent="0.3">
      <c r="A207" s="2"/>
      <c r="B207" s="2">
        <v>44267</v>
      </c>
      <c r="C207">
        <v>1719.5</v>
      </c>
    </row>
    <row r="208" spans="1:3" x14ac:dyDescent="0.3">
      <c r="A208" s="2"/>
      <c r="B208" s="2">
        <v>44270</v>
      </c>
      <c r="C208">
        <v>1728.9</v>
      </c>
    </row>
    <row r="209" spans="1:3" x14ac:dyDescent="0.3">
      <c r="A209" s="2"/>
      <c r="B209" s="2">
        <v>44271</v>
      </c>
      <c r="C209">
        <v>1730.6</v>
      </c>
    </row>
    <row r="210" spans="1:3" x14ac:dyDescent="0.3">
      <c r="A210" s="2"/>
      <c r="B210" s="2">
        <v>44272</v>
      </c>
      <c r="C210">
        <v>1726.8</v>
      </c>
    </row>
    <row r="211" spans="1:3" x14ac:dyDescent="0.3">
      <c r="A211" s="2"/>
      <c r="B211" s="2">
        <v>44273</v>
      </c>
      <c r="C211">
        <v>1732.2</v>
      </c>
    </row>
    <row r="212" spans="1:3" x14ac:dyDescent="0.3">
      <c r="A212" s="2"/>
      <c r="B212" s="2">
        <v>44274</v>
      </c>
      <c r="C212">
        <v>1741.4</v>
      </c>
    </row>
    <row r="213" spans="1:3" x14ac:dyDescent="0.3">
      <c r="A213" s="2"/>
      <c r="B213" s="2">
        <v>44277</v>
      </c>
      <c r="C213">
        <v>1737.8</v>
      </c>
    </row>
    <row r="214" spans="1:3" x14ac:dyDescent="0.3">
      <c r="A214" s="2"/>
      <c r="B214" s="2">
        <v>44278</v>
      </c>
      <c r="C214">
        <v>1724.7</v>
      </c>
    </row>
    <row r="215" spans="1:3" x14ac:dyDescent="0.3">
      <c r="A215" s="2"/>
      <c r="B215" s="2">
        <v>44279</v>
      </c>
      <c r="C215">
        <v>1732.9</v>
      </c>
    </row>
    <row r="216" spans="1:3" x14ac:dyDescent="0.3">
      <c r="A216" s="2"/>
      <c r="B216" s="2">
        <v>44280</v>
      </c>
      <c r="C216">
        <v>1724.9</v>
      </c>
    </row>
    <row r="217" spans="1:3" x14ac:dyDescent="0.3">
      <c r="A217" s="2"/>
      <c r="B217" s="2">
        <v>44281</v>
      </c>
      <c r="C217">
        <v>1732.2</v>
      </c>
    </row>
    <row r="218" spans="1:3" x14ac:dyDescent="0.3">
      <c r="A218" s="2"/>
      <c r="B218" s="2">
        <v>44284</v>
      </c>
      <c r="C218">
        <v>1712.1</v>
      </c>
    </row>
    <row r="219" spans="1:3" x14ac:dyDescent="0.3">
      <c r="A219" s="2"/>
      <c r="B219" s="2">
        <v>44285</v>
      </c>
      <c r="C219">
        <v>1683.9</v>
      </c>
    </row>
    <row r="220" spans="1:3" x14ac:dyDescent="0.3">
      <c r="A220" s="2"/>
      <c r="B220" s="2">
        <v>44286</v>
      </c>
      <c r="C220">
        <v>1713.8</v>
      </c>
    </row>
    <row r="221" spans="1:3" x14ac:dyDescent="0.3">
      <c r="A221" s="2"/>
      <c r="B221" s="2">
        <v>44287</v>
      </c>
      <c r="C221">
        <v>1726.5</v>
      </c>
    </row>
    <row r="222" spans="1:3" x14ac:dyDescent="0.3">
      <c r="A222" s="2"/>
      <c r="B222" s="2">
        <v>44291</v>
      </c>
      <c r="C222">
        <v>1727</v>
      </c>
    </row>
    <row r="223" spans="1:3" x14ac:dyDescent="0.3">
      <c r="A223" s="2"/>
      <c r="B223" s="2">
        <v>44292</v>
      </c>
      <c r="C223">
        <v>1741.5</v>
      </c>
    </row>
    <row r="224" spans="1:3" x14ac:dyDescent="0.3">
      <c r="A224" s="2"/>
      <c r="B224" s="2">
        <v>44293</v>
      </c>
      <c r="C224">
        <v>1740.1</v>
      </c>
    </row>
    <row r="225" spans="1:3" x14ac:dyDescent="0.3">
      <c r="A225" s="2"/>
      <c r="B225" s="2">
        <v>44294</v>
      </c>
      <c r="C225">
        <v>1756.8</v>
      </c>
    </row>
    <row r="226" spans="1:3" x14ac:dyDescent="0.3">
      <c r="A226" s="2"/>
      <c r="B226" s="2">
        <v>44295</v>
      </c>
      <c r="C226">
        <v>1743.3</v>
      </c>
    </row>
    <row r="227" spans="1:3" x14ac:dyDescent="0.3">
      <c r="A227" s="2"/>
      <c r="B227" s="2">
        <v>44298</v>
      </c>
      <c r="C227">
        <v>1731.2</v>
      </c>
    </row>
    <row r="228" spans="1:3" x14ac:dyDescent="0.3">
      <c r="A228" s="2"/>
      <c r="B228" s="2">
        <v>44299</v>
      </c>
      <c r="C228">
        <v>1746.2</v>
      </c>
    </row>
    <row r="229" spans="1:3" x14ac:dyDescent="0.3">
      <c r="A229" s="2"/>
      <c r="B229" s="2">
        <v>44300</v>
      </c>
      <c r="C229">
        <v>1734.9</v>
      </c>
    </row>
    <row r="230" spans="1:3" x14ac:dyDescent="0.3">
      <c r="A230" s="2"/>
      <c r="B230" s="2">
        <v>44301</v>
      </c>
      <c r="C230">
        <v>1765.4</v>
      </c>
    </row>
    <row r="231" spans="1:3" x14ac:dyDescent="0.3">
      <c r="A231" s="2"/>
      <c r="B231" s="2">
        <v>44302</v>
      </c>
      <c r="C231">
        <v>1779</v>
      </c>
    </row>
    <row r="232" spans="1:3" x14ac:dyDescent="0.3">
      <c r="A232" s="2"/>
      <c r="B232" s="2">
        <v>44305</v>
      </c>
      <c r="C232">
        <v>1769.4</v>
      </c>
    </row>
    <row r="233" spans="1:3" x14ac:dyDescent="0.3">
      <c r="A233" s="2"/>
      <c r="B233" s="2">
        <v>44306</v>
      </c>
      <c r="C233">
        <v>1777.3</v>
      </c>
    </row>
    <row r="234" spans="1:3" x14ac:dyDescent="0.3">
      <c r="A234" s="2"/>
      <c r="B234" s="2">
        <v>44307</v>
      </c>
      <c r="C234">
        <v>1792.3</v>
      </c>
    </row>
    <row r="235" spans="1:3" x14ac:dyDescent="0.3">
      <c r="A235" s="2"/>
      <c r="B235" s="2">
        <v>44308</v>
      </c>
      <c r="C235">
        <v>1781.2</v>
      </c>
    </row>
    <row r="236" spans="1:3" x14ac:dyDescent="0.3">
      <c r="A236" s="2"/>
      <c r="B236" s="2">
        <v>44309</v>
      </c>
      <c r="C236">
        <v>1777</v>
      </c>
    </row>
    <row r="237" spans="1:3" x14ac:dyDescent="0.3">
      <c r="A237" s="2"/>
      <c r="B237" s="2">
        <v>44312</v>
      </c>
      <c r="C237">
        <v>1779.2</v>
      </c>
    </row>
    <row r="238" spans="1:3" x14ac:dyDescent="0.3">
      <c r="A238" s="2"/>
      <c r="B238" s="2">
        <v>44313</v>
      </c>
      <c r="C238">
        <v>1778</v>
      </c>
    </row>
    <row r="239" spans="1:3" x14ac:dyDescent="0.3">
      <c r="A239" s="2"/>
      <c r="B239" s="2">
        <v>44314</v>
      </c>
      <c r="C239">
        <v>1773.2</v>
      </c>
    </row>
    <row r="240" spans="1:3" x14ac:dyDescent="0.3">
      <c r="A240" s="2"/>
      <c r="B240" s="2">
        <v>44315</v>
      </c>
      <c r="C240">
        <v>1768.1</v>
      </c>
    </row>
    <row r="241" spans="1:3" x14ac:dyDescent="0.3">
      <c r="A241" s="2"/>
      <c r="B241" s="2">
        <v>44316</v>
      </c>
      <c r="C241">
        <v>1767.3</v>
      </c>
    </row>
    <row r="242" spans="1:3" x14ac:dyDescent="0.3">
      <c r="A242" s="2"/>
      <c r="B242" s="2">
        <v>44319</v>
      </c>
      <c r="C242">
        <v>1791.4</v>
      </c>
    </row>
    <row r="243" spans="1:3" x14ac:dyDescent="0.3">
      <c r="A243" s="2"/>
      <c r="B243" s="2">
        <v>44320</v>
      </c>
      <c r="C243">
        <v>1775.8</v>
      </c>
    </row>
    <row r="244" spans="1:3" x14ac:dyDescent="0.3">
      <c r="A244" s="2"/>
      <c r="B244" s="2">
        <v>44321</v>
      </c>
      <c r="C244">
        <v>1784.1</v>
      </c>
    </row>
    <row r="245" spans="1:3" x14ac:dyDescent="0.3">
      <c r="A245" s="2"/>
      <c r="B245" s="2">
        <v>44322</v>
      </c>
      <c r="C245">
        <v>1815.5</v>
      </c>
    </row>
    <row r="246" spans="1:3" x14ac:dyDescent="0.3">
      <c r="A246" s="2"/>
      <c r="B246" s="2">
        <v>44323</v>
      </c>
      <c r="C246">
        <v>1831.1</v>
      </c>
    </row>
    <row r="247" spans="1:3" x14ac:dyDescent="0.3">
      <c r="A247" s="2"/>
      <c r="B247" s="2">
        <v>44326</v>
      </c>
      <c r="C247">
        <v>1837.5</v>
      </c>
    </row>
    <row r="248" spans="1:3" x14ac:dyDescent="0.3">
      <c r="A248" s="2"/>
      <c r="B248" s="2">
        <v>44327</v>
      </c>
      <c r="C248">
        <v>1835.9</v>
      </c>
    </row>
    <row r="249" spans="1:3" x14ac:dyDescent="0.3">
      <c r="A249" s="2"/>
      <c r="B249" s="2">
        <v>44328</v>
      </c>
      <c r="C249">
        <v>1822.6</v>
      </c>
    </row>
    <row r="250" spans="1:3" x14ac:dyDescent="0.3">
      <c r="A250" s="2"/>
      <c r="B250" s="2">
        <v>44329</v>
      </c>
      <c r="C250">
        <v>1823.8</v>
      </c>
    </row>
    <row r="251" spans="1:3" x14ac:dyDescent="0.3">
      <c r="A251" s="2"/>
      <c r="B251" s="2">
        <v>44330</v>
      </c>
      <c r="C251">
        <v>1837.9</v>
      </c>
    </row>
    <row r="252" spans="1:3" x14ac:dyDescent="0.3">
      <c r="A252" s="2"/>
      <c r="B252" s="2">
        <v>44333</v>
      </c>
      <c r="C252">
        <v>1867.5</v>
      </c>
    </row>
    <row r="253" spans="1:3" x14ac:dyDescent="0.3">
      <c r="A253" s="2"/>
      <c r="B253" s="2">
        <v>44334</v>
      </c>
      <c r="C253">
        <v>1867.8</v>
      </c>
    </row>
    <row r="254" spans="1:3" x14ac:dyDescent="0.3">
      <c r="A254" s="2"/>
      <c r="B254" s="2">
        <v>44335</v>
      </c>
      <c r="C254">
        <v>1881.3</v>
      </c>
    </row>
    <row r="255" spans="1:3" x14ac:dyDescent="0.3">
      <c r="A255" s="2"/>
      <c r="B255" s="2">
        <v>44336</v>
      </c>
      <c r="C255">
        <v>1881.8</v>
      </c>
    </row>
    <row r="256" spans="1:3" x14ac:dyDescent="0.3">
      <c r="A256" s="2"/>
      <c r="B256" s="2">
        <v>44337</v>
      </c>
      <c r="C256">
        <v>1876.7</v>
      </c>
    </row>
    <row r="257" spans="1:3" x14ac:dyDescent="0.3">
      <c r="A257" s="2"/>
      <c r="B257" s="2">
        <v>44340</v>
      </c>
      <c r="C257">
        <v>1884.6</v>
      </c>
    </row>
    <row r="258" spans="1:3" x14ac:dyDescent="0.3">
      <c r="A258" s="2"/>
      <c r="B258" s="2">
        <v>44341</v>
      </c>
      <c r="C258">
        <v>1898.1</v>
      </c>
    </row>
    <row r="259" spans="1:3" x14ac:dyDescent="0.3">
      <c r="A259" s="2"/>
      <c r="B259" s="2">
        <v>44342</v>
      </c>
      <c r="C259">
        <v>1901.3</v>
      </c>
    </row>
    <row r="260" spans="1:3" x14ac:dyDescent="0.3">
      <c r="A260" s="2"/>
      <c r="B260" s="2">
        <v>44343</v>
      </c>
      <c r="C260">
        <v>1895.7</v>
      </c>
    </row>
    <row r="261" spans="1:3" x14ac:dyDescent="0.3">
      <c r="A261" s="2"/>
      <c r="B261" s="2">
        <v>44344</v>
      </c>
      <c r="C261">
        <v>1902.5</v>
      </c>
    </row>
    <row r="262" spans="1:3" x14ac:dyDescent="0.3">
      <c r="A262" s="2"/>
      <c r="B262" s="2">
        <v>44348</v>
      </c>
      <c r="C262">
        <v>1902.9</v>
      </c>
    </row>
    <row r="263" spans="1:3" x14ac:dyDescent="0.3">
      <c r="A263" s="2"/>
      <c r="B263" s="2">
        <v>44349</v>
      </c>
      <c r="C263">
        <v>1907.5</v>
      </c>
    </row>
    <row r="264" spans="1:3" x14ac:dyDescent="0.3">
      <c r="A264" s="2"/>
      <c r="B264" s="2">
        <v>44350</v>
      </c>
      <c r="C264">
        <v>1871.2</v>
      </c>
    </row>
    <row r="265" spans="1:3" x14ac:dyDescent="0.3">
      <c r="A265" s="2"/>
      <c r="B265" s="2">
        <v>44351</v>
      </c>
      <c r="C265">
        <v>1889.8</v>
      </c>
    </row>
    <row r="266" spans="1:3" x14ac:dyDescent="0.3">
      <c r="A266" s="2"/>
      <c r="B266" s="2">
        <v>44354</v>
      </c>
      <c r="C266">
        <v>1896.8</v>
      </c>
    </row>
    <row r="267" spans="1:3" x14ac:dyDescent="0.3">
      <c r="A267" s="2"/>
      <c r="B267" s="2">
        <v>44355</v>
      </c>
      <c r="C267">
        <v>1892.2</v>
      </c>
    </row>
    <row r="268" spans="1:3" x14ac:dyDescent="0.3">
      <c r="A268" s="2"/>
      <c r="B268" s="2">
        <v>44356</v>
      </c>
      <c r="C268">
        <v>1893.2</v>
      </c>
    </row>
    <row r="269" spans="1:3" x14ac:dyDescent="0.3">
      <c r="A269" s="2"/>
      <c r="B269" s="2">
        <v>44357</v>
      </c>
      <c r="C269">
        <v>1894.2</v>
      </c>
    </row>
    <row r="270" spans="1:3" x14ac:dyDescent="0.3">
      <c r="A270" s="2"/>
      <c r="B270" s="2">
        <v>44358</v>
      </c>
      <c r="C270">
        <v>1877.4</v>
      </c>
    </row>
    <row r="271" spans="1:3" x14ac:dyDescent="0.3">
      <c r="A271" s="2"/>
      <c r="B271" s="2">
        <v>44361</v>
      </c>
      <c r="C271">
        <v>1864</v>
      </c>
    </row>
    <row r="272" spans="1:3" x14ac:dyDescent="0.3">
      <c r="A272" s="2"/>
      <c r="B272" s="2">
        <v>44362</v>
      </c>
      <c r="C272">
        <v>1854.5</v>
      </c>
    </row>
    <row r="273" spans="1:3" x14ac:dyDescent="0.3">
      <c r="A273" s="2"/>
      <c r="B273" s="2">
        <v>44363</v>
      </c>
      <c r="C273">
        <v>1859.5</v>
      </c>
    </row>
    <row r="274" spans="1:3" x14ac:dyDescent="0.3">
      <c r="A274" s="2"/>
      <c r="B274" s="2">
        <v>44364</v>
      </c>
      <c r="C274">
        <v>1773.8</v>
      </c>
    </row>
    <row r="275" spans="1:3" x14ac:dyDescent="0.3">
      <c r="A275" s="2"/>
      <c r="B275" s="2">
        <v>44365</v>
      </c>
      <c r="C275">
        <v>1767.9</v>
      </c>
    </row>
    <row r="276" spans="1:3" x14ac:dyDescent="0.3">
      <c r="A276" s="2"/>
      <c r="B276" s="2">
        <v>44368</v>
      </c>
      <c r="C276">
        <v>1781.8</v>
      </c>
    </row>
    <row r="277" spans="1:3" x14ac:dyDescent="0.3">
      <c r="A277" s="2"/>
      <c r="B277" s="2">
        <v>44369</v>
      </c>
      <c r="C277">
        <v>1776.3</v>
      </c>
    </row>
    <row r="278" spans="1:3" x14ac:dyDescent="0.3">
      <c r="A278" s="2"/>
      <c r="B278" s="2">
        <v>44370</v>
      </c>
      <c r="C278">
        <v>1782.3</v>
      </c>
    </row>
    <row r="279" spans="1:3" x14ac:dyDescent="0.3">
      <c r="A279" s="2"/>
      <c r="B279" s="2">
        <v>44371</v>
      </c>
      <c r="C279">
        <v>1775.6</v>
      </c>
    </row>
    <row r="280" spans="1:3" x14ac:dyDescent="0.3">
      <c r="A280" s="2"/>
      <c r="B280" s="2">
        <v>44372</v>
      </c>
      <c r="C280">
        <v>1776.6</v>
      </c>
    </row>
    <row r="281" spans="1:3" x14ac:dyDescent="0.3">
      <c r="A281" s="2"/>
      <c r="B281" s="2">
        <v>44375</v>
      </c>
      <c r="C281">
        <v>1779.6</v>
      </c>
    </row>
    <row r="282" spans="1:3" x14ac:dyDescent="0.3">
      <c r="A282" s="2"/>
      <c r="B282" s="2">
        <v>44376</v>
      </c>
      <c r="C282">
        <v>1762.8</v>
      </c>
    </row>
    <row r="283" spans="1:3" x14ac:dyDescent="0.3">
      <c r="A283" s="2"/>
      <c r="B283" s="2">
        <v>44377</v>
      </c>
      <c r="C283">
        <v>1770.8</v>
      </c>
    </row>
    <row r="284" spans="1:3" x14ac:dyDescent="0.3">
      <c r="A284" s="2"/>
      <c r="B284" s="2">
        <v>44378</v>
      </c>
      <c r="C284">
        <v>1775.9</v>
      </c>
    </row>
    <row r="285" spans="1:3" x14ac:dyDescent="0.3">
      <c r="A285" s="2"/>
      <c r="B285" s="2">
        <v>44379</v>
      </c>
      <c r="C285">
        <v>1782.6</v>
      </c>
    </row>
    <row r="286" spans="1:3" x14ac:dyDescent="0.3">
      <c r="A286" s="2"/>
      <c r="B286" s="2">
        <v>44383</v>
      </c>
      <c r="C286">
        <v>1793.5</v>
      </c>
    </row>
    <row r="287" spans="1:3" x14ac:dyDescent="0.3">
      <c r="A287" s="2"/>
      <c r="B287" s="2">
        <v>44384</v>
      </c>
      <c r="C287">
        <v>1801.5</v>
      </c>
    </row>
    <row r="288" spans="1:3" x14ac:dyDescent="0.3">
      <c r="A288" s="2"/>
      <c r="B288" s="2">
        <v>44385</v>
      </c>
      <c r="C288">
        <v>1799.6</v>
      </c>
    </row>
    <row r="289" spans="1:3" x14ac:dyDescent="0.3">
      <c r="A289" s="2"/>
      <c r="B289" s="2">
        <v>44386</v>
      </c>
      <c r="C289">
        <v>1810</v>
      </c>
    </row>
    <row r="290" spans="1:3" x14ac:dyDescent="0.3">
      <c r="A290" s="2"/>
      <c r="B290" s="2">
        <v>44389</v>
      </c>
      <c r="C290">
        <v>1805.5</v>
      </c>
    </row>
    <row r="291" spans="1:3" x14ac:dyDescent="0.3">
      <c r="A291" s="2"/>
      <c r="B291" s="2">
        <v>44390</v>
      </c>
      <c r="C291">
        <v>1809.4</v>
      </c>
    </row>
    <row r="292" spans="1:3" x14ac:dyDescent="0.3">
      <c r="A292" s="2"/>
      <c r="B292" s="2">
        <v>44391</v>
      </c>
      <c r="C292">
        <v>1824.3</v>
      </c>
    </row>
    <row r="293" spans="1:3" x14ac:dyDescent="0.3">
      <c r="A293" s="2"/>
      <c r="B293" s="2">
        <v>44392</v>
      </c>
      <c r="C293">
        <v>1828.4</v>
      </c>
    </row>
    <row r="294" spans="1:3" x14ac:dyDescent="0.3">
      <c r="A294" s="2"/>
      <c r="B294" s="2">
        <v>44393</v>
      </c>
      <c r="C294">
        <v>1814.5</v>
      </c>
    </row>
    <row r="295" spans="1:3" x14ac:dyDescent="0.3">
      <c r="A295" s="2"/>
      <c r="B295" s="2">
        <v>44396</v>
      </c>
      <c r="C295">
        <v>1808.7</v>
      </c>
    </row>
    <row r="296" spans="1:3" x14ac:dyDescent="0.3">
      <c r="A296" s="2"/>
      <c r="B296" s="2">
        <v>44397</v>
      </c>
      <c r="C296">
        <v>1810.9</v>
      </c>
    </row>
    <row r="297" spans="1:3" x14ac:dyDescent="0.3">
      <c r="A297" s="2"/>
      <c r="B297" s="2">
        <v>44398</v>
      </c>
      <c r="C297">
        <v>1802.9</v>
      </c>
    </row>
    <row r="298" spans="1:3" x14ac:dyDescent="0.3">
      <c r="A298" s="2"/>
      <c r="B298" s="2">
        <v>44399</v>
      </c>
      <c r="C298">
        <v>1805</v>
      </c>
    </row>
    <row r="299" spans="1:3" x14ac:dyDescent="0.3">
      <c r="A299" s="2"/>
      <c r="B299" s="2">
        <v>44400</v>
      </c>
      <c r="C299">
        <v>1801.4</v>
      </c>
    </row>
    <row r="300" spans="1:3" x14ac:dyDescent="0.3">
      <c r="A300" s="2"/>
      <c r="B300" s="2">
        <v>44403</v>
      </c>
      <c r="C300">
        <v>1798.7</v>
      </c>
    </row>
    <row r="301" spans="1:3" x14ac:dyDescent="0.3">
      <c r="A301" s="2"/>
      <c r="B301" s="2">
        <v>44404</v>
      </c>
      <c r="C301">
        <v>1799.5</v>
      </c>
    </row>
    <row r="302" spans="1:3" x14ac:dyDescent="0.3">
      <c r="A302" s="2"/>
      <c r="B302" s="2">
        <v>44405</v>
      </c>
      <c r="C302">
        <v>1799.5</v>
      </c>
    </row>
    <row r="303" spans="1:3" x14ac:dyDescent="0.3">
      <c r="A303" s="2"/>
      <c r="B303" s="2">
        <v>44406</v>
      </c>
      <c r="C303">
        <v>1831.2</v>
      </c>
    </row>
    <row r="304" spans="1:3" x14ac:dyDescent="0.3">
      <c r="A304" s="2"/>
      <c r="B304" s="2">
        <v>44407</v>
      </c>
      <c r="C304">
        <v>1812.6</v>
      </c>
    </row>
    <row r="305" spans="1:3" x14ac:dyDescent="0.3">
      <c r="A305" s="2"/>
      <c r="B305" s="2">
        <v>44410</v>
      </c>
      <c r="C305">
        <v>1818.1</v>
      </c>
    </row>
    <row r="306" spans="1:3" x14ac:dyDescent="0.3">
      <c r="A306" s="2"/>
      <c r="B306" s="2">
        <v>44411</v>
      </c>
      <c r="C306">
        <v>1810.1</v>
      </c>
    </row>
    <row r="307" spans="1:3" x14ac:dyDescent="0.3">
      <c r="A307" s="2"/>
      <c r="B307" s="2">
        <v>44412</v>
      </c>
      <c r="C307">
        <v>1810.5</v>
      </c>
    </row>
    <row r="308" spans="1:3" x14ac:dyDescent="0.3">
      <c r="A308" s="2"/>
      <c r="B308" s="2">
        <v>44413</v>
      </c>
      <c r="C308">
        <v>1805.1</v>
      </c>
    </row>
    <row r="309" spans="1:3" x14ac:dyDescent="0.3">
      <c r="A309" s="2"/>
      <c r="B309" s="2">
        <v>44414</v>
      </c>
      <c r="C309">
        <v>1760</v>
      </c>
    </row>
    <row r="310" spans="1:3" x14ac:dyDescent="0.3">
      <c r="A310" s="2"/>
      <c r="B310" s="2">
        <v>44417</v>
      </c>
      <c r="C310">
        <v>1723.4</v>
      </c>
    </row>
    <row r="311" spans="1:3" x14ac:dyDescent="0.3">
      <c r="A311" s="2"/>
      <c r="B311" s="2">
        <v>44418</v>
      </c>
      <c r="C311">
        <v>1728.8</v>
      </c>
    </row>
    <row r="312" spans="1:3" x14ac:dyDescent="0.3">
      <c r="A312" s="2"/>
      <c r="B312" s="2">
        <v>44419</v>
      </c>
      <c r="C312">
        <v>1750.4</v>
      </c>
    </row>
    <row r="313" spans="1:3" x14ac:dyDescent="0.3">
      <c r="A313" s="2"/>
      <c r="B313" s="2">
        <v>44420</v>
      </c>
      <c r="C313">
        <v>1749</v>
      </c>
    </row>
    <row r="314" spans="1:3" x14ac:dyDescent="0.3">
      <c r="A314" s="2"/>
      <c r="B314" s="2">
        <v>44421</v>
      </c>
      <c r="C314">
        <v>1775.2</v>
      </c>
    </row>
    <row r="315" spans="1:3" x14ac:dyDescent="0.3">
      <c r="A315" s="2"/>
      <c r="B315" s="2">
        <v>44424</v>
      </c>
      <c r="C315">
        <v>1786.9</v>
      </c>
    </row>
    <row r="316" spans="1:3" x14ac:dyDescent="0.3">
      <c r="A316" s="2"/>
      <c r="B316" s="2">
        <v>44425</v>
      </c>
      <c r="C316">
        <v>1785</v>
      </c>
    </row>
    <row r="317" spans="1:3" x14ac:dyDescent="0.3">
      <c r="A317" s="2"/>
      <c r="B317" s="2">
        <v>44426</v>
      </c>
      <c r="C317">
        <v>1781.6</v>
      </c>
    </row>
    <row r="318" spans="1:3" x14ac:dyDescent="0.3">
      <c r="A318" s="2"/>
      <c r="B318" s="2">
        <v>44427</v>
      </c>
      <c r="C318">
        <v>1780.2</v>
      </c>
    </row>
    <row r="319" spans="1:3" x14ac:dyDescent="0.3">
      <c r="A319" s="2"/>
      <c r="B319" s="2">
        <v>44428</v>
      </c>
      <c r="C319">
        <v>1781</v>
      </c>
    </row>
    <row r="320" spans="1:3" x14ac:dyDescent="0.3">
      <c r="A320" s="2"/>
      <c r="B320" s="2">
        <v>44431</v>
      </c>
      <c r="C320">
        <v>1803.2</v>
      </c>
    </row>
    <row r="321" spans="1:3" x14ac:dyDescent="0.3">
      <c r="A321" s="2"/>
      <c r="B321" s="2">
        <v>44432</v>
      </c>
      <c r="C321">
        <v>1805.6</v>
      </c>
    </row>
    <row r="322" spans="1:3" x14ac:dyDescent="0.3">
      <c r="A322" s="2"/>
      <c r="B322" s="2">
        <v>44433</v>
      </c>
      <c r="C322">
        <v>1788.2</v>
      </c>
    </row>
    <row r="323" spans="1:3" x14ac:dyDescent="0.3">
      <c r="A323" s="2"/>
      <c r="B323" s="2">
        <v>44434</v>
      </c>
      <c r="C323">
        <v>1792.2</v>
      </c>
    </row>
    <row r="324" spans="1:3" x14ac:dyDescent="0.3">
      <c r="A324" s="2"/>
      <c r="B324" s="2">
        <v>44435</v>
      </c>
      <c r="C324">
        <v>1816.6</v>
      </c>
    </row>
    <row r="325" spans="1:3" x14ac:dyDescent="0.3">
      <c r="A325" s="2"/>
      <c r="B325" s="2">
        <v>44438</v>
      </c>
      <c r="C325">
        <v>1809</v>
      </c>
    </row>
    <row r="326" spans="1:3" x14ac:dyDescent="0.3">
      <c r="A326" s="2"/>
      <c r="B326" s="2">
        <v>44439</v>
      </c>
      <c r="C326">
        <v>1815</v>
      </c>
    </row>
    <row r="327" spans="1:3" x14ac:dyDescent="0.3">
      <c r="A327" s="2"/>
      <c r="B327" s="2">
        <v>44440</v>
      </c>
      <c r="C327">
        <v>1813.1</v>
      </c>
    </row>
    <row r="328" spans="1:3" x14ac:dyDescent="0.3">
      <c r="A328" s="2"/>
      <c r="B328" s="2">
        <v>44441</v>
      </c>
      <c r="C328">
        <v>1808.7</v>
      </c>
    </row>
    <row r="329" spans="1:3" x14ac:dyDescent="0.3">
      <c r="A329" s="2"/>
      <c r="B329" s="2">
        <v>44442</v>
      </c>
      <c r="C329">
        <v>1830.9</v>
      </c>
    </row>
    <row r="330" spans="1:3" x14ac:dyDescent="0.3">
      <c r="A330" s="2"/>
      <c r="B330" s="2">
        <v>44446</v>
      </c>
      <c r="C330">
        <v>1795.9</v>
      </c>
    </row>
    <row r="331" spans="1:3" x14ac:dyDescent="0.3">
      <c r="A331" s="2"/>
      <c r="B331" s="2">
        <v>44447</v>
      </c>
      <c r="C331">
        <v>1790.7</v>
      </c>
    </row>
    <row r="332" spans="1:3" x14ac:dyDescent="0.3">
      <c r="A332" s="2"/>
      <c r="B332" s="2">
        <v>44448</v>
      </c>
      <c r="C332">
        <v>1797.4</v>
      </c>
    </row>
    <row r="333" spans="1:3" x14ac:dyDescent="0.3">
      <c r="A333" s="2"/>
      <c r="B333" s="2">
        <v>44449</v>
      </c>
      <c r="C333">
        <v>1789.6</v>
      </c>
    </row>
    <row r="334" spans="1:3" x14ac:dyDescent="0.3">
      <c r="A334" s="2"/>
      <c r="B334" s="2">
        <v>44452</v>
      </c>
      <c r="C334">
        <v>1792</v>
      </c>
    </row>
    <row r="335" spans="1:3" x14ac:dyDescent="0.3">
      <c r="A335" s="2"/>
      <c r="B335" s="2">
        <v>44453</v>
      </c>
      <c r="C335">
        <v>1804.7</v>
      </c>
    </row>
    <row r="336" spans="1:3" x14ac:dyDescent="0.3">
      <c r="A336" s="2"/>
      <c r="B336" s="2">
        <v>44454</v>
      </c>
      <c r="C336">
        <v>1792.4</v>
      </c>
    </row>
    <row r="337" spans="1:3" x14ac:dyDescent="0.3">
      <c r="A337" s="2"/>
      <c r="B337" s="2">
        <v>44455</v>
      </c>
      <c r="C337">
        <v>1754.6</v>
      </c>
    </row>
    <row r="338" spans="1:3" x14ac:dyDescent="0.3">
      <c r="A338" s="2"/>
      <c r="B338" s="2">
        <v>44456</v>
      </c>
      <c r="C338">
        <v>1749.4</v>
      </c>
    </row>
    <row r="339" spans="1:3" x14ac:dyDescent="0.3">
      <c r="A339" s="2"/>
      <c r="B339" s="2">
        <v>44459</v>
      </c>
      <c r="C339">
        <v>1761.8</v>
      </c>
    </row>
    <row r="340" spans="1:3" x14ac:dyDescent="0.3">
      <c r="A340" s="2"/>
      <c r="B340" s="2">
        <v>44460</v>
      </c>
      <c r="C340">
        <v>1776</v>
      </c>
    </row>
    <row r="341" spans="1:3" x14ac:dyDescent="0.3">
      <c r="A341" s="2"/>
      <c r="B341" s="2">
        <v>44461</v>
      </c>
      <c r="C341">
        <v>1776.7</v>
      </c>
    </row>
    <row r="342" spans="1:3" x14ac:dyDescent="0.3">
      <c r="A342" s="2"/>
      <c r="B342" s="2">
        <v>44462</v>
      </c>
      <c r="C342">
        <v>1747.7</v>
      </c>
    </row>
    <row r="343" spans="1:3" x14ac:dyDescent="0.3">
      <c r="A343" s="2"/>
      <c r="B343" s="2">
        <v>44463</v>
      </c>
      <c r="C343">
        <v>1749.7</v>
      </c>
    </row>
    <row r="344" spans="1:3" x14ac:dyDescent="0.3">
      <c r="A344" s="2"/>
      <c r="B344" s="2">
        <v>44466</v>
      </c>
      <c r="C344">
        <v>1750</v>
      </c>
    </row>
    <row r="345" spans="1:3" x14ac:dyDescent="0.3">
      <c r="A345" s="2"/>
      <c r="B345" s="2">
        <v>44467</v>
      </c>
      <c r="C345">
        <v>1735.8</v>
      </c>
    </row>
    <row r="346" spans="1:3" x14ac:dyDescent="0.3">
      <c r="A346" s="2"/>
      <c r="B346" s="2">
        <v>44468</v>
      </c>
      <c r="C346">
        <v>1721.5</v>
      </c>
    </row>
    <row r="347" spans="1:3" x14ac:dyDescent="0.3">
      <c r="A347" s="2"/>
      <c r="B347" s="2">
        <v>44469</v>
      </c>
      <c r="C347">
        <v>1755.3</v>
      </c>
    </row>
    <row r="348" spans="1:3" x14ac:dyDescent="0.3">
      <c r="A348" s="2"/>
      <c r="B348" s="2">
        <v>44470</v>
      </c>
      <c r="C348">
        <v>1757</v>
      </c>
    </row>
    <row r="349" spans="1:3" x14ac:dyDescent="0.3">
      <c r="A349" s="2"/>
      <c r="B349" s="2">
        <v>44473</v>
      </c>
      <c r="C349">
        <v>1766.2</v>
      </c>
    </row>
    <row r="350" spans="1:3" x14ac:dyDescent="0.3">
      <c r="A350" s="2"/>
      <c r="B350" s="2">
        <v>44474</v>
      </c>
      <c r="C350">
        <v>1759.6</v>
      </c>
    </row>
    <row r="351" spans="1:3" x14ac:dyDescent="0.3">
      <c r="A351" s="2"/>
      <c r="B351" s="2">
        <v>44475</v>
      </c>
      <c r="C351">
        <v>1760.5</v>
      </c>
    </row>
    <row r="352" spans="1:3" x14ac:dyDescent="0.3">
      <c r="A352" s="2"/>
      <c r="B352" s="2">
        <v>44476</v>
      </c>
      <c r="C352">
        <v>1757.9</v>
      </c>
    </row>
    <row r="353" spans="1:3" x14ac:dyDescent="0.3">
      <c r="A353" s="2"/>
      <c r="B353" s="2">
        <v>44477</v>
      </c>
      <c r="C353">
        <v>1756.3</v>
      </c>
    </row>
    <row r="354" spans="1:3" x14ac:dyDescent="0.3">
      <c r="A354" s="2"/>
      <c r="B354" s="2">
        <v>44480</v>
      </c>
      <c r="C354">
        <v>1754.6</v>
      </c>
    </row>
    <row r="355" spans="1:3" x14ac:dyDescent="0.3">
      <c r="A355" s="2"/>
      <c r="B355" s="2">
        <v>44481</v>
      </c>
      <c r="C355">
        <v>1758.3</v>
      </c>
    </row>
    <row r="356" spans="1:3" x14ac:dyDescent="0.3">
      <c r="A356" s="2"/>
      <c r="B356" s="2">
        <v>44482</v>
      </c>
      <c r="C356">
        <v>1793.7</v>
      </c>
    </row>
    <row r="357" spans="1:3" x14ac:dyDescent="0.3">
      <c r="A357" s="2"/>
      <c r="B357" s="2">
        <v>44483</v>
      </c>
      <c r="C357">
        <v>1796.7</v>
      </c>
    </row>
    <row r="358" spans="1:3" x14ac:dyDescent="0.3">
      <c r="A358" s="2"/>
      <c r="B358" s="2">
        <v>44484</v>
      </c>
      <c r="C358">
        <v>1767.2</v>
      </c>
    </row>
    <row r="359" spans="1:3" x14ac:dyDescent="0.3">
      <c r="A359" s="2"/>
      <c r="B359" s="2">
        <v>44487</v>
      </c>
      <c r="C359">
        <v>1764.8</v>
      </c>
    </row>
    <row r="360" spans="1:3" x14ac:dyDescent="0.3">
      <c r="A360" s="2"/>
      <c r="B360" s="2">
        <v>44488</v>
      </c>
      <c r="C360">
        <v>1769.7</v>
      </c>
    </row>
    <row r="361" spans="1:3" x14ac:dyDescent="0.3">
      <c r="A361" s="2"/>
      <c r="B361" s="2">
        <v>44489</v>
      </c>
      <c r="C361">
        <v>1784.1</v>
      </c>
    </row>
    <row r="362" spans="1:3" x14ac:dyDescent="0.3">
      <c r="A362" s="2"/>
      <c r="B362" s="2">
        <v>44490</v>
      </c>
      <c r="C362">
        <v>1781.2</v>
      </c>
    </row>
    <row r="363" spans="1:3" x14ac:dyDescent="0.3">
      <c r="A363" s="2"/>
      <c r="B363" s="2">
        <v>44491</v>
      </c>
      <c r="C363">
        <v>1795.5</v>
      </c>
    </row>
    <row r="364" spans="1:3" x14ac:dyDescent="0.3">
      <c r="A364" s="2"/>
      <c r="B364" s="2">
        <v>44494</v>
      </c>
      <c r="C364">
        <v>1806</v>
      </c>
    </row>
    <row r="365" spans="1:3" x14ac:dyDescent="0.3">
      <c r="A365" s="2"/>
      <c r="B365" s="2">
        <v>44495</v>
      </c>
      <c r="C365">
        <v>1792.7</v>
      </c>
    </row>
    <row r="366" spans="1:3" x14ac:dyDescent="0.3">
      <c r="A366" s="2"/>
      <c r="B366" s="2">
        <v>44496</v>
      </c>
      <c r="C366">
        <v>1797.9</v>
      </c>
    </row>
    <row r="367" spans="1:3" x14ac:dyDescent="0.3">
      <c r="A367" s="2"/>
      <c r="B367" s="2">
        <v>44497</v>
      </c>
      <c r="C367">
        <v>1801.6</v>
      </c>
    </row>
    <row r="368" spans="1:3" x14ac:dyDescent="0.3">
      <c r="A368" s="2"/>
      <c r="B368" s="2">
        <v>44498</v>
      </c>
      <c r="C368">
        <v>1783</v>
      </c>
    </row>
    <row r="369" spans="1:3" x14ac:dyDescent="0.3">
      <c r="A369" s="2"/>
      <c r="B369" s="2">
        <v>44501</v>
      </c>
      <c r="C369">
        <v>1795.1</v>
      </c>
    </row>
    <row r="370" spans="1:3" x14ac:dyDescent="0.3">
      <c r="A370" s="2"/>
      <c r="B370" s="2">
        <v>44502</v>
      </c>
      <c r="C370">
        <v>1788.7</v>
      </c>
    </row>
    <row r="371" spans="1:3" x14ac:dyDescent="0.3">
      <c r="A371" s="2"/>
      <c r="B371" s="2">
        <v>44503</v>
      </c>
      <c r="C371">
        <v>1763.6</v>
      </c>
    </row>
    <row r="372" spans="1:3" x14ac:dyDescent="0.3">
      <c r="A372" s="2"/>
      <c r="B372" s="2">
        <v>44504</v>
      </c>
      <c r="C372">
        <v>1793</v>
      </c>
    </row>
    <row r="373" spans="1:3" x14ac:dyDescent="0.3">
      <c r="A373" s="2"/>
      <c r="B373" s="2">
        <v>44505</v>
      </c>
      <c r="C373">
        <v>1816.4</v>
      </c>
    </row>
    <row r="374" spans="1:3" x14ac:dyDescent="0.3">
      <c r="A374" s="2"/>
      <c r="B374" s="2">
        <v>44508</v>
      </c>
      <c r="C374">
        <v>1827.4</v>
      </c>
    </row>
    <row r="375" spans="1:3" x14ac:dyDescent="0.3">
      <c r="A375" s="2"/>
      <c r="B375" s="2">
        <v>44509</v>
      </c>
      <c r="C375">
        <v>1830.2</v>
      </c>
    </row>
    <row r="376" spans="1:3" x14ac:dyDescent="0.3">
      <c r="A376" s="2"/>
      <c r="B376" s="2">
        <v>44510</v>
      </c>
      <c r="C376">
        <v>1847.6</v>
      </c>
    </row>
    <row r="377" spans="1:3" x14ac:dyDescent="0.3">
      <c r="A377" s="2"/>
      <c r="B377" s="2">
        <v>44511</v>
      </c>
      <c r="C377">
        <v>1863.2</v>
      </c>
    </row>
    <row r="378" spans="1:3" x14ac:dyDescent="0.3">
      <c r="A378" s="2"/>
      <c r="B378" s="2">
        <v>44512</v>
      </c>
      <c r="C378">
        <v>1867.9</v>
      </c>
    </row>
    <row r="379" spans="1:3" x14ac:dyDescent="0.3">
      <c r="A379" s="2"/>
      <c r="B379" s="2">
        <v>44515</v>
      </c>
      <c r="C379">
        <v>1866.1</v>
      </c>
    </row>
    <row r="380" spans="1:3" x14ac:dyDescent="0.3">
      <c r="A380" s="2"/>
      <c r="B380" s="2">
        <v>44516</v>
      </c>
      <c r="C380">
        <v>1853.6</v>
      </c>
    </row>
    <row r="381" spans="1:3" x14ac:dyDescent="0.3">
      <c r="A381" s="2"/>
      <c r="B381" s="2">
        <v>44517</v>
      </c>
      <c r="C381">
        <v>1869.7</v>
      </c>
    </row>
    <row r="382" spans="1:3" x14ac:dyDescent="0.3">
      <c r="A382" s="2"/>
      <c r="B382" s="2">
        <v>44518</v>
      </c>
      <c r="C382">
        <v>1861</v>
      </c>
    </row>
    <row r="383" spans="1:3" x14ac:dyDescent="0.3">
      <c r="A383" s="2"/>
      <c r="B383" s="2">
        <v>44519</v>
      </c>
      <c r="C383">
        <v>1851.2</v>
      </c>
    </row>
    <row r="384" spans="1:3" x14ac:dyDescent="0.3">
      <c r="A384" s="2"/>
      <c r="B384" s="2">
        <v>44522</v>
      </c>
      <c r="C384">
        <v>1806</v>
      </c>
    </row>
    <row r="385" spans="1:3" x14ac:dyDescent="0.3">
      <c r="A385" s="2"/>
      <c r="B385" s="2">
        <v>44523</v>
      </c>
      <c r="C385">
        <v>1783.5</v>
      </c>
    </row>
    <row r="386" spans="1:3" x14ac:dyDescent="0.3">
      <c r="A386" s="2"/>
      <c r="B386" s="2">
        <v>44524</v>
      </c>
      <c r="C386">
        <v>1784.1</v>
      </c>
    </row>
    <row r="387" spans="1:3" x14ac:dyDescent="0.3">
      <c r="A387" s="2"/>
      <c r="B387" s="2">
        <v>44526</v>
      </c>
      <c r="C387">
        <v>1785.3</v>
      </c>
    </row>
    <row r="388" spans="1:3" x14ac:dyDescent="0.3">
      <c r="A388" s="2"/>
      <c r="B388" s="2">
        <v>44529</v>
      </c>
      <c r="C388">
        <v>1782.3</v>
      </c>
    </row>
    <row r="389" spans="1:3" x14ac:dyDescent="0.3">
      <c r="A389" s="2"/>
      <c r="B389" s="2">
        <v>44530</v>
      </c>
      <c r="C389">
        <v>1773.6</v>
      </c>
    </row>
    <row r="390" spans="1:3" x14ac:dyDescent="0.3">
      <c r="A390" s="2"/>
      <c r="B390" s="2">
        <v>44531</v>
      </c>
      <c r="C390">
        <v>1781.6</v>
      </c>
    </row>
    <row r="391" spans="1:3" x14ac:dyDescent="0.3">
      <c r="A391" s="2"/>
      <c r="B391" s="2">
        <v>44532</v>
      </c>
      <c r="C391">
        <v>1760.7</v>
      </c>
    </row>
    <row r="392" spans="1:3" x14ac:dyDescent="0.3">
      <c r="A392" s="2"/>
      <c r="B392" s="2">
        <v>44533</v>
      </c>
      <c r="C392">
        <v>1782</v>
      </c>
    </row>
    <row r="393" spans="1:3" x14ac:dyDescent="0.3">
      <c r="A393" s="2"/>
      <c r="B393" s="2">
        <v>44536</v>
      </c>
      <c r="C393">
        <v>1777.5</v>
      </c>
    </row>
    <row r="394" spans="1:3" x14ac:dyDescent="0.3">
      <c r="A394" s="2"/>
      <c r="B394" s="2">
        <v>44537</v>
      </c>
      <c r="C394">
        <v>1782.6</v>
      </c>
    </row>
    <row r="395" spans="1:3" x14ac:dyDescent="0.3">
      <c r="A395" s="2"/>
      <c r="B395" s="2">
        <v>44538</v>
      </c>
      <c r="C395">
        <v>1783.4</v>
      </c>
    </row>
    <row r="396" spans="1:3" x14ac:dyDescent="0.3">
      <c r="A396" s="2"/>
      <c r="B396" s="2">
        <v>44539</v>
      </c>
      <c r="C396">
        <v>1774.6</v>
      </c>
    </row>
    <row r="397" spans="1:3" x14ac:dyDescent="0.3">
      <c r="A397" s="2"/>
      <c r="B397" s="2">
        <v>44540</v>
      </c>
      <c r="C397">
        <v>1782.9</v>
      </c>
    </row>
    <row r="398" spans="1:3" x14ac:dyDescent="0.3">
      <c r="A398" s="2"/>
      <c r="B398" s="2">
        <v>44543</v>
      </c>
      <c r="C398">
        <v>1786.3</v>
      </c>
    </row>
    <row r="399" spans="1:3" x14ac:dyDescent="0.3">
      <c r="A399" s="2"/>
      <c r="B399" s="2">
        <v>44544</v>
      </c>
      <c r="C399">
        <v>1770.4</v>
      </c>
    </row>
    <row r="400" spans="1:3" x14ac:dyDescent="0.3">
      <c r="A400" s="2"/>
      <c r="B400" s="2">
        <v>44545</v>
      </c>
      <c r="C400">
        <v>1762.6</v>
      </c>
    </row>
    <row r="401" spans="1:3" x14ac:dyDescent="0.3">
      <c r="A401" s="2"/>
      <c r="B401" s="2">
        <v>44546</v>
      </c>
      <c r="C401">
        <v>1796.6</v>
      </c>
    </row>
    <row r="402" spans="1:3" x14ac:dyDescent="0.3">
      <c r="A402" s="2"/>
      <c r="B402" s="2">
        <v>44547</v>
      </c>
      <c r="C402">
        <v>1803.8</v>
      </c>
    </row>
    <row r="403" spans="1:3" x14ac:dyDescent="0.3">
      <c r="A403" s="2"/>
      <c r="B403" s="2">
        <v>44550</v>
      </c>
      <c r="C403">
        <v>1793.7</v>
      </c>
    </row>
    <row r="404" spans="1:3" x14ac:dyDescent="0.3">
      <c r="A404" s="2"/>
      <c r="B404" s="2">
        <v>44551</v>
      </c>
      <c r="C404">
        <v>1787.9</v>
      </c>
    </row>
    <row r="405" spans="1:3" x14ac:dyDescent="0.3">
      <c r="A405" s="2"/>
      <c r="B405" s="2">
        <v>44552</v>
      </c>
      <c r="C405">
        <v>1801.6</v>
      </c>
    </row>
    <row r="406" spans="1:3" x14ac:dyDescent="0.3">
      <c r="A406" s="2"/>
      <c r="B406" s="2">
        <v>44553</v>
      </c>
      <c r="C406">
        <v>1811.2</v>
      </c>
    </row>
    <row r="407" spans="1:3" x14ac:dyDescent="0.3">
      <c r="A407" s="2"/>
      <c r="B407" s="2">
        <v>44557</v>
      </c>
      <c r="C407">
        <v>1808.1</v>
      </c>
    </row>
    <row r="408" spans="1:3" x14ac:dyDescent="0.3">
      <c r="A408" s="2"/>
      <c r="B408" s="2">
        <v>44558</v>
      </c>
      <c r="C408">
        <v>1810.2</v>
      </c>
    </row>
    <row r="409" spans="1:3" x14ac:dyDescent="0.3">
      <c r="A409" s="2"/>
      <c r="B409" s="2">
        <v>44559</v>
      </c>
      <c r="C409">
        <v>1805.1</v>
      </c>
    </row>
    <row r="410" spans="1:3" x14ac:dyDescent="0.3">
      <c r="A410" s="2"/>
      <c r="B410" s="2">
        <v>44560</v>
      </c>
      <c r="C410">
        <v>1812.7</v>
      </c>
    </row>
    <row r="411" spans="1:3" x14ac:dyDescent="0.3">
      <c r="A411" s="2"/>
      <c r="B411" s="2">
        <v>44561</v>
      </c>
      <c r="C411">
        <v>1827.5</v>
      </c>
    </row>
    <row r="412" spans="1:3" x14ac:dyDescent="0.3">
      <c r="A412" s="2"/>
      <c r="B412" s="2">
        <v>44564</v>
      </c>
      <c r="C412">
        <v>1799.4</v>
      </c>
    </row>
    <row r="413" spans="1:3" x14ac:dyDescent="0.3">
      <c r="A413" s="2"/>
      <c r="B413" s="2">
        <v>44565</v>
      </c>
      <c r="C413">
        <v>1814</v>
      </c>
    </row>
    <row r="414" spans="1:3" x14ac:dyDescent="0.3">
      <c r="A414" s="2"/>
      <c r="B414" s="2">
        <v>44566</v>
      </c>
      <c r="C414">
        <v>1824.6</v>
      </c>
    </row>
    <row r="415" spans="1:3" x14ac:dyDescent="0.3">
      <c r="A415" s="2"/>
      <c r="B415" s="2">
        <v>44567</v>
      </c>
      <c r="C415">
        <v>1788.7</v>
      </c>
    </row>
    <row r="416" spans="1:3" x14ac:dyDescent="0.3">
      <c r="A416" s="2"/>
      <c r="B416" s="2">
        <v>44568</v>
      </c>
      <c r="C416">
        <v>1797</v>
      </c>
    </row>
    <row r="417" spans="1:3" x14ac:dyDescent="0.3">
      <c r="A417" s="2"/>
      <c r="B417" s="2">
        <v>44571</v>
      </c>
      <c r="C417">
        <v>1798.4</v>
      </c>
    </row>
    <row r="418" spans="1:3" x14ac:dyDescent="0.3">
      <c r="A418" s="2"/>
      <c r="B418" s="2">
        <v>44572</v>
      </c>
      <c r="C418">
        <v>1818.6</v>
      </c>
    </row>
    <row r="419" spans="1:3" x14ac:dyDescent="0.3">
      <c r="A419" s="2"/>
      <c r="B419" s="2">
        <v>44573</v>
      </c>
      <c r="C419">
        <v>1827.2</v>
      </c>
    </row>
    <row r="420" spans="1:3" x14ac:dyDescent="0.3">
      <c r="A420" s="2"/>
      <c r="B420" s="2">
        <v>44574</v>
      </c>
      <c r="C420">
        <v>1821.2</v>
      </c>
    </row>
    <row r="421" spans="1:3" x14ac:dyDescent="0.3">
      <c r="A421" s="2"/>
      <c r="B421" s="2">
        <v>44575</v>
      </c>
      <c r="C421">
        <v>1816.5</v>
      </c>
    </row>
    <row r="422" spans="1:3" x14ac:dyDescent="0.3">
      <c r="A422" s="2"/>
      <c r="B422" s="2">
        <v>44579</v>
      </c>
      <c r="C422">
        <v>1812.3</v>
      </c>
    </row>
    <row r="423" spans="1:3" x14ac:dyDescent="0.3">
      <c r="A423" s="2"/>
      <c r="B423" s="2">
        <v>44580</v>
      </c>
      <c r="C423">
        <v>1843.1</v>
      </c>
    </row>
    <row r="424" spans="1:3" x14ac:dyDescent="0.3">
      <c r="A424" s="2"/>
      <c r="B424" s="2">
        <v>44581</v>
      </c>
      <c r="C424">
        <v>1842.5</v>
      </c>
    </row>
    <row r="425" spans="1:3" x14ac:dyDescent="0.3">
      <c r="A425" s="2"/>
      <c r="B425" s="2">
        <v>44582</v>
      </c>
      <c r="C425">
        <v>1831.8</v>
      </c>
    </row>
    <row r="426" spans="1:3" x14ac:dyDescent="0.3">
      <c r="A426" s="2"/>
      <c r="B426" s="2">
        <v>44585</v>
      </c>
      <c r="C426">
        <v>1841.7</v>
      </c>
    </row>
    <row r="427" spans="1:3" x14ac:dyDescent="0.3">
      <c r="A427" s="2"/>
      <c r="B427" s="2">
        <v>44586</v>
      </c>
      <c r="C427">
        <v>1852.7</v>
      </c>
    </row>
    <row r="428" spans="1:3" x14ac:dyDescent="0.3">
      <c r="A428" s="2"/>
      <c r="B428" s="2">
        <v>44587</v>
      </c>
      <c r="C428">
        <v>1829.9</v>
      </c>
    </row>
    <row r="429" spans="1:3" x14ac:dyDescent="0.3">
      <c r="A429" s="2"/>
      <c r="B429" s="2">
        <v>44588</v>
      </c>
      <c r="C429">
        <v>1793.3</v>
      </c>
    </row>
    <row r="430" spans="1:3" x14ac:dyDescent="0.3">
      <c r="A430" s="2"/>
      <c r="B430" s="2">
        <v>44589</v>
      </c>
      <c r="C430">
        <v>1784.9</v>
      </c>
    </row>
    <row r="431" spans="1:3" x14ac:dyDescent="0.3">
      <c r="A431" s="2"/>
      <c r="B431" s="2">
        <v>44592</v>
      </c>
      <c r="C431">
        <v>1795</v>
      </c>
    </row>
    <row r="432" spans="1:3" x14ac:dyDescent="0.3">
      <c r="A432" s="2"/>
      <c r="B432" s="2">
        <v>44593</v>
      </c>
      <c r="C432">
        <v>1800.3</v>
      </c>
    </row>
    <row r="433" spans="1:3" x14ac:dyDescent="0.3">
      <c r="A433" s="2"/>
      <c r="B433" s="2">
        <v>44594</v>
      </c>
      <c r="C433">
        <v>1809.2</v>
      </c>
    </row>
    <row r="434" spans="1:3" x14ac:dyDescent="0.3">
      <c r="A434" s="2"/>
      <c r="B434" s="2">
        <v>44595</v>
      </c>
      <c r="C434">
        <v>1803</v>
      </c>
    </row>
    <row r="435" spans="1:3" x14ac:dyDescent="0.3">
      <c r="A435" s="2"/>
      <c r="B435" s="2">
        <v>44596</v>
      </c>
      <c r="C435">
        <v>1806.6</v>
      </c>
    </row>
    <row r="436" spans="1:3" x14ac:dyDescent="0.3">
      <c r="A436" s="2"/>
      <c r="B436" s="2">
        <v>44599</v>
      </c>
      <c r="C436">
        <v>1820.6</v>
      </c>
    </row>
    <row r="437" spans="1:3" x14ac:dyDescent="0.3">
      <c r="A437" s="2"/>
      <c r="B437" s="2">
        <v>44600</v>
      </c>
      <c r="C437">
        <v>1826.6</v>
      </c>
    </row>
    <row r="438" spans="1:3" x14ac:dyDescent="0.3">
      <c r="A438" s="2"/>
      <c r="B438" s="2">
        <v>44601</v>
      </c>
      <c r="C438">
        <v>1835.2</v>
      </c>
    </row>
    <row r="439" spans="1:3" x14ac:dyDescent="0.3">
      <c r="A439" s="2"/>
      <c r="B439" s="2">
        <v>44602</v>
      </c>
      <c r="C439">
        <v>1836.2</v>
      </c>
    </row>
    <row r="440" spans="1:3" x14ac:dyDescent="0.3">
      <c r="A440" s="2"/>
      <c r="B440" s="2">
        <v>44603</v>
      </c>
      <c r="C440">
        <v>1840.8</v>
      </c>
    </row>
    <row r="441" spans="1:3" x14ac:dyDescent="0.3">
      <c r="A441" s="2"/>
      <c r="B441" s="2">
        <v>44606</v>
      </c>
      <c r="C441">
        <v>1868</v>
      </c>
    </row>
    <row r="442" spans="1:3" x14ac:dyDescent="0.3">
      <c r="A442" s="2"/>
      <c r="B442" s="2">
        <v>44607</v>
      </c>
      <c r="C442">
        <v>1854.8</v>
      </c>
    </row>
    <row r="443" spans="1:3" x14ac:dyDescent="0.3">
      <c r="A443" s="2"/>
      <c r="B443" s="2">
        <v>44608</v>
      </c>
      <c r="C443">
        <v>1870.2</v>
      </c>
    </row>
    <row r="444" spans="1:3" x14ac:dyDescent="0.3">
      <c r="A444" s="2"/>
      <c r="B444" s="2">
        <v>44609</v>
      </c>
      <c r="C444">
        <v>1900.7</v>
      </c>
    </row>
    <row r="445" spans="1:3" x14ac:dyDescent="0.3">
      <c r="A445" s="2"/>
      <c r="B445" s="2">
        <v>44610</v>
      </c>
      <c r="C445">
        <v>1898.6</v>
      </c>
    </row>
    <row r="446" spans="1:3" x14ac:dyDescent="0.3">
      <c r="A446" s="2"/>
      <c r="B446" s="2">
        <v>44614</v>
      </c>
      <c r="C446">
        <v>1906.1</v>
      </c>
    </row>
    <row r="447" spans="1:3" x14ac:dyDescent="0.3">
      <c r="A447" s="2"/>
      <c r="B447" s="2">
        <v>44615</v>
      </c>
      <c r="C447">
        <v>1909.2</v>
      </c>
    </row>
    <row r="448" spans="1:3" x14ac:dyDescent="0.3">
      <c r="A448" s="2"/>
      <c r="B448" s="2">
        <v>44616</v>
      </c>
      <c r="C448">
        <v>1925.1</v>
      </c>
    </row>
    <row r="449" spans="1:3" x14ac:dyDescent="0.3">
      <c r="A449" s="2"/>
      <c r="B449" s="2">
        <v>44617</v>
      </c>
      <c r="C449">
        <v>1886.5</v>
      </c>
    </row>
    <row r="450" spans="1:3" x14ac:dyDescent="0.3">
      <c r="A450" s="2"/>
      <c r="B450" s="2">
        <v>44620</v>
      </c>
      <c r="C450">
        <v>1899.4</v>
      </c>
    </row>
    <row r="451" spans="1:3" x14ac:dyDescent="0.3">
      <c r="A451" s="2"/>
      <c r="B451" s="2">
        <v>44621</v>
      </c>
      <c r="C451">
        <v>1942.4</v>
      </c>
    </row>
    <row r="452" spans="1:3" x14ac:dyDescent="0.3">
      <c r="A452" s="2"/>
      <c r="B452" s="2">
        <v>44622</v>
      </c>
      <c r="C452">
        <v>1920.9</v>
      </c>
    </row>
    <row r="453" spans="1:3" x14ac:dyDescent="0.3">
      <c r="A453" s="2"/>
      <c r="B453" s="2">
        <v>44623</v>
      </c>
      <c r="C453">
        <v>1934.4</v>
      </c>
    </row>
    <row r="454" spans="1:3" x14ac:dyDescent="0.3">
      <c r="A454" s="2"/>
      <c r="B454" s="2">
        <v>44624</v>
      </c>
      <c r="C454">
        <v>1965.1</v>
      </c>
    </row>
    <row r="455" spans="1:3" x14ac:dyDescent="0.3">
      <c r="A455" s="2"/>
      <c r="B455" s="2">
        <v>44627</v>
      </c>
      <c r="C455">
        <v>1993.9</v>
      </c>
    </row>
    <row r="456" spans="1:3" x14ac:dyDescent="0.3">
      <c r="A456" s="2"/>
      <c r="B456" s="2">
        <v>44628</v>
      </c>
      <c r="C456">
        <v>2040.1</v>
      </c>
    </row>
    <row r="457" spans="1:3" x14ac:dyDescent="0.3">
      <c r="A457" s="2"/>
      <c r="B457" s="2">
        <v>44629</v>
      </c>
      <c r="C457">
        <v>1985.9</v>
      </c>
    </row>
    <row r="458" spans="1:3" x14ac:dyDescent="0.3">
      <c r="A458" s="2"/>
      <c r="B458" s="2">
        <v>44630</v>
      </c>
      <c r="C458">
        <v>1998.1</v>
      </c>
    </row>
    <row r="459" spans="1:3" x14ac:dyDescent="0.3">
      <c r="A459" s="2"/>
      <c r="B459" s="2">
        <v>44631</v>
      </c>
      <c r="C459">
        <v>1982.7</v>
      </c>
    </row>
    <row r="460" spans="1:3" x14ac:dyDescent="0.3">
      <c r="A460" s="2"/>
      <c r="B460" s="2">
        <v>44634</v>
      </c>
      <c r="C460">
        <v>1959.6</v>
      </c>
    </row>
    <row r="461" spans="1:3" x14ac:dyDescent="0.3">
      <c r="A461" s="2"/>
      <c r="B461" s="2">
        <v>44635</v>
      </c>
      <c r="C461">
        <v>1928.5</v>
      </c>
    </row>
    <row r="462" spans="1:3" x14ac:dyDescent="0.3">
      <c r="A462" s="2"/>
      <c r="B462" s="2">
        <v>44636</v>
      </c>
      <c r="C462">
        <v>1908</v>
      </c>
    </row>
    <row r="463" spans="1:3" x14ac:dyDescent="0.3">
      <c r="A463" s="2"/>
      <c r="B463" s="2">
        <v>44637</v>
      </c>
      <c r="C463">
        <v>1942.1</v>
      </c>
    </row>
    <row r="464" spans="1:3" x14ac:dyDescent="0.3">
      <c r="A464" s="2"/>
      <c r="B464" s="2">
        <v>44638</v>
      </c>
      <c r="C464">
        <v>1928.2</v>
      </c>
    </row>
    <row r="465" spans="1:3" x14ac:dyDescent="0.3">
      <c r="A465" s="2"/>
      <c r="B465" s="2">
        <v>44641</v>
      </c>
      <c r="C465">
        <v>1928.6</v>
      </c>
    </row>
    <row r="466" spans="1:3" x14ac:dyDescent="0.3">
      <c r="A466" s="2"/>
      <c r="B466" s="2">
        <v>44642</v>
      </c>
      <c r="C466">
        <v>1920.7</v>
      </c>
    </row>
    <row r="467" spans="1:3" x14ac:dyDescent="0.3">
      <c r="A467" s="2"/>
      <c r="B467" s="2">
        <v>44643</v>
      </c>
      <c r="C467">
        <v>1936.6</v>
      </c>
    </row>
    <row r="468" spans="1:3" x14ac:dyDescent="0.3">
      <c r="A468" s="2"/>
      <c r="B468" s="2">
        <v>44644</v>
      </c>
      <c r="C468">
        <v>1961.6</v>
      </c>
    </row>
    <row r="469" spans="1:3" x14ac:dyDescent="0.3">
      <c r="A469" s="2"/>
      <c r="B469" s="2">
        <v>44645</v>
      </c>
      <c r="C469">
        <v>1953.8</v>
      </c>
    </row>
    <row r="470" spans="1:3" x14ac:dyDescent="0.3">
      <c r="A470" s="2"/>
      <c r="B470" s="2">
        <v>44648</v>
      </c>
      <c r="C470">
        <v>1939.6</v>
      </c>
    </row>
    <row r="471" spans="1:3" x14ac:dyDescent="0.3">
      <c r="A471" s="2"/>
      <c r="B471" s="2">
        <v>44649</v>
      </c>
      <c r="C471">
        <v>1912</v>
      </c>
    </row>
    <row r="472" spans="1:3" x14ac:dyDescent="0.3">
      <c r="A472" s="2"/>
      <c r="B472" s="2">
        <v>44650</v>
      </c>
      <c r="C472">
        <v>1933.5</v>
      </c>
    </row>
    <row r="473" spans="1:3" x14ac:dyDescent="0.3">
      <c r="A473" s="2"/>
      <c r="B473" s="2">
        <v>44651</v>
      </c>
      <c r="C473">
        <v>1949.2</v>
      </c>
    </row>
    <row r="474" spans="1:3" x14ac:dyDescent="0.3">
      <c r="A474" s="2"/>
      <c r="B474" s="2">
        <v>44652</v>
      </c>
      <c r="C474">
        <v>1919.1</v>
      </c>
    </row>
    <row r="475" spans="1:3" x14ac:dyDescent="0.3">
      <c r="A475" s="2"/>
      <c r="B475" s="2">
        <v>44655</v>
      </c>
      <c r="C475">
        <v>1929.2</v>
      </c>
    </row>
    <row r="476" spans="1:3" x14ac:dyDescent="0.3">
      <c r="A476" s="2"/>
      <c r="B476" s="2">
        <v>44656</v>
      </c>
      <c r="C476">
        <v>1922.9</v>
      </c>
    </row>
    <row r="477" spans="1:3" x14ac:dyDescent="0.3">
      <c r="A477" s="2"/>
      <c r="B477" s="2">
        <v>44657</v>
      </c>
      <c r="C477">
        <v>1918.4</v>
      </c>
    </row>
    <row r="478" spans="1:3" x14ac:dyDescent="0.3">
      <c r="A478" s="2"/>
      <c r="B478" s="2">
        <v>44658</v>
      </c>
      <c r="C478">
        <v>1933.8</v>
      </c>
    </row>
    <row r="479" spans="1:3" x14ac:dyDescent="0.3">
      <c r="A479" s="2"/>
      <c r="B479" s="2">
        <v>44659</v>
      </c>
      <c r="C479">
        <v>1941.6</v>
      </c>
    </row>
    <row r="480" spans="1:3" x14ac:dyDescent="0.3">
      <c r="A480" s="2"/>
      <c r="B480" s="2">
        <v>44662</v>
      </c>
      <c r="C480">
        <v>1944.3</v>
      </c>
    </row>
    <row r="481" spans="1:3" x14ac:dyDescent="0.3">
      <c r="A481" s="2"/>
      <c r="B481" s="2">
        <v>44663</v>
      </c>
      <c r="C481">
        <v>1972.1</v>
      </c>
    </row>
    <row r="482" spans="1:3" x14ac:dyDescent="0.3">
      <c r="A482" s="2"/>
      <c r="B482" s="2">
        <v>44664</v>
      </c>
      <c r="C482">
        <v>1981</v>
      </c>
    </row>
    <row r="483" spans="1:3" x14ac:dyDescent="0.3">
      <c r="A483" s="2"/>
      <c r="B483" s="2">
        <v>44665</v>
      </c>
      <c r="C483">
        <v>1970.9</v>
      </c>
    </row>
    <row r="484" spans="1:3" x14ac:dyDescent="0.3">
      <c r="A484" s="2"/>
      <c r="B484" s="2">
        <v>44669</v>
      </c>
      <c r="C484">
        <v>1982.9</v>
      </c>
    </row>
    <row r="485" spans="1:3" x14ac:dyDescent="0.3">
      <c r="A485" s="2"/>
      <c r="B485" s="2">
        <v>44670</v>
      </c>
      <c r="C485">
        <v>1955.7</v>
      </c>
    </row>
    <row r="486" spans="1:3" x14ac:dyDescent="0.3">
      <c r="A486" s="2"/>
      <c r="B486" s="2">
        <v>44671</v>
      </c>
      <c r="C486">
        <v>1952.3</v>
      </c>
    </row>
    <row r="487" spans="1:3" x14ac:dyDescent="0.3">
      <c r="A487" s="2"/>
      <c r="B487" s="2">
        <v>44672</v>
      </c>
      <c r="C487">
        <v>1944.9</v>
      </c>
    </row>
    <row r="488" spans="1:3" x14ac:dyDescent="0.3">
      <c r="A488" s="2"/>
      <c r="B488" s="2">
        <v>44673</v>
      </c>
      <c r="C488">
        <v>1931</v>
      </c>
    </row>
    <row r="489" spans="1:3" x14ac:dyDescent="0.3">
      <c r="A489" s="2"/>
      <c r="B489" s="2">
        <v>44676</v>
      </c>
      <c r="C489">
        <v>1893.2</v>
      </c>
    </row>
    <row r="490" spans="1:3" x14ac:dyDescent="0.3">
      <c r="A490" s="2"/>
      <c r="B490" s="2">
        <v>44677</v>
      </c>
      <c r="C490">
        <v>1901.4</v>
      </c>
    </row>
    <row r="491" spans="1:3" x14ac:dyDescent="0.3">
      <c r="A491" s="2"/>
      <c r="B491" s="2">
        <v>44678</v>
      </c>
      <c r="C491">
        <v>1885.9</v>
      </c>
    </row>
    <row r="492" spans="1:3" x14ac:dyDescent="0.3">
      <c r="A492" s="2"/>
      <c r="B492" s="2">
        <v>44679</v>
      </c>
      <c r="C492">
        <v>1888.7</v>
      </c>
    </row>
    <row r="493" spans="1:3" x14ac:dyDescent="0.3">
      <c r="A493" s="2"/>
      <c r="B493" s="2">
        <v>44680</v>
      </c>
      <c r="C493">
        <v>1909.3</v>
      </c>
    </row>
    <row r="494" spans="1:3" x14ac:dyDescent="0.3">
      <c r="A494" s="2"/>
      <c r="B494" s="2">
        <v>44683</v>
      </c>
      <c r="C494">
        <v>1861.8</v>
      </c>
    </row>
    <row r="495" spans="1:3" x14ac:dyDescent="0.3">
      <c r="A495" s="2"/>
      <c r="B495" s="2">
        <v>44684</v>
      </c>
      <c r="C495">
        <v>1868.8</v>
      </c>
    </row>
    <row r="496" spans="1:3" x14ac:dyDescent="0.3">
      <c r="A496" s="2"/>
      <c r="B496" s="2">
        <v>44685</v>
      </c>
      <c r="C496">
        <v>1867</v>
      </c>
    </row>
    <row r="497" spans="1:3" x14ac:dyDescent="0.3">
      <c r="A497" s="2"/>
      <c r="B497" s="2">
        <v>44686</v>
      </c>
      <c r="C497">
        <v>1874</v>
      </c>
    </row>
    <row r="498" spans="1:3" x14ac:dyDescent="0.3">
      <c r="A498" s="2"/>
      <c r="B498" s="2">
        <v>44687</v>
      </c>
      <c r="C498">
        <v>1881.2</v>
      </c>
    </row>
    <row r="499" spans="1:3" x14ac:dyDescent="0.3">
      <c r="A499" s="2"/>
      <c r="B499" s="2">
        <v>44690</v>
      </c>
      <c r="C499">
        <v>1857.1</v>
      </c>
    </row>
    <row r="500" spans="1:3" x14ac:dyDescent="0.3">
      <c r="A500" s="2"/>
      <c r="B500" s="2">
        <v>44691</v>
      </c>
      <c r="C500">
        <v>1839.9</v>
      </c>
    </row>
    <row r="501" spans="1:3" x14ac:dyDescent="0.3">
      <c r="A501" s="2"/>
      <c r="B501" s="2">
        <v>44692</v>
      </c>
      <c r="C501">
        <v>1852.6</v>
      </c>
    </row>
    <row r="502" spans="1:3" x14ac:dyDescent="0.3">
      <c r="A502" s="2"/>
      <c r="B502" s="2">
        <v>44693</v>
      </c>
      <c r="C502">
        <v>1823.8</v>
      </c>
    </row>
    <row r="503" spans="1:3" x14ac:dyDescent="0.3">
      <c r="A503" s="2"/>
      <c r="B503" s="2">
        <v>44694</v>
      </c>
      <c r="C503">
        <v>1807.4</v>
      </c>
    </row>
    <row r="504" spans="1:3" x14ac:dyDescent="0.3">
      <c r="A504" s="2"/>
      <c r="B504" s="2">
        <v>44697</v>
      </c>
      <c r="C504">
        <v>1813.5</v>
      </c>
    </row>
    <row r="505" spans="1:3" x14ac:dyDescent="0.3">
      <c r="A505" s="2"/>
      <c r="B505" s="2">
        <v>44698</v>
      </c>
      <c r="C505">
        <v>1818.2</v>
      </c>
    </row>
    <row r="506" spans="1:3" x14ac:dyDescent="0.3">
      <c r="A506" s="2"/>
      <c r="B506" s="2">
        <v>44699</v>
      </c>
      <c r="C506">
        <v>1815.9</v>
      </c>
    </row>
    <row r="507" spans="1:3" x14ac:dyDescent="0.3">
      <c r="A507" s="2"/>
      <c r="B507" s="2">
        <v>44700</v>
      </c>
      <c r="C507">
        <v>1841.2</v>
      </c>
    </row>
    <row r="508" spans="1:3" x14ac:dyDescent="0.3">
      <c r="A508" s="2"/>
      <c r="B508" s="2">
        <v>44701</v>
      </c>
      <c r="C508">
        <v>1841.8</v>
      </c>
    </row>
    <row r="509" spans="1:3" x14ac:dyDescent="0.3">
      <c r="A509" s="2"/>
      <c r="B509" s="2">
        <v>44704</v>
      </c>
      <c r="C509">
        <v>1847.8</v>
      </c>
    </row>
    <row r="510" spans="1:3" x14ac:dyDescent="0.3">
      <c r="A510" s="2"/>
      <c r="B510" s="2">
        <v>44705</v>
      </c>
      <c r="C510">
        <v>1865.1</v>
      </c>
    </row>
    <row r="511" spans="1:3" x14ac:dyDescent="0.3">
      <c r="A511" s="2"/>
      <c r="B511" s="2">
        <v>44706</v>
      </c>
      <c r="C511">
        <v>1846.2</v>
      </c>
    </row>
    <row r="512" spans="1:3" x14ac:dyDescent="0.3">
      <c r="A512" s="2"/>
      <c r="B512" s="2">
        <v>44707</v>
      </c>
      <c r="C512">
        <v>1847.4</v>
      </c>
    </row>
    <row r="513" spans="1:3" x14ac:dyDescent="0.3">
      <c r="A513" s="2"/>
      <c r="B513" s="2">
        <v>44708</v>
      </c>
      <c r="C513">
        <v>1851.3</v>
      </c>
    </row>
    <row r="514" spans="1:3" x14ac:dyDescent="0.3">
      <c r="A514" s="2"/>
      <c r="B514" s="2">
        <v>44712</v>
      </c>
      <c r="C514">
        <v>1842.7</v>
      </c>
    </row>
    <row r="515" spans="1:3" x14ac:dyDescent="0.3">
      <c r="A515" s="2"/>
      <c r="B515" s="2">
        <v>44713</v>
      </c>
      <c r="C515">
        <v>1843.3</v>
      </c>
    </row>
    <row r="516" spans="1:3" x14ac:dyDescent="0.3">
      <c r="A516" s="2"/>
      <c r="B516" s="2">
        <v>44714</v>
      </c>
      <c r="C516">
        <v>1866.5</v>
      </c>
    </row>
    <row r="517" spans="1:3" x14ac:dyDescent="0.3">
      <c r="A517" s="2"/>
      <c r="B517" s="2">
        <v>44715</v>
      </c>
      <c r="C517">
        <v>1845.4</v>
      </c>
    </row>
    <row r="518" spans="1:3" x14ac:dyDescent="0.3">
      <c r="A518" s="2"/>
      <c r="B518" s="2">
        <v>44718</v>
      </c>
      <c r="C518">
        <v>1839.2</v>
      </c>
    </row>
    <row r="519" spans="1:3" x14ac:dyDescent="0.3">
      <c r="A519" s="2"/>
      <c r="B519" s="2">
        <v>44719</v>
      </c>
      <c r="C519">
        <v>1847.5</v>
      </c>
    </row>
    <row r="520" spans="1:3" x14ac:dyDescent="0.3">
      <c r="A520" s="2"/>
      <c r="B520" s="2">
        <v>44720</v>
      </c>
      <c r="C520">
        <v>1851.9</v>
      </c>
    </row>
    <row r="521" spans="1:3" x14ac:dyDescent="0.3">
      <c r="A521" s="2"/>
      <c r="B521" s="2">
        <v>44721</v>
      </c>
      <c r="C521">
        <v>1848.8</v>
      </c>
    </row>
    <row r="522" spans="1:3" x14ac:dyDescent="0.3">
      <c r="A522" s="2"/>
      <c r="B522" s="2">
        <v>44722</v>
      </c>
      <c r="C522">
        <v>1871.5</v>
      </c>
    </row>
    <row r="523" spans="1:3" x14ac:dyDescent="0.3">
      <c r="A523" s="2"/>
      <c r="B523" s="2">
        <v>44725</v>
      </c>
      <c r="C523">
        <v>1828</v>
      </c>
    </row>
    <row r="524" spans="1:3" x14ac:dyDescent="0.3">
      <c r="A524" s="2"/>
      <c r="B524" s="2">
        <v>44726</v>
      </c>
      <c r="C524">
        <v>1809.5</v>
      </c>
    </row>
    <row r="525" spans="1:3" x14ac:dyDescent="0.3">
      <c r="A525" s="2"/>
      <c r="B525" s="2">
        <v>44727</v>
      </c>
      <c r="C525">
        <v>1815.3</v>
      </c>
    </row>
    <row r="526" spans="1:3" x14ac:dyDescent="0.3">
      <c r="A526" s="2"/>
      <c r="B526" s="2">
        <v>44728</v>
      </c>
      <c r="C526">
        <v>1845.7</v>
      </c>
    </row>
    <row r="527" spans="1:3" x14ac:dyDescent="0.3">
      <c r="A527" s="2"/>
      <c r="B527" s="2">
        <v>44729</v>
      </c>
      <c r="C527">
        <v>1835.6</v>
      </c>
    </row>
    <row r="528" spans="1:3" x14ac:dyDescent="0.3">
      <c r="A528" s="2"/>
      <c r="B528" s="2">
        <v>44733</v>
      </c>
      <c r="C528">
        <v>1834.6</v>
      </c>
    </row>
    <row r="529" spans="1:3" x14ac:dyDescent="0.3">
      <c r="A529" s="2"/>
      <c r="B529" s="2">
        <v>44734</v>
      </c>
      <c r="C529">
        <v>1834.3</v>
      </c>
    </row>
    <row r="530" spans="1:3" x14ac:dyDescent="0.3">
      <c r="A530" s="2"/>
      <c r="B530" s="2">
        <v>44735</v>
      </c>
      <c r="C530">
        <v>1825.7</v>
      </c>
    </row>
    <row r="531" spans="1:3" x14ac:dyDescent="0.3">
      <c r="A531" s="2"/>
      <c r="B531" s="2">
        <v>44736</v>
      </c>
      <c r="C531">
        <v>1826.5</v>
      </c>
    </row>
    <row r="532" spans="1:3" x14ac:dyDescent="0.3">
      <c r="A532" s="2"/>
      <c r="B532" s="2">
        <v>44739</v>
      </c>
      <c r="C532">
        <v>1820.9</v>
      </c>
    </row>
    <row r="533" spans="1:3" x14ac:dyDescent="0.3">
      <c r="A533" s="2"/>
      <c r="B533" s="2">
        <v>44740</v>
      </c>
      <c r="C533">
        <v>1817.5</v>
      </c>
    </row>
    <row r="534" spans="1:3" x14ac:dyDescent="0.3">
      <c r="A534" s="2"/>
      <c r="B534" s="2">
        <v>44741</v>
      </c>
      <c r="C534">
        <v>1813.7</v>
      </c>
    </row>
    <row r="535" spans="1:3" x14ac:dyDescent="0.3">
      <c r="A535" s="2"/>
      <c r="B535" s="2">
        <v>44742</v>
      </c>
      <c r="C535">
        <v>1804.1</v>
      </c>
    </row>
    <row r="536" spans="1:3" x14ac:dyDescent="0.3">
      <c r="A536" s="2"/>
      <c r="B536" s="2">
        <v>44743</v>
      </c>
      <c r="C536">
        <v>1798.9</v>
      </c>
    </row>
    <row r="537" spans="1:3" x14ac:dyDescent="0.3">
      <c r="A537" s="2"/>
      <c r="B537" s="2">
        <v>44747</v>
      </c>
      <c r="C537">
        <v>1761.8</v>
      </c>
    </row>
    <row r="538" spans="1:3" x14ac:dyDescent="0.3">
      <c r="A538" s="2"/>
      <c r="B538" s="2">
        <v>44748</v>
      </c>
      <c r="C538">
        <v>1734.9</v>
      </c>
    </row>
    <row r="539" spans="1:3" x14ac:dyDescent="0.3">
      <c r="A539" s="2"/>
      <c r="B539" s="2">
        <v>44749</v>
      </c>
      <c r="C539">
        <v>1737.9</v>
      </c>
    </row>
    <row r="540" spans="1:3" x14ac:dyDescent="0.3">
      <c r="A540" s="2"/>
      <c r="B540" s="2">
        <v>44750</v>
      </c>
      <c r="C540">
        <v>1740.6</v>
      </c>
    </row>
    <row r="541" spans="1:3" x14ac:dyDescent="0.3">
      <c r="A541" s="2"/>
      <c r="B541" s="2">
        <v>44753</v>
      </c>
      <c r="C541">
        <v>1730</v>
      </c>
    </row>
    <row r="542" spans="1:3" x14ac:dyDescent="0.3">
      <c r="A542" s="2"/>
      <c r="B542" s="2">
        <v>44754</v>
      </c>
      <c r="C542">
        <v>1723.3</v>
      </c>
    </row>
    <row r="543" spans="1:3" x14ac:dyDescent="0.3">
      <c r="A543" s="2"/>
      <c r="B543" s="2">
        <v>44755</v>
      </c>
      <c r="C543">
        <v>1734.2</v>
      </c>
    </row>
    <row r="544" spans="1:3" x14ac:dyDescent="0.3">
      <c r="A544" s="2"/>
      <c r="B544" s="2">
        <v>44756</v>
      </c>
      <c r="C544">
        <v>1704.5</v>
      </c>
    </row>
    <row r="545" spans="1:3" x14ac:dyDescent="0.3">
      <c r="A545" s="2"/>
      <c r="B545" s="2">
        <v>44757</v>
      </c>
      <c r="C545">
        <v>1702.4</v>
      </c>
    </row>
    <row r="546" spans="1:3" x14ac:dyDescent="0.3">
      <c r="A546" s="2"/>
      <c r="B546" s="2">
        <v>44760</v>
      </c>
      <c r="C546">
        <v>1709.2</v>
      </c>
    </row>
    <row r="547" spans="1:3" x14ac:dyDescent="0.3">
      <c r="A547" s="2"/>
      <c r="B547" s="2">
        <v>44761</v>
      </c>
      <c r="C547">
        <v>1710</v>
      </c>
    </row>
    <row r="548" spans="1:3" x14ac:dyDescent="0.3">
      <c r="A548" s="2"/>
      <c r="B548" s="2">
        <v>44762</v>
      </c>
      <c r="C548">
        <v>1699.5</v>
      </c>
    </row>
    <row r="549" spans="1:3" x14ac:dyDescent="0.3">
      <c r="A549" s="2"/>
      <c r="B549" s="2">
        <v>44763</v>
      </c>
      <c r="C549">
        <v>1712.7</v>
      </c>
    </row>
    <row r="550" spans="1:3" x14ac:dyDescent="0.3">
      <c r="A550" s="2"/>
      <c r="B550" s="2">
        <v>44764</v>
      </c>
      <c r="C550">
        <v>1727.1</v>
      </c>
    </row>
    <row r="551" spans="1:3" x14ac:dyDescent="0.3">
      <c r="A551" s="2"/>
      <c r="B551" s="2">
        <v>44767</v>
      </c>
      <c r="C551">
        <v>1719</v>
      </c>
    </row>
    <row r="552" spans="1:3" x14ac:dyDescent="0.3">
      <c r="A552" s="2"/>
      <c r="B552" s="2">
        <v>44768</v>
      </c>
      <c r="C552">
        <v>1717.7</v>
      </c>
    </row>
    <row r="553" spans="1:3" x14ac:dyDescent="0.3">
      <c r="A553" s="2"/>
      <c r="B553" s="2">
        <v>44769</v>
      </c>
      <c r="C553">
        <v>1719.1</v>
      </c>
    </row>
    <row r="554" spans="1:3" x14ac:dyDescent="0.3">
      <c r="A554" s="2"/>
      <c r="B554" s="2">
        <v>44770</v>
      </c>
      <c r="C554">
        <v>1750.3</v>
      </c>
    </row>
    <row r="555" spans="1:3" x14ac:dyDescent="0.3">
      <c r="A555" s="2"/>
      <c r="B555" s="2">
        <v>44771</v>
      </c>
      <c r="C555">
        <v>1762.9</v>
      </c>
    </row>
    <row r="556" spans="1:3" x14ac:dyDescent="0.3">
      <c r="A556" s="2"/>
      <c r="B556" s="2">
        <v>44774</v>
      </c>
      <c r="C556">
        <v>1769</v>
      </c>
    </row>
    <row r="557" spans="1:3" x14ac:dyDescent="0.3">
      <c r="A557" s="2"/>
      <c r="B557" s="2">
        <v>44775</v>
      </c>
      <c r="C557">
        <v>1771.1</v>
      </c>
    </row>
    <row r="558" spans="1:3" x14ac:dyDescent="0.3">
      <c r="A558" s="2"/>
      <c r="B558" s="2">
        <v>44776</v>
      </c>
      <c r="C558">
        <v>1758</v>
      </c>
    </row>
    <row r="559" spans="1:3" x14ac:dyDescent="0.3">
      <c r="A559" s="2"/>
      <c r="B559" s="2">
        <v>44777</v>
      </c>
      <c r="C559">
        <v>1788.5</v>
      </c>
    </row>
    <row r="560" spans="1:3" x14ac:dyDescent="0.3">
      <c r="A560" s="2"/>
      <c r="B560" s="2">
        <v>44778</v>
      </c>
      <c r="C560">
        <v>1772.9</v>
      </c>
    </row>
    <row r="561" spans="1:3" x14ac:dyDescent="0.3">
      <c r="A561" s="2"/>
      <c r="B561" s="2">
        <v>44781</v>
      </c>
      <c r="C561">
        <v>1786.8</v>
      </c>
    </row>
    <row r="562" spans="1:3" x14ac:dyDescent="0.3">
      <c r="A562" s="2"/>
      <c r="B562" s="2">
        <v>44782</v>
      </c>
      <c r="C562">
        <v>1794</v>
      </c>
    </row>
    <row r="563" spans="1:3" x14ac:dyDescent="0.3">
      <c r="A563" s="2"/>
      <c r="B563" s="2">
        <v>44783</v>
      </c>
      <c r="C563">
        <v>1795.6</v>
      </c>
    </row>
    <row r="564" spans="1:3" x14ac:dyDescent="0.3">
      <c r="A564" s="2"/>
      <c r="B564" s="2">
        <v>44784</v>
      </c>
      <c r="C564">
        <v>1789.7</v>
      </c>
    </row>
    <row r="565" spans="1:3" x14ac:dyDescent="0.3">
      <c r="A565" s="2"/>
      <c r="B565" s="2">
        <v>44785</v>
      </c>
      <c r="C565">
        <v>1798.6</v>
      </c>
    </row>
    <row r="566" spans="1:3" x14ac:dyDescent="0.3">
      <c r="A566" s="2"/>
      <c r="B566" s="2">
        <v>44788</v>
      </c>
      <c r="C566">
        <v>1781.4</v>
      </c>
    </row>
    <row r="567" spans="1:3" x14ac:dyDescent="0.3">
      <c r="A567" s="2"/>
      <c r="B567" s="2">
        <v>44789</v>
      </c>
      <c r="C567">
        <v>1773.2</v>
      </c>
    </row>
    <row r="568" spans="1:3" x14ac:dyDescent="0.3">
      <c r="A568" s="2"/>
      <c r="B568" s="2">
        <v>44790</v>
      </c>
      <c r="C568">
        <v>1760.3</v>
      </c>
    </row>
    <row r="569" spans="1:3" x14ac:dyDescent="0.3">
      <c r="A569" s="2"/>
      <c r="B569" s="2">
        <v>44791</v>
      </c>
      <c r="C569">
        <v>1755.3</v>
      </c>
    </row>
    <row r="570" spans="1:3" x14ac:dyDescent="0.3">
      <c r="A570" s="2"/>
      <c r="B570" s="2">
        <v>44792</v>
      </c>
      <c r="C570">
        <v>1747.6</v>
      </c>
    </row>
    <row r="571" spans="1:3" x14ac:dyDescent="0.3">
      <c r="A571" s="2"/>
      <c r="B571" s="2">
        <v>44795</v>
      </c>
      <c r="C571">
        <v>1734</v>
      </c>
    </row>
    <row r="572" spans="1:3" x14ac:dyDescent="0.3">
      <c r="A572" s="2"/>
      <c r="B572" s="2">
        <v>44796</v>
      </c>
      <c r="C572">
        <v>1746.8</v>
      </c>
    </row>
    <row r="573" spans="1:3" x14ac:dyDescent="0.3">
      <c r="A573" s="2"/>
      <c r="B573" s="2">
        <v>44797</v>
      </c>
      <c r="C573">
        <v>1747.8</v>
      </c>
    </row>
    <row r="574" spans="1:3" x14ac:dyDescent="0.3">
      <c r="A574" s="2"/>
      <c r="B574" s="2">
        <v>44798</v>
      </c>
      <c r="C574">
        <v>1757.7</v>
      </c>
    </row>
    <row r="575" spans="1:3" x14ac:dyDescent="0.3">
      <c r="A575" s="2"/>
      <c r="B575" s="2">
        <v>44799</v>
      </c>
      <c r="C575">
        <v>1736.1</v>
      </c>
    </row>
    <row r="576" spans="1:3" x14ac:dyDescent="0.3">
      <c r="A576" s="2"/>
      <c r="B576" s="2">
        <v>44802</v>
      </c>
      <c r="C576">
        <v>1736.6</v>
      </c>
    </row>
    <row r="577" spans="1:3" x14ac:dyDescent="0.3">
      <c r="A577" s="2"/>
      <c r="B577" s="2">
        <v>44803</v>
      </c>
      <c r="C577">
        <v>1723.2</v>
      </c>
    </row>
    <row r="578" spans="1:3" x14ac:dyDescent="0.3">
      <c r="A578" s="2"/>
      <c r="B578" s="2">
        <v>44804</v>
      </c>
      <c r="C578">
        <v>1712.8</v>
      </c>
    </row>
    <row r="579" spans="1:3" x14ac:dyDescent="0.3">
      <c r="A579" s="2"/>
      <c r="B579" s="2">
        <v>44805</v>
      </c>
      <c r="C579">
        <v>1696.6</v>
      </c>
    </row>
    <row r="580" spans="1:3" x14ac:dyDescent="0.3">
      <c r="A580" s="2"/>
      <c r="B580" s="2">
        <v>44806</v>
      </c>
      <c r="C580">
        <v>1709.8</v>
      </c>
    </row>
    <row r="581" spans="1:3" x14ac:dyDescent="0.3">
      <c r="A581" s="2"/>
      <c r="B581" s="2">
        <v>44810</v>
      </c>
      <c r="C581">
        <v>1700.4</v>
      </c>
    </row>
    <row r="582" spans="1:3" x14ac:dyDescent="0.3">
      <c r="A582" s="2"/>
      <c r="B582" s="2">
        <v>44811</v>
      </c>
      <c r="C582">
        <v>1715.3</v>
      </c>
    </row>
    <row r="583" spans="1:3" x14ac:dyDescent="0.3">
      <c r="A583" s="2"/>
      <c r="B583" s="2">
        <v>44812</v>
      </c>
      <c r="C583">
        <v>1708</v>
      </c>
    </row>
    <row r="584" spans="1:3" x14ac:dyDescent="0.3">
      <c r="A584" s="2"/>
      <c r="B584" s="2">
        <v>44813</v>
      </c>
      <c r="C584">
        <v>1716.2</v>
      </c>
    </row>
    <row r="585" spans="1:3" x14ac:dyDescent="0.3">
      <c r="A585" s="2"/>
      <c r="B585" s="2">
        <v>44816</v>
      </c>
      <c r="C585">
        <v>1728.1</v>
      </c>
    </row>
    <row r="586" spans="1:3" x14ac:dyDescent="0.3">
      <c r="A586" s="2"/>
      <c r="B586" s="2">
        <v>44817</v>
      </c>
      <c r="C586">
        <v>1705</v>
      </c>
    </row>
    <row r="587" spans="1:3" x14ac:dyDescent="0.3">
      <c r="A587" s="2"/>
      <c r="B587" s="2">
        <v>44818</v>
      </c>
      <c r="C587">
        <v>1696.5</v>
      </c>
    </row>
    <row r="588" spans="1:3" x14ac:dyDescent="0.3">
      <c r="A588" s="2"/>
      <c r="B588" s="2">
        <v>44819</v>
      </c>
      <c r="C588">
        <v>1665.4</v>
      </c>
    </row>
    <row r="589" spans="1:3" x14ac:dyDescent="0.3">
      <c r="A589" s="2"/>
      <c r="B589" s="2">
        <v>44820</v>
      </c>
      <c r="C589">
        <v>1671.7</v>
      </c>
    </row>
    <row r="590" spans="1:3" x14ac:dyDescent="0.3">
      <c r="A590" s="2"/>
      <c r="B590" s="2">
        <v>44823</v>
      </c>
      <c r="C590">
        <v>1666.2</v>
      </c>
    </row>
    <row r="591" spans="1:3" x14ac:dyDescent="0.3">
      <c r="A591" s="2"/>
      <c r="B591" s="2">
        <v>44824</v>
      </c>
      <c r="C591">
        <v>1659.7</v>
      </c>
    </row>
    <row r="592" spans="1:3" x14ac:dyDescent="0.3">
      <c r="A592" s="2"/>
      <c r="B592" s="2">
        <v>44825</v>
      </c>
      <c r="C592">
        <v>1664.6</v>
      </c>
    </row>
    <row r="593" spans="1:3" x14ac:dyDescent="0.3">
      <c r="A593" s="2"/>
      <c r="B593" s="2">
        <v>44826</v>
      </c>
      <c r="C593">
        <v>1670.8</v>
      </c>
    </row>
    <row r="594" spans="1:3" x14ac:dyDescent="0.3">
      <c r="A594" s="2"/>
      <c r="B594" s="2">
        <v>44827</v>
      </c>
      <c r="C594">
        <v>1645.3</v>
      </c>
    </row>
    <row r="595" spans="1:3" x14ac:dyDescent="0.3">
      <c r="A595" s="2"/>
      <c r="B595" s="2">
        <v>44830</v>
      </c>
      <c r="C595">
        <v>1623.3</v>
      </c>
    </row>
    <row r="596" spans="1:3" x14ac:dyDescent="0.3">
      <c r="A596" s="2"/>
      <c r="B596" s="2">
        <v>44831</v>
      </c>
      <c r="C596">
        <v>1626.7</v>
      </c>
    </row>
    <row r="597" spans="1:3" x14ac:dyDescent="0.3">
      <c r="A597" s="2"/>
      <c r="B597" s="2">
        <v>44832</v>
      </c>
      <c r="C597">
        <v>1660.4</v>
      </c>
    </row>
    <row r="598" spans="1:3" x14ac:dyDescent="0.3">
      <c r="A598" s="2"/>
      <c r="B598" s="2">
        <v>44833</v>
      </c>
      <c r="C598">
        <v>1658.5</v>
      </c>
    </row>
    <row r="599" spans="1:3" x14ac:dyDescent="0.3">
      <c r="A599" s="2"/>
      <c r="B599" s="2">
        <v>44834</v>
      </c>
      <c r="C599">
        <v>1662.4</v>
      </c>
    </row>
    <row r="600" spans="1:3" x14ac:dyDescent="0.3">
      <c r="A600" s="2"/>
      <c r="B600" s="2">
        <v>44837</v>
      </c>
      <c r="C600">
        <v>1692.9</v>
      </c>
    </row>
    <row r="601" spans="1:3" x14ac:dyDescent="0.3">
      <c r="A601" s="2"/>
      <c r="B601" s="2">
        <v>44838</v>
      </c>
      <c r="C601">
        <v>1721.1</v>
      </c>
    </row>
    <row r="602" spans="1:3" x14ac:dyDescent="0.3">
      <c r="A602" s="2"/>
      <c r="B602" s="2">
        <v>44839</v>
      </c>
      <c r="C602">
        <v>1711.4</v>
      </c>
    </row>
    <row r="603" spans="1:3" x14ac:dyDescent="0.3">
      <c r="A603" s="2"/>
      <c r="B603" s="2">
        <v>44840</v>
      </c>
      <c r="C603">
        <v>1711.7</v>
      </c>
    </row>
    <row r="604" spans="1:3" x14ac:dyDescent="0.3">
      <c r="A604" s="2"/>
      <c r="B604" s="2">
        <v>44841</v>
      </c>
      <c r="C604">
        <v>1700.5</v>
      </c>
    </row>
    <row r="605" spans="1:3" x14ac:dyDescent="0.3">
      <c r="A605" s="2"/>
      <c r="B605" s="2">
        <v>44844</v>
      </c>
      <c r="C605">
        <v>1667.3</v>
      </c>
    </row>
    <row r="606" spans="1:3" x14ac:dyDescent="0.3">
      <c r="A606" s="2"/>
      <c r="B606" s="2">
        <v>44845</v>
      </c>
      <c r="C606">
        <v>1678.7</v>
      </c>
    </row>
    <row r="607" spans="1:3" x14ac:dyDescent="0.3">
      <c r="A607" s="2"/>
      <c r="B607" s="2">
        <v>44846</v>
      </c>
      <c r="C607">
        <v>1670.3</v>
      </c>
    </row>
    <row r="608" spans="1:3" x14ac:dyDescent="0.3">
      <c r="A608" s="2"/>
      <c r="B608" s="2">
        <v>44847</v>
      </c>
      <c r="C608">
        <v>1670</v>
      </c>
    </row>
    <row r="609" spans="1:3" x14ac:dyDescent="0.3">
      <c r="A609" s="2"/>
      <c r="B609" s="2">
        <v>44848</v>
      </c>
      <c r="C609">
        <v>1641.7</v>
      </c>
    </row>
    <row r="610" spans="1:3" x14ac:dyDescent="0.3">
      <c r="A610" s="2"/>
      <c r="B610" s="2">
        <v>44851</v>
      </c>
      <c r="C610">
        <v>1657</v>
      </c>
    </row>
    <row r="611" spans="1:3" x14ac:dyDescent="0.3">
      <c r="A611" s="2"/>
      <c r="B611" s="2">
        <v>44852</v>
      </c>
      <c r="C611">
        <v>1649</v>
      </c>
    </row>
    <row r="612" spans="1:3" x14ac:dyDescent="0.3">
      <c r="A612" s="2"/>
      <c r="B612" s="2">
        <v>44853</v>
      </c>
      <c r="C612">
        <v>1627.5</v>
      </c>
    </row>
    <row r="613" spans="1:3" x14ac:dyDescent="0.3">
      <c r="A613" s="2"/>
      <c r="B613" s="2">
        <v>44854</v>
      </c>
      <c r="C613">
        <v>1630.8</v>
      </c>
    </row>
    <row r="614" spans="1:3" x14ac:dyDescent="0.3">
      <c r="A614" s="2"/>
      <c r="B614" s="2">
        <v>44855</v>
      </c>
      <c r="C614">
        <v>1651</v>
      </c>
    </row>
    <row r="615" spans="1:3" x14ac:dyDescent="0.3">
      <c r="A615" s="2"/>
      <c r="B615" s="2">
        <v>44858</v>
      </c>
      <c r="C615">
        <v>1648.7</v>
      </c>
    </row>
    <row r="616" spans="1:3" x14ac:dyDescent="0.3">
      <c r="A616" s="2"/>
      <c r="B616" s="2">
        <v>44859</v>
      </c>
      <c r="C616">
        <v>1652.8</v>
      </c>
    </row>
    <row r="617" spans="1:3" x14ac:dyDescent="0.3">
      <c r="A617" s="2"/>
      <c r="B617" s="2">
        <v>44860</v>
      </c>
      <c r="C617">
        <v>1664</v>
      </c>
    </row>
    <row r="618" spans="1:3" x14ac:dyDescent="0.3">
      <c r="A618" s="2"/>
      <c r="B618" s="2">
        <v>44861</v>
      </c>
      <c r="C618">
        <v>1660.7</v>
      </c>
    </row>
    <row r="619" spans="1:3" x14ac:dyDescent="0.3">
      <c r="A619" s="2"/>
      <c r="B619" s="2">
        <v>44862</v>
      </c>
      <c r="C619">
        <v>1639.6</v>
      </c>
    </row>
    <row r="620" spans="1:3" x14ac:dyDescent="0.3">
      <c r="A620" s="2"/>
      <c r="B620" s="2">
        <v>44865</v>
      </c>
      <c r="C620">
        <v>1635.9</v>
      </c>
    </row>
    <row r="621" spans="1:3" x14ac:dyDescent="0.3">
      <c r="A621" s="2"/>
      <c r="B621" s="2">
        <v>44866</v>
      </c>
      <c r="C621">
        <v>1645</v>
      </c>
    </row>
    <row r="622" spans="1:3" x14ac:dyDescent="0.3">
      <c r="A622" s="2"/>
      <c r="B622" s="2">
        <v>44867</v>
      </c>
      <c r="C622">
        <v>1645.7</v>
      </c>
    </row>
    <row r="623" spans="1:3" x14ac:dyDescent="0.3">
      <c r="A623" s="2"/>
      <c r="B623" s="2">
        <v>44868</v>
      </c>
      <c r="C623">
        <v>1627.3</v>
      </c>
    </row>
    <row r="624" spans="1:3" x14ac:dyDescent="0.3">
      <c r="A624" s="2"/>
      <c r="B624" s="2">
        <v>44869</v>
      </c>
      <c r="C624">
        <v>1672.5</v>
      </c>
    </row>
    <row r="625" spans="1:3" x14ac:dyDescent="0.3">
      <c r="A625" s="2"/>
      <c r="B625" s="2">
        <v>44872</v>
      </c>
      <c r="C625">
        <v>1676.5</v>
      </c>
    </row>
    <row r="626" spans="1:3" x14ac:dyDescent="0.3">
      <c r="A626" s="2"/>
      <c r="B626" s="2">
        <v>44873</v>
      </c>
      <c r="C626">
        <v>1712.1</v>
      </c>
    </row>
    <row r="627" spans="1:3" x14ac:dyDescent="0.3">
      <c r="A627" s="2"/>
      <c r="B627" s="2">
        <v>44874</v>
      </c>
      <c r="C627">
        <v>1710.1</v>
      </c>
    </row>
    <row r="628" spans="1:3" x14ac:dyDescent="0.3">
      <c r="A628" s="2"/>
      <c r="B628" s="2">
        <v>44875</v>
      </c>
      <c r="C628">
        <v>1750.3</v>
      </c>
    </row>
    <row r="629" spans="1:3" x14ac:dyDescent="0.3">
      <c r="A629" s="2"/>
      <c r="B629" s="2">
        <v>44876</v>
      </c>
      <c r="C629">
        <v>1766</v>
      </c>
    </row>
    <row r="630" spans="1:3" x14ac:dyDescent="0.3">
      <c r="A630" s="2"/>
      <c r="B630" s="2">
        <v>44879</v>
      </c>
      <c r="C630">
        <v>1773.6</v>
      </c>
    </row>
    <row r="631" spans="1:3" x14ac:dyDescent="0.3">
      <c r="A631" s="2"/>
      <c r="B631" s="2">
        <v>44880</v>
      </c>
      <c r="C631">
        <v>1773.8</v>
      </c>
    </row>
    <row r="632" spans="1:3" x14ac:dyDescent="0.3">
      <c r="A632" s="2"/>
      <c r="B632" s="2">
        <v>44881</v>
      </c>
      <c r="C632">
        <v>1773</v>
      </c>
    </row>
    <row r="633" spans="1:3" x14ac:dyDescent="0.3">
      <c r="A633" s="2"/>
      <c r="B633" s="2">
        <v>44882</v>
      </c>
      <c r="C633">
        <v>1760.8</v>
      </c>
    </row>
    <row r="634" spans="1:3" x14ac:dyDescent="0.3">
      <c r="A634" s="2"/>
      <c r="B634" s="2">
        <v>44883</v>
      </c>
      <c r="C634">
        <v>1751.9</v>
      </c>
    </row>
    <row r="635" spans="1:3" x14ac:dyDescent="0.3">
      <c r="A635" s="2"/>
      <c r="B635" s="2">
        <v>44886</v>
      </c>
      <c r="C635">
        <v>1737.4</v>
      </c>
    </row>
    <row r="636" spans="1:3" x14ac:dyDescent="0.3">
      <c r="A636" s="2"/>
      <c r="B636" s="2">
        <v>44887</v>
      </c>
      <c r="C636">
        <v>1738.3</v>
      </c>
    </row>
    <row r="637" spans="1:3" x14ac:dyDescent="0.3">
      <c r="A637" s="2"/>
      <c r="B637" s="2">
        <v>44888</v>
      </c>
      <c r="C637">
        <v>1744.9</v>
      </c>
    </row>
    <row r="638" spans="1:3" x14ac:dyDescent="0.3">
      <c r="A638" s="2"/>
      <c r="B638" s="2">
        <v>44890</v>
      </c>
      <c r="C638">
        <v>1753.3</v>
      </c>
    </row>
    <row r="639" spans="1:3" x14ac:dyDescent="0.3">
      <c r="A639" s="2"/>
      <c r="B639" s="2">
        <v>44893</v>
      </c>
      <c r="C639">
        <v>1740.1</v>
      </c>
    </row>
    <row r="640" spans="1:3" x14ac:dyDescent="0.3">
      <c r="A640" s="2"/>
      <c r="B640" s="2">
        <v>44894</v>
      </c>
      <c r="C640">
        <v>1748.4</v>
      </c>
    </row>
    <row r="641" spans="1:3" x14ac:dyDescent="0.3">
      <c r="A641" s="2"/>
      <c r="B641" s="2">
        <v>44895</v>
      </c>
      <c r="C641">
        <v>1746</v>
      </c>
    </row>
    <row r="642" spans="1:3" x14ac:dyDescent="0.3">
      <c r="A642" s="2"/>
      <c r="B642" s="2">
        <v>44896</v>
      </c>
      <c r="C642">
        <v>1801.1</v>
      </c>
    </row>
    <row r="643" spans="1:3" x14ac:dyDescent="0.3">
      <c r="A643" s="2"/>
      <c r="B643" s="2">
        <v>44897</v>
      </c>
      <c r="C643">
        <v>1795.9</v>
      </c>
    </row>
    <row r="644" spans="1:3" x14ac:dyDescent="0.3">
      <c r="A644" s="2"/>
      <c r="B644" s="2">
        <v>44900</v>
      </c>
      <c r="C644">
        <v>1767.4</v>
      </c>
    </row>
    <row r="645" spans="1:3" x14ac:dyDescent="0.3">
      <c r="A645" s="2"/>
      <c r="B645" s="2">
        <v>44901</v>
      </c>
      <c r="C645">
        <v>1769.3</v>
      </c>
    </row>
    <row r="646" spans="1:3" x14ac:dyDescent="0.3">
      <c r="A646" s="2"/>
      <c r="B646" s="2">
        <v>44902</v>
      </c>
      <c r="C646">
        <v>1785.5</v>
      </c>
    </row>
    <row r="647" spans="1:3" x14ac:dyDescent="0.3">
      <c r="A647" s="2"/>
      <c r="B647" s="2">
        <v>44903</v>
      </c>
      <c r="C647">
        <v>1788.7</v>
      </c>
    </row>
    <row r="648" spans="1:3" x14ac:dyDescent="0.3">
      <c r="A648" s="2"/>
      <c r="B648" s="2">
        <v>44904</v>
      </c>
      <c r="C648">
        <v>1798.1</v>
      </c>
    </row>
    <row r="649" spans="1:3" x14ac:dyDescent="0.3">
      <c r="A649" s="2"/>
      <c r="B649" s="2">
        <v>44907</v>
      </c>
      <c r="C649">
        <v>1780.5</v>
      </c>
    </row>
    <row r="650" spans="1:3" x14ac:dyDescent="0.3">
      <c r="A650" s="2"/>
      <c r="B650" s="2">
        <v>44908</v>
      </c>
      <c r="C650">
        <v>1813.9</v>
      </c>
    </row>
    <row r="651" spans="1:3" x14ac:dyDescent="0.3">
      <c r="A651" s="2"/>
      <c r="B651" s="2">
        <v>44909</v>
      </c>
      <c r="C651">
        <v>1807.5</v>
      </c>
    </row>
    <row r="652" spans="1:3" x14ac:dyDescent="0.3">
      <c r="A652" s="2"/>
      <c r="B652" s="2">
        <v>44910</v>
      </c>
      <c r="C652">
        <v>1777.2</v>
      </c>
    </row>
    <row r="653" spans="1:3" x14ac:dyDescent="0.3">
      <c r="A653" s="2"/>
      <c r="B653" s="2">
        <v>44911</v>
      </c>
      <c r="C653">
        <v>1790</v>
      </c>
    </row>
    <row r="654" spans="1:3" x14ac:dyDescent="0.3">
      <c r="A654" s="2"/>
      <c r="B654" s="2">
        <v>44914</v>
      </c>
      <c r="C654">
        <v>1787.7</v>
      </c>
    </row>
    <row r="655" spans="1:3" x14ac:dyDescent="0.3">
      <c r="A655" s="2"/>
      <c r="B655" s="2">
        <v>44915</v>
      </c>
      <c r="C655">
        <v>1815.9</v>
      </c>
    </row>
    <row r="656" spans="1:3" x14ac:dyDescent="0.3">
      <c r="A656" s="2"/>
      <c r="B656" s="2">
        <v>44916</v>
      </c>
      <c r="C656">
        <v>1815.9</v>
      </c>
    </row>
    <row r="657" spans="1:3" x14ac:dyDescent="0.3">
      <c r="A657" s="2"/>
      <c r="B657" s="2">
        <v>44917</v>
      </c>
      <c r="C657">
        <v>1787</v>
      </c>
    </row>
    <row r="658" spans="1:3" x14ac:dyDescent="0.3">
      <c r="A658" s="2"/>
      <c r="B658" s="2">
        <v>44918</v>
      </c>
      <c r="C658">
        <v>1795.9</v>
      </c>
    </row>
    <row r="659" spans="1:3" x14ac:dyDescent="0.3">
      <c r="A659" s="2"/>
      <c r="B659" s="2">
        <v>44922</v>
      </c>
      <c r="C659">
        <v>1814.8</v>
      </c>
    </row>
    <row r="660" spans="1:3" x14ac:dyDescent="0.3">
      <c r="A660" s="2"/>
      <c r="B660" s="2">
        <v>44923</v>
      </c>
      <c r="C660">
        <v>1807.9</v>
      </c>
    </row>
    <row r="661" spans="1:3" x14ac:dyDescent="0.3">
      <c r="A661" s="2"/>
      <c r="B661" s="2">
        <v>44924</v>
      </c>
      <c r="C661">
        <v>1819.5</v>
      </c>
    </row>
    <row r="662" spans="1:3" x14ac:dyDescent="0.3">
      <c r="A662" s="2"/>
      <c r="B662" s="2">
        <v>44925</v>
      </c>
      <c r="C662">
        <v>1819.7</v>
      </c>
    </row>
    <row r="663" spans="1:3" x14ac:dyDescent="0.3">
      <c r="A663" s="2"/>
      <c r="B663" s="2">
        <v>44929</v>
      </c>
      <c r="C663">
        <v>1839.7</v>
      </c>
    </row>
    <row r="664" spans="1:3" x14ac:dyDescent="0.3">
      <c r="A664" s="2"/>
      <c r="B664" s="2">
        <v>44930</v>
      </c>
      <c r="C664">
        <v>1852.8</v>
      </c>
    </row>
    <row r="665" spans="1:3" x14ac:dyDescent="0.3">
      <c r="A665" s="2"/>
      <c r="B665" s="2">
        <v>44931</v>
      </c>
      <c r="C665">
        <v>1834.8</v>
      </c>
    </row>
    <row r="666" spans="1:3" x14ac:dyDescent="0.3">
      <c r="A666" s="2"/>
      <c r="B666" s="2">
        <v>44932</v>
      </c>
      <c r="C666">
        <v>1864.2</v>
      </c>
    </row>
    <row r="667" spans="1:3" x14ac:dyDescent="0.3">
      <c r="A667" s="2"/>
      <c r="B667" s="2">
        <v>44935</v>
      </c>
      <c r="C667">
        <v>1872.7</v>
      </c>
    </row>
    <row r="668" spans="1:3" x14ac:dyDescent="0.3">
      <c r="A668" s="2"/>
      <c r="B668" s="2">
        <v>44936</v>
      </c>
      <c r="C668">
        <v>1871.6</v>
      </c>
    </row>
    <row r="669" spans="1:3" x14ac:dyDescent="0.3">
      <c r="A669" s="2"/>
      <c r="B669" s="2">
        <v>44937</v>
      </c>
      <c r="C669">
        <v>1874.6</v>
      </c>
    </row>
    <row r="670" spans="1:3" x14ac:dyDescent="0.3">
      <c r="A670" s="2"/>
      <c r="B670" s="2">
        <v>44938</v>
      </c>
      <c r="C670">
        <v>1895.5</v>
      </c>
    </row>
    <row r="671" spans="1:3" x14ac:dyDescent="0.3">
      <c r="A671" s="2"/>
      <c r="B671" s="2">
        <v>44939</v>
      </c>
      <c r="C671">
        <v>1918.4</v>
      </c>
    </row>
    <row r="672" spans="1:3" x14ac:dyDescent="0.3">
      <c r="A672" s="2"/>
      <c r="B672" s="2">
        <v>44943</v>
      </c>
      <c r="C672">
        <v>1907.2</v>
      </c>
    </row>
    <row r="673" spans="1:3" x14ac:dyDescent="0.3">
      <c r="A673" s="2"/>
      <c r="B673" s="2">
        <v>44944</v>
      </c>
      <c r="C673">
        <v>1904.4</v>
      </c>
    </row>
    <row r="674" spans="1:3" x14ac:dyDescent="0.3">
      <c r="A674" s="2"/>
      <c r="B674" s="2">
        <v>44945</v>
      </c>
      <c r="C674">
        <v>1922.1</v>
      </c>
    </row>
    <row r="675" spans="1:3" x14ac:dyDescent="0.3">
      <c r="A675" s="2"/>
      <c r="B675" s="2">
        <v>44946</v>
      </c>
      <c r="C675">
        <v>1926.4</v>
      </c>
    </row>
    <row r="676" spans="1:3" x14ac:dyDescent="0.3">
      <c r="A676" s="2"/>
      <c r="B676" s="2">
        <v>44949</v>
      </c>
      <c r="C676">
        <v>1927.1</v>
      </c>
    </row>
    <row r="677" spans="1:3" x14ac:dyDescent="0.3">
      <c r="A677" s="2"/>
      <c r="B677" s="2">
        <v>44950</v>
      </c>
      <c r="C677">
        <v>1933.9</v>
      </c>
    </row>
    <row r="678" spans="1:3" x14ac:dyDescent="0.3">
      <c r="A678" s="2"/>
      <c r="B678" s="2">
        <v>44951</v>
      </c>
      <c r="C678">
        <v>1941.2</v>
      </c>
    </row>
    <row r="679" spans="1:3" x14ac:dyDescent="0.3">
      <c r="A679" s="2"/>
      <c r="B679" s="2">
        <v>44952</v>
      </c>
      <c r="C679">
        <v>1929.1</v>
      </c>
    </row>
    <row r="680" spans="1:3" x14ac:dyDescent="0.3">
      <c r="A680" s="2"/>
      <c r="B680" s="2">
        <v>44953</v>
      </c>
      <c r="C680">
        <v>1928.6</v>
      </c>
    </row>
    <row r="681" spans="1:3" x14ac:dyDescent="0.3">
      <c r="A681" s="2"/>
      <c r="B681" s="2">
        <v>44956</v>
      </c>
      <c r="C681">
        <v>1922.9</v>
      </c>
    </row>
    <row r="682" spans="1:3" x14ac:dyDescent="0.3">
      <c r="A682" s="2"/>
      <c r="B682" s="2">
        <v>44957</v>
      </c>
      <c r="C682">
        <v>1929.5</v>
      </c>
    </row>
    <row r="683" spans="1:3" x14ac:dyDescent="0.3">
      <c r="A683" s="2"/>
      <c r="B683" s="2">
        <v>44958</v>
      </c>
      <c r="C683">
        <v>1927.8</v>
      </c>
    </row>
    <row r="684" spans="1:3" x14ac:dyDescent="0.3">
      <c r="A684" s="2"/>
      <c r="B684" s="2">
        <v>44959</v>
      </c>
      <c r="C684">
        <v>1916.3</v>
      </c>
    </row>
    <row r="685" spans="1:3" x14ac:dyDescent="0.3">
      <c r="A685" s="2"/>
      <c r="B685" s="2">
        <v>44960</v>
      </c>
      <c r="C685">
        <v>1862.9</v>
      </c>
    </row>
    <row r="686" spans="1:3" x14ac:dyDescent="0.3">
      <c r="A686" s="2"/>
      <c r="B686" s="2">
        <v>44963</v>
      </c>
      <c r="C686">
        <v>1866.2</v>
      </c>
    </row>
    <row r="687" spans="1:3" x14ac:dyDescent="0.3">
      <c r="A687" s="2"/>
      <c r="B687" s="2">
        <v>44964</v>
      </c>
      <c r="C687">
        <v>1871.7</v>
      </c>
    </row>
    <row r="688" spans="1:3" x14ac:dyDescent="0.3">
      <c r="A688" s="2"/>
      <c r="B688" s="2">
        <v>44965</v>
      </c>
      <c r="C688">
        <v>1877.4</v>
      </c>
    </row>
    <row r="689" spans="1:3" x14ac:dyDescent="0.3">
      <c r="A689" s="2"/>
      <c r="B689" s="2">
        <v>44966</v>
      </c>
      <c r="C689">
        <v>1866.2</v>
      </c>
    </row>
    <row r="690" spans="1:3" x14ac:dyDescent="0.3">
      <c r="A690" s="2"/>
      <c r="B690" s="2">
        <v>44967</v>
      </c>
      <c r="C690">
        <v>1862.8</v>
      </c>
    </row>
    <row r="691" spans="1:3" x14ac:dyDescent="0.3">
      <c r="A691" s="2"/>
      <c r="B691" s="2">
        <v>44970</v>
      </c>
      <c r="C691">
        <v>1851.9</v>
      </c>
    </row>
    <row r="692" spans="1:3" x14ac:dyDescent="0.3">
      <c r="A692" s="2"/>
      <c r="B692" s="2">
        <v>44971</v>
      </c>
      <c r="C692">
        <v>1854</v>
      </c>
    </row>
    <row r="693" spans="1:3" x14ac:dyDescent="0.3">
      <c r="A693" s="2"/>
      <c r="B693" s="2">
        <v>44972</v>
      </c>
      <c r="C693">
        <v>1834.2</v>
      </c>
    </row>
    <row r="694" spans="1:3" x14ac:dyDescent="0.3">
      <c r="A694" s="2"/>
      <c r="B694" s="2">
        <v>44973</v>
      </c>
      <c r="C694">
        <v>1842</v>
      </c>
    </row>
    <row r="695" spans="1:3" x14ac:dyDescent="0.3">
      <c r="A695" s="2"/>
      <c r="B695" s="2">
        <v>44974</v>
      </c>
      <c r="C695">
        <v>1840.4</v>
      </c>
    </row>
    <row r="696" spans="1:3" x14ac:dyDescent="0.3">
      <c r="A696" s="2"/>
      <c r="B696" s="2">
        <v>44978</v>
      </c>
      <c r="C696">
        <v>1833</v>
      </c>
    </row>
    <row r="697" spans="1:3" x14ac:dyDescent="0.3">
      <c r="A697" s="2"/>
      <c r="B697" s="2">
        <v>44979</v>
      </c>
      <c r="C697">
        <v>1832</v>
      </c>
    </row>
    <row r="698" spans="1:3" x14ac:dyDescent="0.3">
      <c r="A698" s="2"/>
      <c r="B698" s="2">
        <v>44980</v>
      </c>
      <c r="C698">
        <v>1818</v>
      </c>
    </row>
    <row r="699" spans="1:3" x14ac:dyDescent="0.3">
      <c r="A699" s="2"/>
      <c r="B699" s="2">
        <v>44981</v>
      </c>
      <c r="C699">
        <v>1808.8</v>
      </c>
    </row>
    <row r="700" spans="1:3" x14ac:dyDescent="0.3">
      <c r="A700" s="2"/>
      <c r="B700" s="2">
        <v>44984</v>
      </c>
      <c r="C700">
        <v>1817</v>
      </c>
    </row>
    <row r="701" spans="1:3" x14ac:dyDescent="0.3">
      <c r="A701" s="2"/>
      <c r="B701" s="2">
        <v>44985</v>
      </c>
      <c r="C701">
        <v>1828.9</v>
      </c>
    </row>
    <row r="702" spans="1:3" x14ac:dyDescent="0.3">
      <c r="A702" s="2"/>
      <c r="B702" s="2">
        <v>44986</v>
      </c>
      <c r="C702">
        <v>1837.7</v>
      </c>
    </row>
    <row r="703" spans="1:3" x14ac:dyDescent="0.3">
      <c r="A703" s="2"/>
      <c r="B703" s="2">
        <v>44987</v>
      </c>
      <c r="C703">
        <v>1833.5</v>
      </c>
    </row>
    <row r="704" spans="1:3" x14ac:dyDescent="0.3">
      <c r="A704" s="2"/>
      <c r="B704" s="2">
        <v>44988</v>
      </c>
      <c r="C704">
        <v>1847.7</v>
      </c>
    </row>
    <row r="705" spans="1:3" x14ac:dyDescent="0.3">
      <c r="A705" s="2"/>
      <c r="B705" s="2">
        <v>44991</v>
      </c>
      <c r="C705">
        <v>1847.9</v>
      </c>
    </row>
    <row r="706" spans="1:3" x14ac:dyDescent="0.3">
      <c r="A706" s="2"/>
      <c r="B706" s="2">
        <v>44992</v>
      </c>
      <c r="C706">
        <v>1813.9</v>
      </c>
    </row>
    <row r="707" spans="1:3" x14ac:dyDescent="0.3">
      <c r="A707" s="2"/>
      <c r="B707" s="2">
        <v>44993</v>
      </c>
      <c r="C707">
        <v>1812.7</v>
      </c>
    </row>
    <row r="708" spans="1:3" x14ac:dyDescent="0.3">
      <c r="A708" s="2"/>
      <c r="B708" s="2">
        <v>44994</v>
      </c>
      <c r="C708">
        <v>1829.3</v>
      </c>
    </row>
    <row r="709" spans="1:3" x14ac:dyDescent="0.3">
      <c r="A709" s="2"/>
      <c r="B709" s="2">
        <v>44995</v>
      </c>
      <c r="C709">
        <v>1862</v>
      </c>
    </row>
    <row r="710" spans="1:3" x14ac:dyDescent="0.3">
      <c r="A710" s="2"/>
      <c r="B710" s="2">
        <v>44998</v>
      </c>
      <c r="C710">
        <v>1911.7</v>
      </c>
    </row>
    <row r="711" spans="1:3" x14ac:dyDescent="0.3">
      <c r="A711" s="2"/>
      <c r="B711" s="2">
        <v>44999</v>
      </c>
      <c r="C711">
        <v>1906.2</v>
      </c>
    </row>
    <row r="712" spans="1:3" x14ac:dyDescent="0.3">
      <c r="A712" s="2"/>
      <c r="B712" s="2">
        <v>45000</v>
      </c>
      <c r="C712">
        <v>1926.6</v>
      </c>
    </row>
    <row r="713" spans="1:3" x14ac:dyDescent="0.3">
      <c r="A713" s="2"/>
      <c r="B713" s="2">
        <v>45001</v>
      </c>
      <c r="C713">
        <v>1919</v>
      </c>
    </row>
    <row r="714" spans="1:3" x14ac:dyDescent="0.3">
      <c r="A714" s="2"/>
      <c r="B714" s="2">
        <v>45002</v>
      </c>
      <c r="C714">
        <v>1969.8</v>
      </c>
    </row>
    <row r="715" spans="1:3" x14ac:dyDescent="0.3">
      <c r="A715" s="2"/>
      <c r="B715" s="2">
        <v>45005</v>
      </c>
      <c r="C715">
        <v>1979.2</v>
      </c>
    </row>
    <row r="716" spans="1:3" x14ac:dyDescent="0.3">
      <c r="A716" s="2"/>
      <c r="B716" s="2">
        <v>45006</v>
      </c>
      <c r="C716">
        <v>1938</v>
      </c>
    </row>
    <row r="717" spans="1:3" x14ac:dyDescent="0.3">
      <c r="A717" s="2"/>
      <c r="B717" s="2">
        <v>45007</v>
      </c>
      <c r="C717">
        <v>1946.8</v>
      </c>
    </row>
    <row r="718" spans="1:3" x14ac:dyDescent="0.3">
      <c r="A718" s="2"/>
      <c r="B718" s="2">
        <v>45008</v>
      </c>
      <c r="C718">
        <v>1993.8</v>
      </c>
    </row>
    <row r="719" spans="1:3" x14ac:dyDescent="0.3">
      <c r="A719" s="2"/>
      <c r="B719" s="2">
        <v>45009</v>
      </c>
      <c r="C719">
        <v>1982.1</v>
      </c>
    </row>
    <row r="720" spans="1:3" x14ac:dyDescent="0.3">
      <c r="A720" s="2"/>
      <c r="B720" s="2">
        <v>45012</v>
      </c>
      <c r="C720">
        <v>1952.4</v>
      </c>
    </row>
    <row r="721" spans="1:3" x14ac:dyDescent="0.3">
      <c r="A721" s="2"/>
      <c r="B721" s="2">
        <v>45013</v>
      </c>
      <c r="C721">
        <v>1972.4</v>
      </c>
    </row>
    <row r="722" spans="1:3" x14ac:dyDescent="0.3">
      <c r="A722" s="2"/>
      <c r="B722" s="2">
        <v>45014</v>
      </c>
      <c r="C722">
        <v>1966.1</v>
      </c>
    </row>
    <row r="723" spans="1:3" x14ac:dyDescent="0.3">
      <c r="A723" s="2"/>
      <c r="B723" s="2">
        <v>45015</v>
      </c>
      <c r="C723">
        <v>1980.3</v>
      </c>
    </row>
    <row r="724" spans="1:3" x14ac:dyDescent="0.3">
      <c r="A724" s="2"/>
      <c r="B724" s="2">
        <v>45016</v>
      </c>
      <c r="C724">
        <v>1969</v>
      </c>
    </row>
    <row r="725" spans="1:3" x14ac:dyDescent="0.3">
      <c r="A725" s="2"/>
      <c r="B725" s="2">
        <v>45019</v>
      </c>
      <c r="C725">
        <v>1983.9</v>
      </c>
    </row>
    <row r="726" spans="1:3" x14ac:dyDescent="0.3">
      <c r="A726" s="2"/>
      <c r="B726" s="2">
        <v>45020</v>
      </c>
      <c r="C726">
        <v>2022.2</v>
      </c>
    </row>
    <row r="727" spans="1:3" x14ac:dyDescent="0.3">
      <c r="A727" s="2"/>
      <c r="B727" s="2">
        <v>45021</v>
      </c>
      <c r="C727">
        <v>2020.9</v>
      </c>
    </row>
    <row r="728" spans="1:3" x14ac:dyDescent="0.3">
      <c r="A728" s="2"/>
      <c r="B728" s="2">
        <v>45022</v>
      </c>
      <c r="C728">
        <v>2011.9</v>
      </c>
    </row>
    <row r="729" spans="1:3" x14ac:dyDescent="0.3">
      <c r="A729" s="2"/>
      <c r="B729" s="2">
        <v>45026</v>
      </c>
      <c r="C729">
        <v>1989.1</v>
      </c>
    </row>
    <row r="730" spans="1:3" x14ac:dyDescent="0.3">
      <c r="A730" s="2"/>
      <c r="B730" s="2">
        <v>45027</v>
      </c>
      <c r="C730">
        <v>2004.8</v>
      </c>
    </row>
    <row r="731" spans="1:3" x14ac:dyDescent="0.3">
      <c r="A731" s="2"/>
      <c r="B731" s="2">
        <v>45028</v>
      </c>
      <c r="C731">
        <v>2010.9</v>
      </c>
    </row>
    <row r="732" spans="1:3" x14ac:dyDescent="0.3">
      <c r="A732" s="2"/>
      <c r="B732" s="2">
        <v>45029</v>
      </c>
      <c r="C732">
        <v>2041.3</v>
      </c>
    </row>
    <row r="733" spans="1:3" x14ac:dyDescent="0.3">
      <c r="A733" s="2"/>
      <c r="B733" s="2">
        <v>45030</v>
      </c>
      <c r="C733">
        <v>2002.2</v>
      </c>
    </row>
    <row r="734" spans="1:3" x14ac:dyDescent="0.3">
      <c r="A734" s="2"/>
      <c r="B734" s="2">
        <v>45033</v>
      </c>
      <c r="C734">
        <v>1994.2</v>
      </c>
    </row>
    <row r="735" spans="1:3" x14ac:dyDescent="0.3">
      <c r="A735" s="2"/>
      <c r="B735" s="2">
        <v>45034</v>
      </c>
      <c r="C735">
        <v>2007.4</v>
      </c>
    </row>
    <row r="736" spans="1:3" x14ac:dyDescent="0.3">
      <c r="A736" s="2"/>
      <c r="B736" s="2">
        <v>45035</v>
      </c>
      <c r="C736">
        <v>1995.2</v>
      </c>
    </row>
    <row r="737" spans="1:3" x14ac:dyDescent="0.3">
      <c r="A737" s="2"/>
      <c r="B737" s="2">
        <v>45036</v>
      </c>
      <c r="C737">
        <v>2007.6</v>
      </c>
    </row>
    <row r="738" spans="1:3" x14ac:dyDescent="0.3">
      <c r="A738" s="2"/>
      <c r="B738" s="2">
        <v>45037</v>
      </c>
      <c r="C738">
        <v>1979.5</v>
      </c>
    </row>
    <row r="739" spans="1:3" x14ac:dyDescent="0.3">
      <c r="A739" s="2"/>
      <c r="B739" s="2">
        <v>45040</v>
      </c>
      <c r="C739">
        <v>1989.1</v>
      </c>
    </row>
    <row r="740" spans="1:3" x14ac:dyDescent="0.3">
      <c r="A740" s="2"/>
      <c r="B740" s="2">
        <v>45041</v>
      </c>
      <c r="C740">
        <v>1994</v>
      </c>
    </row>
    <row r="741" spans="1:3" x14ac:dyDescent="0.3">
      <c r="A741" s="2"/>
      <c r="B741" s="2">
        <v>45042</v>
      </c>
      <c r="C741">
        <v>1985.7</v>
      </c>
    </row>
    <row r="742" spans="1:3" x14ac:dyDescent="0.3">
      <c r="A742" s="2"/>
      <c r="B742" s="2">
        <v>45043</v>
      </c>
      <c r="C742">
        <v>1989.9</v>
      </c>
    </row>
    <row r="743" spans="1:3" x14ac:dyDescent="0.3">
      <c r="A743" s="2"/>
      <c r="B743" s="2">
        <v>45044</v>
      </c>
      <c r="C743">
        <v>1990.1</v>
      </c>
    </row>
    <row r="744" spans="1:3" x14ac:dyDescent="0.3">
      <c r="A744" s="2"/>
      <c r="B744" s="2">
        <v>45047</v>
      </c>
      <c r="C744">
        <v>1983.4</v>
      </c>
    </row>
    <row r="745" spans="1:3" x14ac:dyDescent="0.3">
      <c r="A745" s="2"/>
      <c r="B745" s="2">
        <v>45048</v>
      </c>
      <c r="C745">
        <v>2014.3</v>
      </c>
    </row>
    <row r="746" spans="1:3" x14ac:dyDescent="0.3">
      <c r="A746" s="2"/>
      <c r="B746" s="2">
        <v>45049</v>
      </c>
      <c r="C746">
        <v>2028.6</v>
      </c>
    </row>
    <row r="747" spans="1:3" x14ac:dyDescent="0.3">
      <c r="A747" s="2"/>
      <c r="B747" s="2">
        <v>45050</v>
      </c>
      <c r="C747">
        <v>2048</v>
      </c>
    </row>
    <row r="748" spans="1:3" x14ac:dyDescent="0.3">
      <c r="A748" s="2"/>
      <c r="B748" s="2">
        <v>45051</v>
      </c>
      <c r="C748">
        <v>2017.4</v>
      </c>
    </row>
    <row r="749" spans="1:3" x14ac:dyDescent="0.3">
      <c r="A749" s="2"/>
      <c r="B749" s="2">
        <v>45054</v>
      </c>
      <c r="C749">
        <v>2026.3</v>
      </c>
    </row>
    <row r="750" spans="1:3" x14ac:dyDescent="0.3">
      <c r="A750" s="2"/>
      <c r="B750" s="2">
        <v>45055</v>
      </c>
      <c r="C750">
        <v>2036.2</v>
      </c>
    </row>
    <row r="751" spans="1:3" x14ac:dyDescent="0.3">
      <c r="A751" s="2"/>
      <c r="B751" s="2">
        <v>45056</v>
      </c>
      <c r="C751">
        <v>2030.5</v>
      </c>
    </row>
    <row r="752" spans="1:3" x14ac:dyDescent="0.3">
      <c r="A752" s="2"/>
      <c r="B752" s="2">
        <v>45057</v>
      </c>
      <c r="C752">
        <v>2014.7</v>
      </c>
    </row>
    <row r="753" spans="1:3" x14ac:dyDescent="0.3">
      <c r="A753" s="2"/>
      <c r="B753" s="2">
        <v>45058</v>
      </c>
      <c r="C753">
        <v>2014.5</v>
      </c>
    </row>
    <row r="754" spans="1:3" x14ac:dyDescent="0.3">
      <c r="A754" s="2"/>
      <c r="B754" s="2">
        <v>45061</v>
      </c>
      <c r="C754">
        <v>2018</v>
      </c>
    </row>
    <row r="755" spans="1:3" x14ac:dyDescent="0.3">
      <c r="A755" s="2"/>
      <c r="B755" s="2">
        <v>45062</v>
      </c>
      <c r="C755">
        <v>1988.4</v>
      </c>
    </row>
    <row r="756" spans="1:3" x14ac:dyDescent="0.3">
      <c r="A756" s="2"/>
      <c r="B756" s="2">
        <v>45063</v>
      </c>
      <c r="C756">
        <v>1980.7</v>
      </c>
    </row>
    <row r="757" spans="1:3" x14ac:dyDescent="0.3">
      <c r="A757" s="2"/>
      <c r="B757" s="2">
        <v>45064</v>
      </c>
      <c r="C757">
        <v>1956.5</v>
      </c>
    </row>
    <row r="758" spans="1:3" x14ac:dyDescent="0.3">
      <c r="A758" s="2"/>
      <c r="B758" s="2">
        <v>45065</v>
      </c>
      <c r="C758">
        <v>1978.7</v>
      </c>
    </row>
    <row r="759" spans="1:3" x14ac:dyDescent="0.3">
      <c r="A759" s="2"/>
      <c r="B759" s="2">
        <v>45068</v>
      </c>
      <c r="C759">
        <v>1974.8</v>
      </c>
    </row>
    <row r="760" spans="1:3" x14ac:dyDescent="0.3">
      <c r="A760" s="2"/>
      <c r="B760" s="2">
        <v>45069</v>
      </c>
      <c r="C760">
        <v>1972.4</v>
      </c>
    </row>
    <row r="761" spans="1:3" x14ac:dyDescent="0.3">
      <c r="A761" s="2"/>
      <c r="B761" s="2">
        <v>45070</v>
      </c>
      <c r="C761">
        <v>1962.8</v>
      </c>
    </row>
    <row r="762" spans="1:3" x14ac:dyDescent="0.3">
      <c r="A762" s="2"/>
      <c r="B762" s="2">
        <v>45071</v>
      </c>
      <c r="C762">
        <v>1943.1</v>
      </c>
    </row>
    <row r="763" spans="1:3" x14ac:dyDescent="0.3">
      <c r="A763" s="2"/>
      <c r="B763" s="2">
        <v>45072</v>
      </c>
      <c r="C763">
        <v>1944.1</v>
      </c>
    </row>
    <row r="764" spans="1:3" x14ac:dyDescent="0.3">
      <c r="A764" s="2"/>
      <c r="B764" s="2">
        <v>45076</v>
      </c>
      <c r="C764">
        <v>1958</v>
      </c>
    </row>
    <row r="765" spans="1:3" x14ac:dyDescent="0.3">
      <c r="A765" s="2"/>
      <c r="B765" s="2">
        <v>45077</v>
      </c>
      <c r="C765">
        <v>1963.9</v>
      </c>
    </row>
    <row r="766" spans="1:3" x14ac:dyDescent="0.3">
      <c r="A766" s="2"/>
      <c r="B766" s="2">
        <v>45078</v>
      </c>
      <c r="C766">
        <v>1978</v>
      </c>
    </row>
    <row r="767" spans="1:3" x14ac:dyDescent="0.3">
      <c r="A767" s="2"/>
      <c r="B767" s="2">
        <v>45079</v>
      </c>
      <c r="C767">
        <v>1952.4</v>
      </c>
    </row>
    <row r="768" spans="1:3" x14ac:dyDescent="0.3">
      <c r="A768" s="2"/>
      <c r="B768" s="2">
        <v>45082</v>
      </c>
      <c r="C768">
        <v>1958</v>
      </c>
    </row>
    <row r="769" spans="1:3" x14ac:dyDescent="0.3">
      <c r="A769" s="2"/>
      <c r="B769" s="2">
        <v>45083</v>
      </c>
      <c r="C769">
        <v>1965.5</v>
      </c>
    </row>
    <row r="770" spans="1:3" x14ac:dyDescent="0.3">
      <c r="A770" s="2"/>
      <c r="B770" s="2">
        <v>45084</v>
      </c>
      <c r="C770">
        <v>1942.7</v>
      </c>
    </row>
    <row r="771" spans="1:3" x14ac:dyDescent="0.3">
      <c r="A771" s="2"/>
      <c r="B771" s="2">
        <v>45085</v>
      </c>
      <c r="C771">
        <v>1963.6</v>
      </c>
    </row>
    <row r="772" spans="1:3" x14ac:dyDescent="0.3">
      <c r="A772" s="2"/>
      <c r="B772" s="2">
        <v>45086</v>
      </c>
      <c r="C772">
        <v>1962.2</v>
      </c>
    </row>
    <row r="773" spans="1:3" x14ac:dyDescent="0.3">
      <c r="A773" s="2"/>
      <c r="B773" s="2">
        <v>45089</v>
      </c>
      <c r="C773">
        <v>1955.3</v>
      </c>
    </row>
    <row r="774" spans="1:3" x14ac:dyDescent="0.3">
      <c r="A774" s="2"/>
      <c r="B774" s="2">
        <v>45090</v>
      </c>
      <c r="C774">
        <v>1944.6</v>
      </c>
    </row>
    <row r="775" spans="1:3" x14ac:dyDescent="0.3">
      <c r="A775" s="2"/>
      <c r="B775" s="2">
        <v>45091</v>
      </c>
      <c r="C775">
        <v>1955.3</v>
      </c>
    </row>
    <row r="776" spans="1:3" x14ac:dyDescent="0.3">
      <c r="A776" s="2"/>
      <c r="B776" s="2">
        <v>45092</v>
      </c>
      <c r="C776">
        <v>1957.8</v>
      </c>
    </row>
    <row r="777" spans="1:3" x14ac:dyDescent="0.3">
      <c r="A777" s="2"/>
      <c r="B777" s="2">
        <v>45093</v>
      </c>
      <c r="C777">
        <v>1958.4</v>
      </c>
    </row>
    <row r="778" spans="1:3" x14ac:dyDescent="0.3">
      <c r="A778" s="2"/>
      <c r="B778" s="2">
        <v>45097</v>
      </c>
      <c r="C778">
        <v>1935.5</v>
      </c>
    </row>
    <row r="779" spans="1:3" x14ac:dyDescent="0.3">
      <c r="A779" s="2"/>
      <c r="B779" s="2">
        <v>45098</v>
      </c>
      <c r="C779">
        <v>1933.3</v>
      </c>
    </row>
    <row r="780" spans="1:3" x14ac:dyDescent="0.3">
      <c r="A780" s="2"/>
      <c r="B780" s="2">
        <v>45099</v>
      </c>
      <c r="C780">
        <v>1912.7</v>
      </c>
    </row>
    <row r="781" spans="1:3" x14ac:dyDescent="0.3">
      <c r="A781" s="2"/>
      <c r="B781" s="2">
        <v>45100</v>
      </c>
      <c r="C781">
        <v>1919.1</v>
      </c>
    </row>
    <row r="782" spans="1:3" x14ac:dyDescent="0.3">
      <c r="A782" s="2"/>
      <c r="B782" s="2">
        <v>45103</v>
      </c>
      <c r="C782">
        <v>1923.7</v>
      </c>
    </row>
    <row r="783" spans="1:3" x14ac:dyDescent="0.3">
      <c r="A783" s="2"/>
      <c r="B783" s="2">
        <v>45104</v>
      </c>
      <c r="C783">
        <v>1914</v>
      </c>
    </row>
    <row r="784" spans="1:3" x14ac:dyDescent="0.3">
      <c r="A784" s="2"/>
      <c r="B784" s="2">
        <v>45105</v>
      </c>
      <c r="C784">
        <v>1912.3</v>
      </c>
    </row>
    <row r="785" spans="1:3" x14ac:dyDescent="0.3">
      <c r="A785" s="2"/>
      <c r="B785" s="2">
        <v>45106</v>
      </c>
      <c r="C785">
        <v>1909.2</v>
      </c>
    </row>
    <row r="786" spans="1:3" x14ac:dyDescent="0.3">
      <c r="A786" s="2"/>
      <c r="B786" s="2">
        <v>45107</v>
      </c>
      <c r="C786">
        <v>1921.1</v>
      </c>
    </row>
    <row r="787" spans="1:3" x14ac:dyDescent="0.3">
      <c r="A787" s="2"/>
      <c r="B787" s="2">
        <v>45110</v>
      </c>
      <c r="C787">
        <v>1921.7</v>
      </c>
    </row>
    <row r="788" spans="1:3" x14ac:dyDescent="0.3">
      <c r="A788" s="2"/>
      <c r="B788" s="2">
        <v>45112</v>
      </c>
      <c r="C788">
        <v>1919.6</v>
      </c>
    </row>
    <row r="789" spans="1:3" x14ac:dyDescent="0.3">
      <c r="A789" s="2"/>
      <c r="B789" s="2">
        <v>45113</v>
      </c>
      <c r="C789">
        <v>1908.7</v>
      </c>
    </row>
    <row r="790" spans="1:3" x14ac:dyDescent="0.3">
      <c r="A790" s="2"/>
      <c r="B790" s="2">
        <v>45114</v>
      </c>
      <c r="C790">
        <v>1926.2</v>
      </c>
    </row>
    <row r="791" spans="1:3" x14ac:dyDescent="0.3">
      <c r="A791" s="2"/>
      <c r="B791" s="2">
        <v>45117</v>
      </c>
      <c r="C791">
        <v>1925</v>
      </c>
    </row>
    <row r="792" spans="1:3" x14ac:dyDescent="0.3">
      <c r="A792" s="2"/>
      <c r="B792" s="2">
        <v>45118</v>
      </c>
      <c r="C792">
        <v>1931.3</v>
      </c>
    </row>
    <row r="793" spans="1:3" x14ac:dyDescent="0.3">
      <c r="A793" s="2"/>
      <c r="B793" s="2">
        <v>45119</v>
      </c>
      <c r="C793">
        <v>1956.2</v>
      </c>
    </row>
    <row r="794" spans="1:3" x14ac:dyDescent="0.3">
      <c r="A794" s="2"/>
      <c r="B794" s="2">
        <v>45120</v>
      </c>
      <c r="C794">
        <v>1959.2</v>
      </c>
    </row>
    <row r="795" spans="1:3" x14ac:dyDescent="0.3">
      <c r="A795" s="2"/>
      <c r="B795" s="2">
        <v>45121</v>
      </c>
      <c r="C795">
        <v>1960.1</v>
      </c>
    </row>
    <row r="796" spans="1:3" x14ac:dyDescent="0.3">
      <c r="A796" s="2"/>
      <c r="B796" s="2">
        <v>45124</v>
      </c>
      <c r="C796">
        <v>1952.4</v>
      </c>
    </row>
    <row r="797" spans="1:3" x14ac:dyDescent="0.3">
      <c r="A797" s="2"/>
      <c r="B797" s="2">
        <v>45125</v>
      </c>
      <c r="C797">
        <v>1977.2</v>
      </c>
    </row>
    <row r="798" spans="1:3" x14ac:dyDescent="0.3">
      <c r="A798" s="2"/>
      <c r="B798" s="2">
        <v>45126</v>
      </c>
      <c r="C798">
        <v>1977.5</v>
      </c>
    </row>
    <row r="799" spans="1:3" x14ac:dyDescent="0.3">
      <c r="A799" s="2"/>
      <c r="B799" s="2">
        <v>45127</v>
      </c>
      <c r="C799">
        <v>1968.3</v>
      </c>
    </row>
    <row r="800" spans="1:3" x14ac:dyDescent="0.3">
      <c r="A800" s="2"/>
      <c r="B800" s="2">
        <v>45128</v>
      </c>
      <c r="C800">
        <v>1964.3</v>
      </c>
    </row>
    <row r="801" spans="1:3" x14ac:dyDescent="0.3">
      <c r="A801" s="2"/>
      <c r="B801" s="2">
        <v>45131</v>
      </c>
      <c r="C801">
        <v>1960.3</v>
      </c>
    </row>
    <row r="802" spans="1:3" x14ac:dyDescent="0.3">
      <c r="A802" s="2"/>
      <c r="B802" s="2">
        <v>45132</v>
      </c>
      <c r="C802">
        <v>1962.1</v>
      </c>
    </row>
    <row r="803" spans="1:3" x14ac:dyDescent="0.3">
      <c r="A803" s="2"/>
      <c r="B803" s="2">
        <v>45133</v>
      </c>
      <c r="C803">
        <v>1968.9</v>
      </c>
    </row>
    <row r="804" spans="1:3" x14ac:dyDescent="0.3">
      <c r="A804" s="2"/>
      <c r="B804" s="2">
        <v>45134</v>
      </c>
      <c r="C804">
        <v>1945.4</v>
      </c>
    </row>
    <row r="805" spans="1:3" x14ac:dyDescent="0.3">
      <c r="A805" s="2"/>
      <c r="B805" s="2">
        <v>45135</v>
      </c>
      <c r="C805">
        <v>1960.4</v>
      </c>
    </row>
    <row r="806" spans="1:3" x14ac:dyDescent="0.3">
      <c r="A806" s="2"/>
      <c r="B806" s="2">
        <v>45138</v>
      </c>
      <c r="C806">
        <v>1970.5</v>
      </c>
    </row>
    <row r="807" spans="1:3" x14ac:dyDescent="0.3">
      <c r="A807" s="2"/>
      <c r="B807" s="2">
        <v>45139</v>
      </c>
      <c r="C807">
        <v>1940.7</v>
      </c>
    </row>
    <row r="808" spans="1:3" x14ac:dyDescent="0.3">
      <c r="A808" s="2"/>
      <c r="B808" s="2">
        <v>45140</v>
      </c>
      <c r="C808">
        <v>1937.4</v>
      </c>
    </row>
    <row r="809" spans="1:3" x14ac:dyDescent="0.3">
      <c r="A809" s="2"/>
      <c r="B809" s="2">
        <v>45141</v>
      </c>
      <c r="C809">
        <v>1932</v>
      </c>
    </row>
    <row r="810" spans="1:3" x14ac:dyDescent="0.3">
      <c r="A810" s="2"/>
      <c r="B810" s="2">
        <v>45142</v>
      </c>
      <c r="C810">
        <v>1939.6</v>
      </c>
    </row>
    <row r="811" spans="1:3" x14ac:dyDescent="0.3">
      <c r="A811" s="2"/>
      <c r="B811" s="2">
        <v>45145</v>
      </c>
      <c r="C811">
        <v>1933.5</v>
      </c>
    </row>
    <row r="812" spans="1:3" x14ac:dyDescent="0.3">
      <c r="A812" s="2"/>
      <c r="B812" s="2">
        <v>45146</v>
      </c>
      <c r="C812">
        <v>1924.1</v>
      </c>
    </row>
    <row r="813" spans="1:3" x14ac:dyDescent="0.3">
      <c r="A813" s="2"/>
      <c r="B813" s="2">
        <v>45147</v>
      </c>
      <c r="C813">
        <v>1915.4</v>
      </c>
    </row>
    <row r="814" spans="1:3" x14ac:dyDescent="0.3">
      <c r="A814" s="2"/>
      <c r="B814" s="2">
        <v>45148</v>
      </c>
      <c r="C814">
        <v>1914.4</v>
      </c>
    </row>
    <row r="815" spans="1:3" x14ac:dyDescent="0.3">
      <c r="A815" s="2"/>
      <c r="B815" s="2">
        <v>45149</v>
      </c>
      <c r="C815">
        <v>1912.9</v>
      </c>
    </row>
    <row r="816" spans="1:3" x14ac:dyDescent="0.3">
      <c r="A816" s="2"/>
      <c r="B816" s="2">
        <v>45152</v>
      </c>
      <c r="C816">
        <v>1910.6</v>
      </c>
    </row>
    <row r="817" spans="1:3" x14ac:dyDescent="0.3">
      <c r="A817" s="2"/>
      <c r="B817" s="2">
        <v>45153</v>
      </c>
      <c r="C817">
        <v>1902.5</v>
      </c>
    </row>
    <row r="818" spans="1:3" x14ac:dyDescent="0.3">
      <c r="A818" s="2"/>
      <c r="B818" s="2">
        <v>45154</v>
      </c>
      <c r="C818">
        <v>1896.1</v>
      </c>
    </row>
    <row r="819" spans="1:3" x14ac:dyDescent="0.3">
      <c r="A819" s="2"/>
      <c r="B819" s="2">
        <v>45155</v>
      </c>
      <c r="C819">
        <v>1884.1</v>
      </c>
    </row>
    <row r="820" spans="1:3" x14ac:dyDescent="0.3">
      <c r="A820" s="2"/>
      <c r="B820" s="2">
        <v>45156</v>
      </c>
      <c r="C820">
        <v>1886.1</v>
      </c>
    </row>
    <row r="821" spans="1:3" x14ac:dyDescent="0.3">
      <c r="A821" s="2"/>
      <c r="B821" s="2">
        <v>45159</v>
      </c>
      <c r="C821">
        <v>1893.3</v>
      </c>
    </row>
    <row r="822" spans="1:3" x14ac:dyDescent="0.3">
      <c r="A822" s="2"/>
      <c r="B822" s="2">
        <v>45160</v>
      </c>
      <c r="C822">
        <v>1896.4</v>
      </c>
    </row>
    <row r="823" spans="1:3" x14ac:dyDescent="0.3">
      <c r="A823" s="2"/>
      <c r="B823" s="2">
        <v>45161</v>
      </c>
      <c r="C823">
        <v>1918.5</v>
      </c>
    </row>
    <row r="824" spans="1:3" x14ac:dyDescent="0.3">
      <c r="A824" s="2"/>
      <c r="B824" s="2">
        <v>45162</v>
      </c>
      <c r="C824">
        <v>1918.2</v>
      </c>
    </row>
    <row r="825" spans="1:3" x14ac:dyDescent="0.3">
      <c r="A825" s="2"/>
      <c r="B825" s="2">
        <v>45163</v>
      </c>
      <c r="C825">
        <v>1911.1</v>
      </c>
    </row>
    <row r="826" spans="1:3" x14ac:dyDescent="0.3">
      <c r="A826" s="2"/>
      <c r="B826" s="2">
        <v>45166</v>
      </c>
      <c r="C826">
        <v>1917.9</v>
      </c>
    </row>
    <row r="827" spans="1:3" x14ac:dyDescent="0.3">
      <c r="A827" s="2"/>
      <c r="B827" s="2">
        <v>45167</v>
      </c>
      <c r="C827">
        <v>1936.5</v>
      </c>
    </row>
    <row r="828" spans="1:3" x14ac:dyDescent="0.3">
      <c r="A828" s="2"/>
      <c r="B828" s="2">
        <v>45168</v>
      </c>
      <c r="C828">
        <v>1944.3</v>
      </c>
    </row>
    <row r="829" spans="1:3" x14ac:dyDescent="0.3">
      <c r="A829" s="2"/>
      <c r="B829" s="2">
        <v>45169</v>
      </c>
      <c r="C829">
        <v>1938.2</v>
      </c>
    </row>
    <row r="830" spans="1:3" x14ac:dyDescent="0.3">
      <c r="A830" s="2"/>
      <c r="B830" s="2">
        <v>45170</v>
      </c>
      <c r="C830">
        <v>1939.8</v>
      </c>
    </row>
    <row r="831" spans="1:3" x14ac:dyDescent="0.3">
      <c r="A831" s="2"/>
      <c r="B831" s="2">
        <v>45174</v>
      </c>
      <c r="C831">
        <v>1926.2</v>
      </c>
    </row>
    <row r="832" spans="1:3" x14ac:dyDescent="0.3">
      <c r="A832" s="2"/>
      <c r="B832" s="2">
        <v>45175</v>
      </c>
      <c r="C832">
        <v>1918.1</v>
      </c>
    </row>
    <row r="833" spans="1:3" x14ac:dyDescent="0.3">
      <c r="A833" s="2"/>
      <c r="B833" s="2">
        <v>45176</v>
      </c>
      <c r="C833">
        <v>1917.5</v>
      </c>
    </row>
    <row r="834" spans="1:3" x14ac:dyDescent="0.3">
      <c r="A834" s="2"/>
      <c r="B834" s="2">
        <v>45177</v>
      </c>
      <c r="C834">
        <v>1918.4</v>
      </c>
    </row>
    <row r="835" spans="1:3" x14ac:dyDescent="0.3">
      <c r="A835" s="2"/>
      <c r="B835" s="2">
        <v>45180</v>
      </c>
      <c r="C835">
        <v>1923.3</v>
      </c>
    </row>
    <row r="836" spans="1:3" x14ac:dyDescent="0.3">
      <c r="A836" s="2"/>
      <c r="B836" s="2">
        <v>45181</v>
      </c>
      <c r="C836">
        <v>1911.3</v>
      </c>
    </row>
    <row r="837" spans="1:3" x14ac:dyDescent="0.3">
      <c r="A837" s="2"/>
      <c r="B837" s="2">
        <v>45182</v>
      </c>
      <c r="C837">
        <v>1909.1</v>
      </c>
    </row>
    <row r="838" spans="1:3" x14ac:dyDescent="0.3">
      <c r="A838" s="2"/>
      <c r="B838" s="2">
        <v>45183</v>
      </c>
      <c r="C838">
        <v>1910</v>
      </c>
    </row>
    <row r="839" spans="1:3" x14ac:dyDescent="0.3">
      <c r="A839" s="2"/>
      <c r="B839" s="2">
        <v>45184</v>
      </c>
      <c r="C839">
        <v>1923.7</v>
      </c>
    </row>
    <row r="840" spans="1:3" x14ac:dyDescent="0.3">
      <c r="A840" s="2"/>
      <c r="B840" s="2">
        <v>45187</v>
      </c>
      <c r="C840">
        <v>1931.5</v>
      </c>
    </row>
    <row r="841" spans="1:3" x14ac:dyDescent="0.3">
      <c r="A841" s="2"/>
      <c r="B841" s="2">
        <v>45188</v>
      </c>
      <c r="C841">
        <v>1932</v>
      </c>
    </row>
    <row r="842" spans="1:3" x14ac:dyDescent="0.3">
      <c r="A842" s="2"/>
      <c r="B842" s="2">
        <v>45189</v>
      </c>
      <c r="C842">
        <v>1945.6</v>
      </c>
    </row>
    <row r="843" spans="1:3" x14ac:dyDescent="0.3">
      <c r="A843" s="2"/>
      <c r="B843" s="2">
        <v>45190</v>
      </c>
      <c r="C843">
        <v>1919.2</v>
      </c>
    </row>
    <row r="844" spans="1:3" x14ac:dyDescent="0.3">
      <c r="A844" s="2"/>
      <c r="B844" s="2">
        <v>45191</v>
      </c>
      <c r="C844">
        <v>1925.4</v>
      </c>
    </row>
    <row r="845" spans="1:3" x14ac:dyDescent="0.3">
      <c r="A845" s="2"/>
      <c r="B845" s="2">
        <v>45194</v>
      </c>
      <c r="C845">
        <v>1916.6</v>
      </c>
    </row>
    <row r="846" spans="1:3" x14ac:dyDescent="0.3">
      <c r="A846" s="2"/>
      <c r="B846" s="2">
        <v>45195</v>
      </c>
      <c r="C846">
        <v>1900.4</v>
      </c>
    </row>
    <row r="847" spans="1:3" x14ac:dyDescent="0.3">
      <c r="A847" s="2"/>
      <c r="B847" s="2">
        <v>45196</v>
      </c>
      <c r="C847">
        <v>1871.6</v>
      </c>
    </row>
    <row r="848" spans="1:3" x14ac:dyDescent="0.3">
      <c r="A848" s="2"/>
      <c r="B848" s="2">
        <v>45197</v>
      </c>
      <c r="C848">
        <v>1860.4</v>
      </c>
    </row>
    <row r="849" spans="1:3" x14ac:dyDescent="0.3">
      <c r="A849" s="2"/>
      <c r="B849" s="2">
        <v>45198</v>
      </c>
      <c r="C849">
        <v>1848.1</v>
      </c>
    </row>
    <row r="850" spans="1:3" x14ac:dyDescent="0.3">
      <c r="A850" s="2"/>
      <c r="B850" s="2">
        <v>45201</v>
      </c>
      <c r="C850">
        <v>1830</v>
      </c>
    </row>
    <row r="851" spans="1:3" x14ac:dyDescent="0.3">
      <c r="A851" s="2"/>
      <c r="B851" s="2">
        <v>45202</v>
      </c>
      <c r="C851">
        <v>1824.6</v>
      </c>
    </row>
    <row r="852" spans="1:3" x14ac:dyDescent="0.3">
      <c r="A852" s="2"/>
      <c r="B852" s="2">
        <v>45203</v>
      </c>
      <c r="C852">
        <v>1818.5</v>
      </c>
    </row>
    <row r="853" spans="1:3" x14ac:dyDescent="0.3">
      <c r="A853" s="2"/>
      <c r="B853" s="2">
        <v>45204</v>
      </c>
      <c r="C853">
        <v>1816.6</v>
      </c>
    </row>
    <row r="854" spans="1:3" x14ac:dyDescent="0.3">
      <c r="A854" s="2"/>
      <c r="B854" s="2">
        <v>45205</v>
      </c>
      <c r="C854">
        <v>1830.2</v>
      </c>
    </row>
    <row r="855" spans="1:3" x14ac:dyDescent="0.3">
      <c r="A855" s="2"/>
      <c r="B855" s="2">
        <v>45208</v>
      </c>
      <c r="C855">
        <v>1849.5</v>
      </c>
    </row>
    <row r="856" spans="1:3" x14ac:dyDescent="0.3">
      <c r="A856" s="2"/>
      <c r="B856" s="2">
        <v>45209</v>
      </c>
      <c r="C856">
        <v>1861</v>
      </c>
    </row>
    <row r="857" spans="1:3" x14ac:dyDescent="0.3">
      <c r="A857" s="2"/>
      <c r="B857" s="2">
        <v>45210</v>
      </c>
      <c r="C857">
        <v>1872.8</v>
      </c>
    </row>
    <row r="858" spans="1:3" x14ac:dyDescent="0.3">
      <c r="A858" s="2"/>
      <c r="B858" s="2">
        <v>45211</v>
      </c>
      <c r="C858">
        <v>1869.3</v>
      </c>
    </row>
    <row r="859" spans="1:3" x14ac:dyDescent="0.3">
      <c r="A859" s="2"/>
      <c r="B859" s="2">
        <v>45212</v>
      </c>
      <c r="C859">
        <v>1927.4</v>
      </c>
    </row>
    <row r="860" spans="1:3" x14ac:dyDescent="0.3">
      <c r="A860" s="2"/>
      <c r="B860" s="2">
        <v>45215</v>
      </c>
      <c r="C860">
        <v>1921.1</v>
      </c>
    </row>
    <row r="861" spans="1:3" x14ac:dyDescent="0.3">
      <c r="A861" s="2"/>
      <c r="B861" s="2">
        <v>45216</v>
      </c>
      <c r="C861">
        <v>1922.7</v>
      </c>
    </row>
    <row r="862" spans="1:3" x14ac:dyDescent="0.3">
      <c r="A862" s="2"/>
      <c r="B862" s="2">
        <v>45217</v>
      </c>
      <c r="C862">
        <v>1955.3</v>
      </c>
    </row>
    <row r="863" spans="1:3" x14ac:dyDescent="0.3">
      <c r="A863" s="2"/>
      <c r="B863" s="2">
        <v>45218</v>
      </c>
      <c r="C863">
        <v>1968.4</v>
      </c>
    </row>
    <row r="864" spans="1:3" x14ac:dyDescent="0.3">
      <c r="A864" s="2"/>
      <c r="B864" s="2">
        <v>45219</v>
      </c>
      <c r="C864">
        <v>1982.5</v>
      </c>
    </row>
    <row r="865" spans="1:3" x14ac:dyDescent="0.3">
      <c r="A865" s="2"/>
      <c r="B865" s="2">
        <v>45222</v>
      </c>
      <c r="C865">
        <v>1976.3</v>
      </c>
    </row>
    <row r="866" spans="1:3" x14ac:dyDescent="0.3">
      <c r="A866" s="2"/>
      <c r="B866" s="2">
        <v>45223</v>
      </c>
      <c r="C866">
        <v>1975</v>
      </c>
    </row>
    <row r="867" spans="1:3" x14ac:dyDescent="0.3">
      <c r="A867" s="2"/>
      <c r="B867" s="2">
        <v>45224</v>
      </c>
      <c r="C867">
        <v>1984.1</v>
      </c>
    </row>
    <row r="868" spans="1:3" x14ac:dyDescent="0.3">
      <c r="A868" s="2"/>
      <c r="B868" s="2">
        <v>45225</v>
      </c>
      <c r="C868">
        <v>1987.2</v>
      </c>
    </row>
    <row r="869" spans="1:3" x14ac:dyDescent="0.3">
      <c r="A869" s="2"/>
      <c r="B869" s="2">
        <v>45226</v>
      </c>
      <c r="C869">
        <v>1988.6</v>
      </c>
    </row>
    <row r="870" spans="1:3" x14ac:dyDescent="0.3">
      <c r="A870" s="2"/>
      <c r="B870" s="2">
        <v>45229</v>
      </c>
      <c r="C870">
        <v>1996.2</v>
      </c>
    </row>
    <row r="871" spans="1:3" x14ac:dyDescent="0.3">
      <c r="A871" s="2"/>
      <c r="B871" s="2">
        <v>45230</v>
      </c>
      <c r="C871">
        <v>1985.2</v>
      </c>
    </row>
    <row r="872" spans="1:3" x14ac:dyDescent="0.3">
      <c r="A872" s="2"/>
      <c r="B872" s="2">
        <v>45231</v>
      </c>
      <c r="C872">
        <v>1978.8</v>
      </c>
    </row>
    <row r="873" spans="1:3" x14ac:dyDescent="0.3">
      <c r="A873" s="2"/>
      <c r="B873" s="2">
        <v>45232</v>
      </c>
      <c r="C873">
        <v>1985.6</v>
      </c>
    </row>
    <row r="874" spans="1:3" x14ac:dyDescent="0.3">
      <c r="A874" s="2"/>
      <c r="B874" s="2">
        <v>45233</v>
      </c>
      <c r="C874">
        <v>1991.5</v>
      </c>
    </row>
    <row r="875" spans="1:3" x14ac:dyDescent="0.3">
      <c r="A875" s="2"/>
      <c r="B875" s="2">
        <v>45236</v>
      </c>
      <c r="C875">
        <v>1981.6</v>
      </c>
    </row>
    <row r="876" spans="1:3" x14ac:dyDescent="0.3">
      <c r="A876" s="2"/>
      <c r="B876" s="2">
        <v>45237</v>
      </c>
      <c r="C876">
        <v>1966.8</v>
      </c>
    </row>
    <row r="877" spans="1:3" x14ac:dyDescent="0.3">
      <c r="A877" s="2"/>
      <c r="B877" s="2">
        <v>45238</v>
      </c>
      <c r="C877">
        <v>1951.5</v>
      </c>
    </row>
    <row r="878" spans="1:3" x14ac:dyDescent="0.3">
      <c r="A878" s="2"/>
      <c r="B878" s="2">
        <v>45239</v>
      </c>
      <c r="C878">
        <v>1964.2</v>
      </c>
    </row>
    <row r="879" spans="1:3" x14ac:dyDescent="0.3">
      <c r="A879" s="2"/>
      <c r="B879" s="2">
        <v>45240</v>
      </c>
      <c r="C879">
        <v>1932.6</v>
      </c>
    </row>
    <row r="880" spans="1:3" x14ac:dyDescent="0.3">
      <c r="A880" s="2"/>
      <c r="B880" s="2">
        <v>45243</v>
      </c>
      <c r="C880">
        <v>1945.5</v>
      </c>
    </row>
    <row r="881" spans="1:3" x14ac:dyDescent="0.3">
      <c r="A881" s="2"/>
      <c r="B881" s="2">
        <v>45244</v>
      </c>
      <c r="C881">
        <v>1961.8</v>
      </c>
    </row>
    <row r="882" spans="1:3" x14ac:dyDescent="0.3">
      <c r="A882" s="2"/>
      <c r="B882" s="2">
        <v>45245</v>
      </c>
      <c r="C882">
        <v>1960.1</v>
      </c>
    </row>
    <row r="883" spans="1:3" x14ac:dyDescent="0.3">
      <c r="A883" s="2"/>
      <c r="B883" s="2">
        <v>45246</v>
      </c>
      <c r="C883">
        <v>1983.9</v>
      </c>
    </row>
    <row r="884" spans="1:3" x14ac:dyDescent="0.3">
      <c r="A884" s="2"/>
      <c r="B884" s="2">
        <v>45247</v>
      </c>
      <c r="C884">
        <v>1981.6</v>
      </c>
    </row>
    <row r="885" spans="1:3" x14ac:dyDescent="0.3">
      <c r="A885" s="2"/>
      <c r="B885" s="2">
        <v>45250</v>
      </c>
      <c r="C885">
        <v>1977.7</v>
      </c>
    </row>
    <row r="886" spans="1:3" x14ac:dyDescent="0.3">
      <c r="A886" s="2"/>
      <c r="B886" s="2">
        <v>45251</v>
      </c>
      <c r="C886">
        <v>1999.3</v>
      </c>
    </row>
    <row r="887" spans="1:3" x14ac:dyDescent="0.3">
      <c r="A887" s="2"/>
      <c r="B887" s="2">
        <v>45252</v>
      </c>
      <c r="C887">
        <v>1991.4</v>
      </c>
    </row>
    <row r="888" spans="1:3" x14ac:dyDescent="0.3">
      <c r="A888" s="2"/>
      <c r="B888" s="2">
        <v>45254</v>
      </c>
      <c r="C888">
        <v>2002.2</v>
      </c>
    </row>
    <row r="889" spans="1:3" x14ac:dyDescent="0.3">
      <c r="A889" s="2"/>
      <c r="B889" s="2">
        <v>45257</v>
      </c>
      <c r="C889">
        <v>2011.8</v>
      </c>
    </row>
    <row r="890" spans="1:3" x14ac:dyDescent="0.3">
      <c r="A890" s="2"/>
      <c r="B890" s="2">
        <v>45258</v>
      </c>
      <c r="C890">
        <v>2039.7</v>
      </c>
    </row>
    <row r="891" spans="1:3" x14ac:dyDescent="0.3">
      <c r="A891" s="2"/>
      <c r="B891" s="2">
        <v>45259</v>
      </c>
      <c r="C891">
        <v>2047.1</v>
      </c>
    </row>
    <row r="892" spans="1:3" x14ac:dyDescent="0.3">
      <c r="A892" s="2"/>
      <c r="B892" s="2">
        <v>45260</v>
      </c>
      <c r="C892">
        <v>2038.1</v>
      </c>
    </row>
    <row r="893" spans="1:3" x14ac:dyDescent="0.3">
      <c r="A893" s="2"/>
      <c r="B893" s="2">
        <v>45261</v>
      </c>
      <c r="C893">
        <v>2071</v>
      </c>
    </row>
    <row r="894" spans="1:3" x14ac:dyDescent="0.3">
      <c r="A894" s="2"/>
      <c r="B894" s="2">
        <v>45264</v>
      </c>
      <c r="C894">
        <v>2024.1</v>
      </c>
    </row>
    <row r="895" spans="1:3" x14ac:dyDescent="0.3">
      <c r="A895" s="2"/>
      <c r="B895" s="2">
        <v>45265</v>
      </c>
      <c r="C895">
        <v>2018.5</v>
      </c>
    </row>
    <row r="896" spans="1:3" x14ac:dyDescent="0.3">
      <c r="A896" s="2"/>
      <c r="B896" s="2">
        <v>45266</v>
      </c>
      <c r="C896">
        <v>2030.5</v>
      </c>
    </row>
    <row r="897" spans="1:3" x14ac:dyDescent="0.3">
      <c r="A897" s="2"/>
      <c r="B897" s="2">
        <v>45267</v>
      </c>
      <c r="C897">
        <v>2029.9</v>
      </c>
    </row>
    <row r="898" spans="1:3" x14ac:dyDescent="0.3">
      <c r="A898" s="2"/>
      <c r="B898" s="2">
        <v>45268</v>
      </c>
      <c r="C898">
        <v>1998.3</v>
      </c>
    </row>
    <row r="899" spans="1:3" x14ac:dyDescent="0.3">
      <c r="A899" s="2"/>
      <c r="B899" s="2">
        <v>45271</v>
      </c>
      <c r="C899">
        <v>1978</v>
      </c>
    </row>
    <row r="900" spans="1:3" x14ac:dyDescent="0.3">
      <c r="A900" s="2"/>
      <c r="B900" s="2">
        <v>45272</v>
      </c>
      <c r="C900">
        <v>1977.8</v>
      </c>
    </row>
    <row r="901" spans="1:3" x14ac:dyDescent="0.3">
      <c r="A901" s="2"/>
      <c r="B901" s="2">
        <v>45273</v>
      </c>
      <c r="C901">
        <v>1982.3</v>
      </c>
    </row>
    <row r="902" spans="1:3" x14ac:dyDescent="0.3">
      <c r="A902" s="2"/>
      <c r="B902" s="2">
        <v>45274</v>
      </c>
      <c r="C902">
        <v>2030.2</v>
      </c>
    </row>
    <row r="903" spans="1:3" x14ac:dyDescent="0.3">
      <c r="A903" s="2"/>
      <c r="B903" s="2">
        <v>45275</v>
      </c>
      <c r="C903">
        <v>2021.1</v>
      </c>
    </row>
    <row r="904" spans="1:3" x14ac:dyDescent="0.3">
      <c r="A904" s="2"/>
      <c r="B904" s="2">
        <v>45278</v>
      </c>
      <c r="C904">
        <v>2026.3</v>
      </c>
    </row>
    <row r="905" spans="1:3" x14ac:dyDescent="0.3">
      <c r="A905" s="2"/>
      <c r="B905" s="2">
        <v>45279</v>
      </c>
      <c r="C905">
        <v>2038.4</v>
      </c>
    </row>
    <row r="906" spans="1:3" x14ac:dyDescent="0.3">
      <c r="A906" s="2"/>
      <c r="B906" s="2">
        <v>45280</v>
      </c>
      <c r="C906">
        <v>2034.5</v>
      </c>
    </row>
    <row r="907" spans="1:3" x14ac:dyDescent="0.3">
      <c r="A907" s="2"/>
      <c r="B907" s="2">
        <v>45281</v>
      </c>
      <c r="C907">
        <v>2039.1</v>
      </c>
    </row>
    <row r="908" spans="1:3" x14ac:dyDescent="0.3">
      <c r="A908" s="2"/>
      <c r="B908" s="2">
        <v>45282</v>
      </c>
      <c r="C908">
        <v>2057.1</v>
      </c>
    </row>
    <row r="909" spans="1:3" x14ac:dyDescent="0.3">
      <c r="A909" s="2"/>
      <c r="B909" s="2">
        <v>45286</v>
      </c>
      <c r="C909">
        <v>2058.1999999999998</v>
      </c>
    </row>
    <row r="910" spans="1:3" x14ac:dyDescent="0.3">
      <c r="A910" s="2"/>
      <c r="B910" s="2">
        <v>45287</v>
      </c>
      <c r="C910">
        <v>2081.9</v>
      </c>
    </row>
    <row r="911" spans="1:3" x14ac:dyDescent="0.3">
      <c r="A911" s="2"/>
      <c r="B911" s="2">
        <v>45288</v>
      </c>
      <c r="C911">
        <v>2073.9</v>
      </c>
    </row>
    <row r="912" spans="1:3" x14ac:dyDescent="0.3">
      <c r="A912" s="2"/>
      <c r="B912" s="2">
        <v>45289</v>
      </c>
      <c r="C912">
        <v>2062.4</v>
      </c>
    </row>
    <row r="913" spans="1:3" x14ac:dyDescent="0.3">
      <c r="A913" s="2"/>
      <c r="B913" s="2">
        <v>45293</v>
      </c>
      <c r="C913">
        <v>2064.4</v>
      </c>
    </row>
    <row r="914" spans="1:3" x14ac:dyDescent="0.3">
      <c r="A914" s="2"/>
      <c r="B914" s="2">
        <v>45294</v>
      </c>
      <c r="C914">
        <v>2034.2</v>
      </c>
    </row>
    <row r="915" spans="1:3" x14ac:dyDescent="0.3">
      <c r="A915" s="2"/>
      <c r="B915" s="2">
        <v>45295</v>
      </c>
      <c r="C915">
        <v>2042.3</v>
      </c>
    </row>
    <row r="916" spans="1:3" x14ac:dyDescent="0.3">
      <c r="A916" s="2"/>
      <c r="B916" s="2">
        <v>45296</v>
      </c>
      <c r="C916">
        <v>2042.4</v>
      </c>
    </row>
    <row r="917" spans="1:3" x14ac:dyDescent="0.3">
      <c r="A917" s="2"/>
      <c r="B917" s="2">
        <v>45299</v>
      </c>
      <c r="C917">
        <v>2026.6</v>
      </c>
    </row>
    <row r="918" spans="1:3" x14ac:dyDescent="0.3">
      <c r="A918" s="2"/>
      <c r="B918" s="2">
        <v>45300</v>
      </c>
      <c r="C918">
        <v>2026.4</v>
      </c>
    </row>
    <row r="919" spans="1:3" x14ac:dyDescent="0.3">
      <c r="A919" s="2"/>
      <c r="B919" s="2">
        <v>45301</v>
      </c>
      <c r="C919">
        <v>2021.7</v>
      </c>
    </row>
    <row r="920" spans="1:3" x14ac:dyDescent="0.3">
      <c r="A920" s="2"/>
      <c r="B920" s="2">
        <v>45302</v>
      </c>
      <c r="C920">
        <v>2014.3</v>
      </c>
    </row>
    <row r="921" spans="1:3" x14ac:dyDescent="0.3">
      <c r="A921" s="2"/>
      <c r="B921" s="2">
        <v>45303</v>
      </c>
      <c r="C921">
        <v>2046.7</v>
      </c>
    </row>
    <row r="922" spans="1:3" x14ac:dyDescent="0.3">
      <c r="A922" s="2"/>
      <c r="B922" s="2">
        <v>45307</v>
      </c>
      <c r="C922">
        <v>2026</v>
      </c>
    </row>
    <row r="923" spans="1:3" x14ac:dyDescent="0.3">
      <c r="A923" s="2"/>
      <c r="B923" s="2">
        <v>45308</v>
      </c>
      <c r="C923">
        <v>2002.6</v>
      </c>
    </row>
    <row r="924" spans="1:3" x14ac:dyDescent="0.3">
      <c r="A924" s="2"/>
      <c r="B924" s="2">
        <v>45309</v>
      </c>
      <c r="C924">
        <v>2018.6</v>
      </c>
    </row>
    <row r="925" spans="1:3" x14ac:dyDescent="0.3">
      <c r="A925" s="2"/>
      <c r="B925" s="2">
        <v>45310</v>
      </c>
      <c r="C925">
        <v>2026.5</v>
      </c>
    </row>
    <row r="926" spans="1:3" x14ac:dyDescent="0.3">
      <c r="A926" s="2"/>
      <c r="B926" s="2">
        <v>45313</v>
      </c>
      <c r="C926">
        <v>2019.8</v>
      </c>
    </row>
    <row r="927" spans="1:3" x14ac:dyDescent="0.3">
      <c r="A927" s="2"/>
      <c r="B927" s="2">
        <v>45314</v>
      </c>
      <c r="C927">
        <v>2023.7</v>
      </c>
    </row>
    <row r="928" spans="1:3" x14ac:dyDescent="0.3">
      <c r="A928" s="2"/>
      <c r="B928" s="2">
        <v>45315</v>
      </c>
      <c r="C928">
        <v>2013.9</v>
      </c>
    </row>
    <row r="929" spans="1:3" x14ac:dyDescent="0.3">
      <c r="A929" s="2"/>
      <c r="B929" s="2">
        <v>45316</v>
      </c>
      <c r="C929">
        <v>2016.9</v>
      </c>
    </row>
    <row r="930" spans="1:3" x14ac:dyDescent="0.3">
      <c r="A930" s="2"/>
      <c r="B930" s="2">
        <v>45317</v>
      </c>
      <c r="C930">
        <v>2016.8</v>
      </c>
    </row>
    <row r="931" spans="1:3" x14ac:dyDescent="0.3">
      <c r="A931" s="2"/>
      <c r="B931" s="2">
        <v>45320</v>
      </c>
      <c r="C931">
        <v>2025.2</v>
      </c>
    </row>
    <row r="932" spans="1:3" x14ac:dyDescent="0.3">
      <c r="A932" s="2"/>
      <c r="B932" s="2">
        <v>45321</v>
      </c>
      <c r="C932">
        <v>2031.5</v>
      </c>
    </row>
    <row r="933" spans="1:3" x14ac:dyDescent="0.3">
      <c r="A933" s="2"/>
      <c r="B933" s="2">
        <v>45322</v>
      </c>
      <c r="C933">
        <v>2048.4</v>
      </c>
    </row>
    <row r="934" spans="1:3" x14ac:dyDescent="0.3">
      <c r="A934" s="2"/>
      <c r="B934" s="2">
        <v>45323</v>
      </c>
      <c r="C934">
        <v>2053</v>
      </c>
    </row>
    <row r="935" spans="1:3" x14ac:dyDescent="0.3">
      <c r="A935" s="2"/>
      <c r="B935" s="2">
        <v>45324</v>
      </c>
      <c r="C935">
        <v>2036.1</v>
      </c>
    </row>
    <row r="936" spans="1:3" x14ac:dyDescent="0.3">
      <c r="A936" s="2"/>
      <c r="B936" s="2">
        <v>45327</v>
      </c>
      <c r="C936">
        <v>2025.7</v>
      </c>
    </row>
    <row r="937" spans="1:3" x14ac:dyDescent="0.3">
      <c r="A937" s="2"/>
      <c r="B937" s="2">
        <v>45328</v>
      </c>
      <c r="C937">
        <v>2034.5</v>
      </c>
    </row>
    <row r="938" spans="1:3" x14ac:dyDescent="0.3">
      <c r="A938" s="2"/>
      <c r="B938" s="2">
        <v>45329</v>
      </c>
      <c r="C938">
        <v>2035.2</v>
      </c>
    </row>
    <row r="939" spans="1:3" x14ac:dyDescent="0.3">
      <c r="A939" s="2"/>
      <c r="B939" s="2">
        <v>45330</v>
      </c>
      <c r="C939">
        <v>2032.2</v>
      </c>
    </row>
    <row r="940" spans="1:3" x14ac:dyDescent="0.3">
      <c r="A940" s="2"/>
      <c r="B940" s="2">
        <v>45331</v>
      </c>
      <c r="C940">
        <v>2023.3</v>
      </c>
    </row>
    <row r="941" spans="1:3" x14ac:dyDescent="0.3">
      <c r="A941" s="2"/>
      <c r="B941" s="2">
        <v>45334</v>
      </c>
      <c r="C941">
        <v>2018.2</v>
      </c>
    </row>
    <row r="942" spans="1:3" x14ac:dyDescent="0.3">
      <c r="A942" s="2"/>
      <c r="B942" s="2">
        <v>45335</v>
      </c>
      <c r="C942">
        <v>1992.9</v>
      </c>
    </row>
    <row r="943" spans="1:3" x14ac:dyDescent="0.3">
      <c r="A943" s="2"/>
      <c r="B943" s="2">
        <v>45336</v>
      </c>
      <c r="C943">
        <v>1990.3</v>
      </c>
    </row>
    <row r="944" spans="1:3" x14ac:dyDescent="0.3">
      <c r="A944" s="2"/>
      <c r="B944" s="2">
        <v>45337</v>
      </c>
      <c r="C944">
        <v>2002.1</v>
      </c>
    </row>
    <row r="945" spans="1:3" x14ac:dyDescent="0.3">
      <c r="A945" s="2"/>
      <c r="B945" s="2">
        <v>45338</v>
      </c>
      <c r="C945">
        <v>2011.5</v>
      </c>
    </row>
    <row r="946" spans="1:3" x14ac:dyDescent="0.3">
      <c r="A946" s="2"/>
      <c r="B946" s="2">
        <v>45342</v>
      </c>
      <c r="C946">
        <v>2027.5</v>
      </c>
    </row>
    <row r="947" spans="1:3" x14ac:dyDescent="0.3">
      <c r="A947" s="2"/>
      <c r="B947" s="2">
        <v>45343</v>
      </c>
      <c r="C947">
        <v>2022.3</v>
      </c>
    </row>
    <row r="948" spans="1:3" x14ac:dyDescent="0.3">
      <c r="A948" s="2"/>
      <c r="B948" s="2">
        <v>45344</v>
      </c>
      <c r="C948">
        <v>2019.7</v>
      </c>
    </row>
    <row r="949" spans="1:3" x14ac:dyDescent="0.3">
      <c r="A949" s="2"/>
      <c r="B949" s="2">
        <v>45345</v>
      </c>
      <c r="C949">
        <v>2038.6</v>
      </c>
    </row>
    <row r="950" spans="1:3" x14ac:dyDescent="0.3">
      <c r="A950" s="2"/>
      <c r="B950" s="2">
        <v>45348</v>
      </c>
      <c r="C950">
        <v>2028.5</v>
      </c>
    </row>
    <row r="951" spans="1:3" x14ac:dyDescent="0.3">
      <c r="A951" s="2"/>
      <c r="B951" s="2">
        <v>45349</v>
      </c>
      <c r="C951">
        <v>2034</v>
      </c>
    </row>
    <row r="952" spans="1:3" x14ac:dyDescent="0.3">
      <c r="A952" s="2"/>
      <c r="B952" s="2">
        <v>45350</v>
      </c>
      <c r="C952">
        <v>2033</v>
      </c>
    </row>
    <row r="953" spans="1:3" x14ac:dyDescent="0.3">
      <c r="A953" s="2"/>
      <c r="B953" s="2">
        <v>45351</v>
      </c>
      <c r="C953">
        <v>2045.7</v>
      </c>
    </row>
    <row r="954" spans="1:3" x14ac:dyDescent="0.3">
      <c r="A954" s="2"/>
      <c r="B954" s="2">
        <v>45352</v>
      </c>
      <c r="C954">
        <v>2086.9</v>
      </c>
    </row>
    <row r="955" spans="1:3" x14ac:dyDescent="0.3">
      <c r="A955" s="2"/>
      <c r="B955" s="2">
        <v>45355</v>
      </c>
      <c r="C955">
        <v>2117.6999999999998</v>
      </c>
    </row>
    <row r="956" spans="1:3" x14ac:dyDescent="0.3">
      <c r="A956" s="2"/>
      <c r="B956" s="2">
        <v>45356</v>
      </c>
      <c r="C956">
        <v>2133.5</v>
      </c>
    </row>
    <row r="957" spans="1:3" x14ac:dyDescent="0.3">
      <c r="A957" s="2"/>
      <c r="B957" s="2">
        <v>45357</v>
      </c>
      <c r="C957">
        <v>2150.3000000000002</v>
      </c>
    </row>
    <row r="958" spans="1:3" x14ac:dyDescent="0.3">
      <c r="A958" s="2"/>
      <c r="B958" s="2">
        <v>45358</v>
      </c>
      <c r="C958">
        <v>2158</v>
      </c>
    </row>
    <row r="959" spans="1:3" x14ac:dyDescent="0.3">
      <c r="A959" s="2"/>
      <c r="B959" s="2">
        <v>45359</v>
      </c>
      <c r="C959">
        <v>2178.6</v>
      </c>
    </row>
    <row r="960" spans="1:3" x14ac:dyDescent="0.3">
      <c r="A960" s="2"/>
      <c r="B960" s="2">
        <v>45362</v>
      </c>
      <c r="C960">
        <v>2182.5</v>
      </c>
    </row>
    <row r="961" spans="1:3" x14ac:dyDescent="0.3">
      <c r="A961" s="2"/>
      <c r="B961" s="2">
        <v>45363</v>
      </c>
      <c r="C961">
        <v>2160.4</v>
      </c>
    </row>
    <row r="962" spans="1:3" x14ac:dyDescent="0.3">
      <c r="A962" s="2"/>
      <c r="B962" s="2">
        <v>45364</v>
      </c>
      <c r="C962">
        <v>2175.4</v>
      </c>
    </row>
    <row r="963" spans="1:3" x14ac:dyDescent="0.3">
      <c r="A963" s="2"/>
      <c r="B963" s="2">
        <v>45365</v>
      </c>
      <c r="C963">
        <v>2163</v>
      </c>
    </row>
    <row r="964" spans="1:3" x14ac:dyDescent="0.3">
      <c r="A964" s="2"/>
      <c r="B964" s="2">
        <v>45366</v>
      </c>
      <c r="C964">
        <v>2157.3000000000002</v>
      </c>
    </row>
    <row r="965" spans="1:3" x14ac:dyDescent="0.3">
      <c r="A965" s="2"/>
      <c r="B965" s="2">
        <v>45369</v>
      </c>
      <c r="C965">
        <v>2160.6999999999998</v>
      </c>
    </row>
    <row r="966" spans="1:3" x14ac:dyDescent="0.3">
      <c r="A966" s="2"/>
      <c r="B966" s="2">
        <v>45370</v>
      </c>
      <c r="C966">
        <v>2156.3000000000002</v>
      </c>
    </row>
    <row r="967" spans="1:3" x14ac:dyDescent="0.3">
      <c r="A967" s="2"/>
      <c r="B967" s="2">
        <v>45371</v>
      </c>
      <c r="C967">
        <v>2157.9</v>
      </c>
    </row>
    <row r="968" spans="1:3" x14ac:dyDescent="0.3">
      <c r="A968" s="2"/>
      <c r="B968" s="2">
        <v>45372</v>
      </c>
      <c r="C968">
        <v>2182.4</v>
      </c>
    </row>
    <row r="969" spans="1:3" x14ac:dyDescent="0.3">
      <c r="A969" s="2"/>
      <c r="B969" s="2">
        <v>45373</v>
      </c>
      <c r="C969">
        <v>2158.1</v>
      </c>
    </row>
    <row r="970" spans="1:3" x14ac:dyDescent="0.3">
      <c r="A970" s="2"/>
      <c r="B970" s="2">
        <v>45376</v>
      </c>
      <c r="C970">
        <v>2174.8000000000002</v>
      </c>
    </row>
    <row r="971" spans="1:3" x14ac:dyDescent="0.3">
      <c r="A971" s="2"/>
      <c r="B971" s="2">
        <v>45377</v>
      </c>
      <c r="C971">
        <v>2175.6</v>
      </c>
    </row>
    <row r="972" spans="1:3" x14ac:dyDescent="0.3">
      <c r="A972" s="2"/>
      <c r="B972" s="2">
        <v>45378</v>
      </c>
      <c r="C972">
        <v>2190.6</v>
      </c>
    </row>
    <row r="973" spans="1:3" x14ac:dyDescent="0.3">
      <c r="A973" s="2"/>
      <c r="B973" s="2">
        <v>45379</v>
      </c>
      <c r="C973">
        <v>2217.4</v>
      </c>
    </row>
    <row r="974" spans="1:3" x14ac:dyDescent="0.3">
      <c r="A974" s="2"/>
      <c r="B974" s="2">
        <v>45383</v>
      </c>
      <c r="C974">
        <v>2236.5</v>
      </c>
    </row>
    <row r="975" spans="1:3" x14ac:dyDescent="0.3">
      <c r="A975" s="2"/>
      <c r="B975" s="2">
        <v>45384</v>
      </c>
      <c r="C975">
        <v>2261</v>
      </c>
    </row>
    <row r="976" spans="1:3" x14ac:dyDescent="0.3">
      <c r="A976" s="2"/>
      <c r="B976" s="2">
        <v>45385</v>
      </c>
      <c r="C976">
        <v>2294.4</v>
      </c>
    </row>
    <row r="977" spans="1:3" x14ac:dyDescent="0.3">
      <c r="A977" s="2"/>
      <c r="B977" s="2">
        <v>45386</v>
      </c>
      <c r="C977">
        <v>2288.8000000000002</v>
      </c>
    </row>
    <row r="978" spans="1:3" x14ac:dyDescent="0.3">
      <c r="A978" s="2"/>
      <c r="B978" s="2">
        <v>45387</v>
      </c>
      <c r="C978">
        <v>2325.6999999999998</v>
      </c>
    </row>
    <row r="979" spans="1:3" x14ac:dyDescent="0.3">
      <c r="A979" s="2"/>
      <c r="B979" s="2">
        <v>45390</v>
      </c>
      <c r="C979">
        <v>2331.6999999999998</v>
      </c>
    </row>
    <row r="980" spans="1:3" x14ac:dyDescent="0.3">
      <c r="A980" s="2"/>
      <c r="B980" s="2">
        <v>45391</v>
      </c>
      <c r="C980">
        <v>2343.5</v>
      </c>
    </row>
    <row r="981" spans="1:3" x14ac:dyDescent="0.3">
      <c r="A981" s="2"/>
      <c r="B981" s="2">
        <v>45392</v>
      </c>
      <c r="C981">
        <v>2329.6</v>
      </c>
    </row>
    <row r="982" spans="1:3" x14ac:dyDescent="0.3">
      <c r="A982" s="2"/>
      <c r="B982" s="2">
        <v>45393</v>
      </c>
      <c r="C982">
        <v>2354.8000000000002</v>
      </c>
    </row>
    <row r="983" spans="1:3" x14ac:dyDescent="0.3">
      <c r="A983" s="2"/>
      <c r="B983" s="2">
        <v>45394</v>
      </c>
      <c r="C983">
        <v>2356.1999999999998</v>
      </c>
    </row>
    <row r="984" spans="1:3" x14ac:dyDescent="0.3">
      <c r="A984" s="2"/>
      <c r="B984" s="2">
        <v>45397</v>
      </c>
      <c r="C984">
        <v>2365.8000000000002</v>
      </c>
    </row>
    <row r="985" spans="1:3" x14ac:dyDescent="0.3">
      <c r="A985" s="2"/>
      <c r="B985" s="2">
        <v>45398</v>
      </c>
      <c r="C985">
        <v>2390.8000000000002</v>
      </c>
    </row>
    <row r="986" spans="1:3" x14ac:dyDescent="0.3">
      <c r="A986" s="2"/>
      <c r="B986" s="2">
        <v>45399</v>
      </c>
      <c r="C986">
        <v>2371.6999999999998</v>
      </c>
    </row>
    <row r="987" spans="1:3" x14ac:dyDescent="0.3">
      <c r="A987" s="2"/>
      <c r="B987" s="2">
        <v>45400</v>
      </c>
      <c r="C987">
        <v>2382.3000000000002</v>
      </c>
    </row>
    <row r="988" spans="1:3" x14ac:dyDescent="0.3">
      <c r="A988" s="2"/>
      <c r="B988" s="2">
        <v>45401</v>
      </c>
      <c r="C988">
        <v>2398.4</v>
      </c>
    </row>
    <row r="989" spans="1:3" x14ac:dyDescent="0.3">
      <c r="A989" s="2"/>
      <c r="B989" s="2">
        <v>45404</v>
      </c>
      <c r="C989">
        <v>2332.1999999999998</v>
      </c>
    </row>
    <row r="990" spans="1:3" x14ac:dyDescent="0.3">
      <c r="A990" s="2"/>
      <c r="B990" s="2">
        <v>45405</v>
      </c>
      <c r="C990">
        <v>2327.6999999999998</v>
      </c>
    </row>
    <row r="991" spans="1:3" x14ac:dyDescent="0.3">
      <c r="A991" s="2"/>
      <c r="B991" s="2">
        <v>45406</v>
      </c>
      <c r="C991">
        <v>2324.5</v>
      </c>
    </row>
    <row r="992" spans="1:3" x14ac:dyDescent="0.3">
      <c r="A992" s="2"/>
      <c r="B992" s="2">
        <v>45407</v>
      </c>
      <c r="C992">
        <v>2329.8000000000002</v>
      </c>
    </row>
    <row r="993" spans="1:3" x14ac:dyDescent="0.3">
      <c r="A993" s="2"/>
      <c r="B993" s="2">
        <v>45408</v>
      </c>
      <c r="C993">
        <v>2334.8000000000002</v>
      </c>
    </row>
    <row r="994" spans="1:3" x14ac:dyDescent="0.3">
      <c r="A994" s="2"/>
      <c r="B994" s="2">
        <v>45411</v>
      </c>
      <c r="C994">
        <v>2345.4</v>
      </c>
    </row>
    <row r="995" spans="1:3" x14ac:dyDescent="0.3">
      <c r="A995" s="2"/>
      <c r="B995" s="2">
        <v>45412</v>
      </c>
      <c r="C995">
        <v>2291.4</v>
      </c>
    </row>
    <row r="996" spans="1:3" x14ac:dyDescent="0.3">
      <c r="A996" s="2"/>
      <c r="B996" s="2">
        <v>45413</v>
      </c>
      <c r="C996">
        <v>2299.9</v>
      </c>
    </row>
    <row r="997" spans="1:3" x14ac:dyDescent="0.3">
      <c r="A997" s="2"/>
      <c r="B997" s="2">
        <v>45414</v>
      </c>
      <c r="C997">
        <v>2299.1999999999998</v>
      </c>
    </row>
    <row r="998" spans="1:3" x14ac:dyDescent="0.3">
      <c r="A998" s="2"/>
      <c r="B998" s="2">
        <v>45415</v>
      </c>
      <c r="C998">
        <v>2299</v>
      </c>
    </row>
    <row r="999" spans="1:3" x14ac:dyDescent="0.3">
      <c r="A999" s="2"/>
      <c r="B999" s="2">
        <v>45418</v>
      </c>
      <c r="C999">
        <v>2321.6</v>
      </c>
    </row>
    <row r="1000" spans="1:3" x14ac:dyDescent="0.3">
      <c r="A1000" s="2"/>
      <c r="B1000" s="2">
        <v>45419</v>
      </c>
      <c r="C1000">
        <v>2315.1999999999998</v>
      </c>
    </row>
    <row r="1001" spans="1:3" x14ac:dyDescent="0.3">
      <c r="A1001" s="2"/>
      <c r="B1001" s="2">
        <v>45420</v>
      </c>
      <c r="C1001">
        <v>2313.6</v>
      </c>
    </row>
    <row r="1002" spans="1:3" x14ac:dyDescent="0.3">
      <c r="A1002" s="2"/>
      <c r="B1002" s="2">
        <v>45421</v>
      </c>
      <c r="C1002">
        <v>2332.1</v>
      </c>
    </row>
    <row r="1003" spans="1:3" x14ac:dyDescent="0.3">
      <c r="A1003" s="2"/>
      <c r="B1003" s="2">
        <v>45422</v>
      </c>
      <c r="C1003">
        <v>2367.3000000000002</v>
      </c>
    </row>
    <row r="1004" spans="1:3" x14ac:dyDescent="0.3">
      <c r="A1004" s="2"/>
      <c r="B1004" s="2">
        <v>45425</v>
      </c>
      <c r="C1004">
        <v>2336.1</v>
      </c>
    </row>
    <row r="1005" spans="1:3" x14ac:dyDescent="0.3">
      <c r="A1005" s="2"/>
      <c r="B1005" s="2">
        <v>45426</v>
      </c>
      <c r="C1005">
        <v>2353.4</v>
      </c>
    </row>
    <row r="1006" spans="1:3" x14ac:dyDescent="0.3">
      <c r="A1006" s="2"/>
      <c r="B1006" s="2">
        <v>45427</v>
      </c>
      <c r="C1006">
        <v>2388.6999999999998</v>
      </c>
    </row>
    <row r="1007" spans="1:3" x14ac:dyDescent="0.3">
      <c r="A1007" s="2"/>
      <c r="B1007" s="2">
        <v>45428</v>
      </c>
      <c r="C1007">
        <v>2380</v>
      </c>
    </row>
    <row r="1008" spans="1:3" x14ac:dyDescent="0.3">
      <c r="A1008" s="2"/>
      <c r="B1008" s="2">
        <v>45429</v>
      </c>
      <c r="C1008">
        <v>2412.1999999999998</v>
      </c>
    </row>
    <row r="1009" spans="1:3" x14ac:dyDescent="0.3">
      <c r="A1009" s="2"/>
      <c r="B1009" s="2">
        <v>45432</v>
      </c>
      <c r="C1009">
        <v>2433.9</v>
      </c>
    </row>
    <row r="1010" spans="1:3" x14ac:dyDescent="0.3">
      <c r="A1010" s="2"/>
      <c r="B1010" s="2">
        <v>45433</v>
      </c>
      <c r="C1010">
        <v>2421.6999999999998</v>
      </c>
    </row>
    <row r="1011" spans="1:3" x14ac:dyDescent="0.3">
      <c r="A1011" s="2"/>
      <c r="B1011" s="2">
        <v>45434</v>
      </c>
      <c r="C1011">
        <v>2389.1999999999998</v>
      </c>
    </row>
    <row r="1012" spans="1:3" x14ac:dyDescent="0.3">
      <c r="A1012" s="2"/>
      <c r="B1012" s="2">
        <v>45435</v>
      </c>
      <c r="C1012">
        <v>2335</v>
      </c>
    </row>
    <row r="1013" spans="1:3" x14ac:dyDescent="0.3">
      <c r="A1013" s="2"/>
      <c r="B1013" s="2">
        <v>45436</v>
      </c>
      <c r="C1013">
        <v>2332.5</v>
      </c>
    </row>
    <row r="1014" spans="1:3" x14ac:dyDescent="0.3">
      <c r="A1014" s="2"/>
      <c r="B1014" s="2">
        <v>45440</v>
      </c>
      <c r="C1014">
        <v>2355.1999999999998</v>
      </c>
    </row>
    <row r="1015" spans="1:3" x14ac:dyDescent="0.3">
      <c r="A1015" s="2"/>
      <c r="B1015" s="2">
        <v>45441</v>
      </c>
      <c r="C1015">
        <v>2340.3000000000002</v>
      </c>
    </row>
    <row r="1016" spans="1:3" x14ac:dyDescent="0.3">
      <c r="A1016" s="2"/>
      <c r="B1016" s="2">
        <v>45442</v>
      </c>
      <c r="C1016">
        <v>2342.9</v>
      </c>
    </row>
    <row r="1017" spans="1:3" x14ac:dyDescent="0.3">
      <c r="A1017" s="2"/>
      <c r="B1017" s="2">
        <v>45443</v>
      </c>
      <c r="C1017">
        <v>2322.9</v>
      </c>
    </row>
    <row r="1018" spans="1:3" x14ac:dyDescent="0.3">
      <c r="A1018" s="2"/>
      <c r="B1018" s="2">
        <v>45446</v>
      </c>
      <c r="C1018">
        <v>2346.6</v>
      </c>
    </row>
    <row r="1019" spans="1:3" x14ac:dyDescent="0.3">
      <c r="A1019" s="2"/>
      <c r="B1019" s="2">
        <v>45447</v>
      </c>
      <c r="C1019">
        <v>2325.5</v>
      </c>
    </row>
    <row r="1020" spans="1:3" x14ac:dyDescent="0.3">
      <c r="A1020" s="2"/>
      <c r="B1020" s="2">
        <v>45448</v>
      </c>
      <c r="C1020">
        <v>2354.1</v>
      </c>
    </row>
    <row r="1021" spans="1:3" x14ac:dyDescent="0.3">
      <c r="A1021" s="2"/>
      <c r="B1021" s="2">
        <v>45449</v>
      </c>
      <c r="C1021">
        <v>2370.3000000000002</v>
      </c>
    </row>
    <row r="1022" spans="1:3" x14ac:dyDescent="0.3">
      <c r="A1022" s="2"/>
      <c r="B1022" s="2">
        <v>45450</v>
      </c>
      <c r="C1022">
        <v>2305.1999999999998</v>
      </c>
    </row>
    <row r="1023" spans="1:3" x14ac:dyDescent="0.3">
      <c r="A1023" s="2"/>
      <c r="B1023" s="2">
        <v>45453</v>
      </c>
      <c r="C1023">
        <v>2307.6999999999998</v>
      </c>
    </row>
    <row r="1024" spans="1:3" x14ac:dyDescent="0.3">
      <c r="A1024" s="2"/>
      <c r="B1024" s="2">
        <v>45454</v>
      </c>
      <c r="C1024">
        <v>2307.5</v>
      </c>
    </row>
    <row r="1025" spans="1:3" x14ac:dyDescent="0.3">
      <c r="A1025" s="2"/>
      <c r="B1025" s="2">
        <v>45455</v>
      </c>
      <c r="C1025">
        <v>2336</v>
      </c>
    </row>
    <row r="1026" spans="1:3" x14ac:dyDescent="0.3">
      <c r="A1026" s="2"/>
      <c r="B1026" s="2">
        <v>45456</v>
      </c>
      <c r="C1026">
        <v>2300.1999999999998</v>
      </c>
    </row>
    <row r="1027" spans="1:3" x14ac:dyDescent="0.3">
      <c r="A1027" s="2"/>
      <c r="B1027" s="2">
        <v>45457</v>
      </c>
      <c r="C1027">
        <v>2331.4</v>
      </c>
    </row>
    <row r="1028" spans="1:3" x14ac:dyDescent="0.3">
      <c r="A1028" s="2"/>
      <c r="B1028" s="2">
        <v>45460</v>
      </c>
      <c r="C1028">
        <v>2312.4</v>
      </c>
    </row>
    <row r="1029" spans="1:3" x14ac:dyDescent="0.3">
      <c r="A1029" s="2"/>
      <c r="B1029" s="2">
        <v>45461</v>
      </c>
      <c r="C1029">
        <v>2330.4</v>
      </c>
    </row>
    <row r="1030" spans="1:3" x14ac:dyDescent="0.3">
      <c r="A1030" s="2"/>
      <c r="B1030" s="2">
        <v>45463</v>
      </c>
      <c r="C1030">
        <v>2353.8000000000002</v>
      </c>
    </row>
    <row r="1031" spans="1:3" x14ac:dyDescent="0.3">
      <c r="A1031" s="2"/>
      <c r="B1031" s="2">
        <v>45464</v>
      </c>
      <c r="C1031">
        <v>2316.4</v>
      </c>
    </row>
    <row r="1032" spans="1:3" x14ac:dyDescent="0.3">
      <c r="A1032" s="2"/>
      <c r="B1032" s="2">
        <v>45467</v>
      </c>
      <c r="C1032">
        <v>2330</v>
      </c>
    </row>
    <row r="1033" spans="1:3" x14ac:dyDescent="0.3">
      <c r="A1033" s="2"/>
      <c r="B1033" s="2">
        <v>45468</v>
      </c>
      <c r="C1033">
        <v>2316.6</v>
      </c>
    </row>
    <row r="1034" spans="1:3" x14ac:dyDescent="0.3">
      <c r="A1034" s="2"/>
      <c r="B1034" s="2">
        <v>45469</v>
      </c>
      <c r="C1034">
        <v>2299.1999999999998</v>
      </c>
    </row>
    <row r="1035" spans="1:3" x14ac:dyDescent="0.3">
      <c r="A1035" s="2"/>
      <c r="B1035" s="2">
        <v>45470</v>
      </c>
      <c r="C1035">
        <v>2324.5</v>
      </c>
    </row>
    <row r="1036" spans="1:3" x14ac:dyDescent="0.3">
      <c r="A1036" s="2"/>
      <c r="B1036" s="2">
        <v>45471</v>
      </c>
      <c r="C1036">
        <v>2327.6999999999998</v>
      </c>
    </row>
    <row r="1037" spans="1:3" x14ac:dyDescent="0.3">
      <c r="A1037" s="2"/>
      <c r="B1037" s="2">
        <v>45474</v>
      </c>
      <c r="C1037">
        <v>2327.6</v>
      </c>
    </row>
    <row r="1038" spans="1:3" x14ac:dyDescent="0.3">
      <c r="A1038" s="2"/>
      <c r="B1038" s="2">
        <v>45475</v>
      </c>
      <c r="C1038">
        <v>2323</v>
      </c>
    </row>
    <row r="1039" spans="1:3" x14ac:dyDescent="0.3">
      <c r="A1039" s="2"/>
      <c r="B1039" s="2">
        <v>45476</v>
      </c>
      <c r="C1039">
        <v>2359.8000000000002</v>
      </c>
    </row>
    <row r="1040" spans="1:3" x14ac:dyDescent="0.3">
      <c r="A1040" s="2"/>
      <c r="B1040" s="2">
        <v>45478</v>
      </c>
      <c r="C1040">
        <v>2388.5</v>
      </c>
    </row>
    <row r="1041" spans="1:3" x14ac:dyDescent="0.3">
      <c r="A1041" s="2"/>
      <c r="B1041" s="2">
        <v>45481</v>
      </c>
      <c r="C1041">
        <v>2355.1999999999998</v>
      </c>
    </row>
    <row r="1042" spans="1:3" x14ac:dyDescent="0.3">
      <c r="A1042" s="2"/>
      <c r="B1042" s="2">
        <v>45482</v>
      </c>
      <c r="C1042">
        <v>2360.1</v>
      </c>
    </row>
    <row r="1043" spans="1:3" x14ac:dyDescent="0.3">
      <c r="A1043" s="2"/>
      <c r="B1043" s="2">
        <v>45483</v>
      </c>
      <c r="C1043">
        <v>2372.1999999999998</v>
      </c>
    </row>
    <row r="1044" spans="1:3" x14ac:dyDescent="0.3">
      <c r="A1044" s="2"/>
      <c r="B1044" s="2">
        <v>45484</v>
      </c>
      <c r="C1044">
        <v>2415</v>
      </c>
    </row>
    <row r="1045" spans="1:3" x14ac:dyDescent="0.3">
      <c r="A1045" s="2"/>
      <c r="B1045" s="2">
        <v>45485</v>
      </c>
      <c r="C1045">
        <v>2414</v>
      </c>
    </row>
    <row r="1046" spans="1:3" x14ac:dyDescent="0.3">
      <c r="A1046" s="2"/>
      <c r="B1046" s="2">
        <v>45488</v>
      </c>
      <c r="C1046">
        <v>2422.9</v>
      </c>
    </row>
    <row r="1047" spans="1:3" x14ac:dyDescent="0.3">
      <c r="A1047" s="2"/>
      <c r="B1047" s="2">
        <v>45489</v>
      </c>
      <c r="C1047">
        <v>2462.4</v>
      </c>
    </row>
    <row r="1048" spans="1:3" x14ac:dyDescent="0.3">
      <c r="A1048" s="2"/>
      <c r="B1048" s="2">
        <v>45490</v>
      </c>
      <c r="C1048">
        <v>2454.8000000000002</v>
      </c>
    </row>
    <row r="1049" spans="1:3" x14ac:dyDescent="0.3">
      <c r="A1049" s="2"/>
      <c r="B1049" s="2">
        <v>45491</v>
      </c>
      <c r="C1049">
        <v>2451.8000000000002</v>
      </c>
    </row>
    <row r="1050" spans="1:3" x14ac:dyDescent="0.3">
      <c r="A1050" s="2"/>
      <c r="B1050" s="2">
        <v>45492</v>
      </c>
      <c r="C1050">
        <v>2395.5</v>
      </c>
    </row>
    <row r="1051" spans="1:3" x14ac:dyDescent="0.3">
      <c r="A1051" s="2"/>
      <c r="B1051" s="2">
        <v>45495</v>
      </c>
      <c r="C1051">
        <v>2392</v>
      </c>
    </row>
    <row r="1052" spans="1:3" x14ac:dyDescent="0.3">
      <c r="A1052" s="2"/>
      <c r="B1052" s="2">
        <v>45496</v>
      </c>
      <c r="C1052">
        <v>2404.6</v>
      </c>
    </row>
    <row r="1053" spans="1:3" x14ac:dyDescent="0.3">
      <c r="A1053" s="2"/>
      <c r="B1053" s="2">
        <v>45497</v>
      </c>
      <c r="C1053">
        <v>2413.3000000000002</v>
      </c>
    </row>
    <row r="1054" spans="1:3" x14ac:dyDescent="0.3">
      <c r="A1054" s="2"/>
      <c r="B1054" s="2">
        <v>45498</v>
      </c>
      <c r="C1054">
        <v>2351.9</v>
      </c>
    </row>
    <row r="1055" spans="1:3" x14ac:dyDescent="0.3">
      <c r="A1055" s="2"/>
      <c r="B1055" s="2">
        <v>45499</v>
      </c>
      <c r="C1055">
        <v>2380</v>
      </c>
    </row>
    <row r="1056" spans="1:3" x14ac:dyDescent="0.3">
      <c r="A1056" s="2"/>
      <c r="B1056" s="2">
        <v>45502</v>
      </c>
      <c r="C1056">
        <v>2377.3000000000002</v>
      </c>
    </row>
    <row r="1057" spans="1:3" x14ac:dyDescent="0.3">
      <c r="A1057" s="2"/>
      <c r="B1057" s="2">
        <v>45503</v>
      </c>
      <c r="C1057">
        <v>2405</v>
      </c>
    </row>
    <row r="1058" spans="1:3" x14ac:dyDescent="0.3">
      <c r="A1058" s="2"/>
      <c r="B1058" s="2">
        <v>45504</v>
      </c>
      <c r="C1058">
        <v>2426.5</v>
      </c>
    </row>
    <row r="1059" spans="1:3" x14ac:dyDescent="0.3">
      <c r="A1059" s="2"/>
      <c r="B1059" s="2">
        <v>45505</v>
      </c>
      <c r="C1059">
        <v>2435</v>
      </c>
    </row>
    <row r="1060" spans="1:3" x14ac:dyDescent="0.3">
      <c r="A1060" s="2"/>
      <c r="B1060" s="2">
        <v>45506</v>
      </c>
      <c r="C1060">
        <v>2425.6999999999998</v>
      </c>
    </row>
    <row r="1061" spans="1:3" x14ac:dyDescent="0.3">
      <c r="A1061" s="2"/>
      <c r="B1061" s="2">
        <v>45509</v>
      </c>
      <c r="C1061">
        <v>2401.6999999999998</v>
      </c>
    </row>
    <row r="1062" spans="1:3" x14ac:dyDescent="0.3">
      <c r="A1062" s="2"/>
      <c r="B1062" s="2">
        <v>45510</v>
      </c>
      <c r="C1062">
        <v>2389.1</v>
      </c>
    </row>
    <row r="1063" spans="1:3" x14ac:dyDescent="0.3">
      <c r="A1063" s="2"/>
      <c r="B1063" s="2">
        <v>45511</v>
      </c>
      <c r="C1063">
        <v>2390.5</v>
      </c>
    </row>
    <row r="1064" spans="1:3" x14ac:dyDescent="0.3">
      <c r="A1064" s="2"/>
      <c r="B1064" s="2">
        <v>45512</v>
      </c>
      <c r="C1064">
        <v>2422.1999999999998</v>
      </c>
    </row>
    <row r="1065" spans="1:3" x14ac:dyDescent="0.3">
      <c r="A1065" s="2"/>
      <c r="B1065" s="2">
        <v>45513</v>
      </c>
      <c r="C1065">
        <v>2432.1</v>
      </c>
    </row>
    <row r="1066" spans="1:3" x14ac:dyDescent="0.3">
      <c r="A1066" s="2"/>
      <c r="B1066" s="2">
        <v>45516</v>
      </c>
      <c r="C1066">
        <v>2462.4</v>
      </c>
    </row>
    <row r="1067" spans="1:3" x14ac:dyDescent="0.3">
      <c r="A1067" s="2"/>
      <c r="B1067" s="2">
        <v>45517</v>
      </c>
      <c r="C1067">
        <v>2466.6999999999998</v>
      </c>
    </row>
    <row r="1068" spans="1:3" x14ac:dyDescent="0.3">
      <c r="A1068" s="2"/>
      <c r="B1068" s="2">
        <v>45518</v>
      </c>
      <c r="C1068">
        <v>2439.4</v>
      </c>
    </row>
    <row r="1069" spans="1:3" x14ac:dyDescent="0.3">
      <c r="A1069" s="2"/>
      <c r="B1069" s="2">
        <v>45519</v>
      </c>
      <c r="C1069">
        <v>2453.1</v>
      </c>
    </row>
    <row r="1070" spans="1:3" x14ac:dyDescent="0.3">
      <c r="A1070" s="2"/>
      <c r="B1070" s="2">
        <v>45520</v>
      </c>
      <c r="C1070">
        <v>2498.6</v>
      </c>
    </row>
    <row r="1071" spans="1:3" x14ac:dyDescent="0.3">
      <c r="A1071" s="2"/>
      <c r="B1071" s="2">
        <v>45523</v>
      </c>
      <c r="C1071">
        <v>2501.8000000000002</v>
      </c>
    </row>
    <row r="1072" spans="1:3" x14ac:dyDescent="0.3">
      <c r="A1072" s="2"/>
      <c r="B1072" s="2">
        <v>45524</v>
      </c>
      <c r="C1072">
        <v>2511.3000000000002</v>
      </c>
    </row>
    <row r="1073" spans="1:3" x14ac:dyDescent="0.3">
      <c r="A1073" s="2"/>
      <c r="B1073" s="2">
        <v>45525</v>
      </c>
      <c r="C1073">
        <v>2508.4</v>
      </c>
    </row>
    <row r="1074" spans="1:3" x14ac:dyDescent="0.3">
      <c r="A1074" s="2"/>
      <c r="B1074" s="2">
        <v>45526</v>
      </c>
      <c r="C1074">
        <v>2478.9</v>
      </c>
    </row>
    <row r="1075" spans="1:3" x14ac:dyDescent="0.3">
      <c r="A1075" s="2"/>
      <c r="B1075" s="2">
        <v>45527</v>
      </c>
      <c r="C1075">
        <v>2508.4</v>
      </c>
    </row>
    <row r="1076" spans="1:3" x14ac:dyDescent="0.3">
      <c r="A1076" s="2"/>
      <c r="B1076" s="2">
        <v>45530</v>
      </c>
      <c r="C1076">
        <v>2517.6999999999998</v>
      </c>
    </row>
    <row r="1077" spans="1:3" x14ac:dyDescent="0.3">
      <c r="A1077" s="2"/>
      <c r="B1077" s="2">
        <v>45531</v>
      </c>
      <c r="C1077">
        <v>2516</v>
      </c>
    </row>
    <row r="1078" spans="1:3" x14ac:dyDescent="0.3">
      <c r="A1078" s="2"/>
      <c r="B1078" s="2">
        <v>45532</v>
      </c>
      <c r="C1078">
        <v>2501</v>
      </c>
    </row>
    <row r="1079" spans="1:3" x14ac:dyDescent="0.3">
      <c r="A1079" s="2"/>
      <c r="B1079" s="2">
        <v>45533</v>
      </c>
      <c r="C1079">
        <v>2525.6999999999998</v>
      </c>
    </row>
    <row r="1080" spans="1:3" x14ac:dyDescent="0.3">
      <c r="A1080" s="2"/>
      <c r="B1080" s="2">
        <v>45534</v>
      </c>
      <c r="C1080">
        <v>2493.8000000000002</v>
      </c>
    </row>
    <row r="1081" spans="1:3" x14ac:dyDescent="0.3">
      <c r="A1081" s="2"/>
      <c r="B1081" s="2">
        <v>45538</v>
      </c>
      <c r="C1081">
        <v>2489.9</v>
      </c>
    </row>
    <row r="1082" spans="1:3" x14ac:dyDescent="0.3">
      <c r="A1082" s="2"/>
      <c r="B1082" s="2">
        <v>45539</v>
      </c>
      <c r="C1082">
        <v>2493.4</v>
      </c>
    </row>
    <row r="1083" spans="1:3" x14ac:dyDescent="0.3">
      <c r="A1083" s="2"/>
      <c r="B1083" s="2">
        <v>45540</v>
      </c>
      <c r="C1083">
        <v>2511.4</v>
      </c>
    </row>
    <row r="1084" spans="1:3" x14ac:dyDescent="0.3">
      <c r="A1084" s="2"/>
      <c r="B1084" s="2">
        <v>45541</v>
      </c>
      <c r="C1084">
        <v>2493.5</v>
      </c>
    </row>
    <row r="1085" spans="1:3" x14ac:dyDescent="0.3">
      <c r="A1085" s="2"/>
      <c r="B1085" s="2">
        <v>45544</v>
      </c>
      <c r="C1085">
        <v>2501.8000000000002</v>
      </c>
    </row>
    <row r="1086" spans="1:3" x14ac:dyDescent="0.3">
      <c r="A1086" s="2"/>
      <c r="B1086" s="2">
        <v>45545</v>
      </c>
      <c r="C1086">
        <v>2512.3000000000002</v>
      </c>
    </row>
    <row r="1087" spans="1:3" x14ac:dyDescent="0.3">
      <c r="A1087" s="2"/>
      <c r="B1087" s="2">
        <v>45546</v>
      </c>
      <c r="C1087">
        <v>2512.1</v>
      </c>
    </row>
    <row r="1088" spans="1:3" x14ac:dyDescent="0.3">
      <c r="A1088" s="2"/>
      <c r="B1088" s="2">
        <v>45547</v>
      </c>
      <c r="C1088">
        <v>2551.1999999999998</v>
      </c>
    </row>
    <row r="1089" spans="1:3" x14ac:dyDescent="0.3">
      <c r="A1089" s="2"/>
      <c r="B1089" s="2">
        <v>45548</v>
      </c>
      <c r="C1089">
        <v>2581.3000000000002</v>
      </c>
    </row>
    <row r="1090" spans="1:3" x14ac:dyDescent="0.3">
      <c r="A1090" s="2"/>
      <c r="B1090" s="2">
        <v>45551</v>
      </c>
      <c r="C1090">
        <v>2580.4</v>
      </c>
    </row>
    <row r="1091" spans="1:3" x14ac:dyDescent="0.3">
      <c r="A1091" s="2"/>
      <c r="B1091" s="2">
        <v>45552</v>
      </c>
      <c r="C1091">
        <v>2564.3000000000002</v>
      </c>
    </row>
    <row r="1092" spans="1:3" x14ac:dyDescent="0.3">
      <c r="A1092" s="2"/>
      <c r="B1092" s="2">
        <v>45553</v>
      </c>
      <c r="C1092">
        <v>2570.6999999999998</v>
      </c>
    </row>
    <row r="1093" spans="1:3" x14ac:dyDescent="0.3">
      <c r="A1093" s="2"/>
      <c r="B1093" s="2">
        <v>45554</v>
      </c>
      <c r="C1093">
        <v>2588</v>
      </c>
    </row>
    <row r="1094" spans="1:3" x14ac:dyDescent="0.3">
      <c r="A1094" s="2"/>
      <c r="B1094" s="2">
        <v>45555</v>
      </c>
      <c r="C1094">
        <v>2619.9</v>
      </c>
    </row>
    <row r="1095" spans="1:3" x14ac:dyDescent="0.3">
      <c r="A1095" s="2"/>
      <c r="B1095" s="2">
        <v>45558</v>
      </c>
      <c r="C1095">
        <v>2626.5</v>
      </c>
    </row>
    <row r="1096" spans="1:3" x14ac:dyDescent="0.3">
      <c r="A1096" s="2"/>
      <c r="B1096" s="2">
        <v>45559</v>
      </c>
      <c r="C1096">
        <v>2651.2</v>
      </c>
    </row>
    <row r="1097" spans="1:3" x14ac:dyDescent="0.3">
      <c r="A1097" s="2"/>
      <c r="B1097" s="2">
        <v>45560</v>
      </c>
      <c r="C1097">
        <v>2659.2</v>
      </c>
    </row>
    <row r="1098" spans="1:3" x14ac:dyDescent="0.3">
      <c r="A1098" s="2"/>
      <c r="B1098" s="2">
        <v>45561</v>
      </c>
      <c r="C1098">
        <v>2669.9</v>
      </c>
    </row>
    <row r="1099" spans="1:3" x14ac:dyDescent="0.3">
      <c r="A1099" s="2"/>
      <c r="B1099" s="2">
        <v>45562</v>
      </c>
      <c r="C1099">
        <v>2644.3</v>
      </c>
    </row>
    <row r="1100" spans="1:3" x14ac:dyDescent="0.3">
      <c r="A1100" s="2"/>
      <c r="B1100" s="2">
        <v>45565</v>
      </c>
      <c r="C1100">
        <v>2636.1</v>
      </c>
    </row>
    <row r="1101" spans="1:3" x14ac:dyDescent="0.3">
      <c r="A1101" s="2"/>
      <c r="B1101" s="2">
        <v>45566</v>
      </c>
      <c r="C1101">
        <v>2667.3</v>
      </c>
    </row>
    <row r="1102" spans="1:3" x14ac:dyDescent="0.3">
      <c r="A1102" s="2"/>
      <c r="B1102" s="2">
        <v>45567</v>
      </c>
      <c r="C1102">
        <v>2647.1</v>
      </c>
    </row>
    <row r="1103" spans="1:3" x14ac:dyDescent="0.3">
      <c r="A1103" s="2"/>
      <c r="B1103" s="2">
        <v>45568</v>
      </c>
      <c r="C1103">
        <v>2657.1</v>
      </c>
    </row>
    <row r="1104" spans="1:3" x14ac:dyDescent="0.3">
      <c r="A1104" s="2"/>
      <c r="B1104" s="2">
        <v>45569</v>
      </c>
      <c r="C1104">
        <v>2645.8</v>
      </c>
    </row>
    <row r="1105" spans="1:3" x14ac:dyDescent="0.3">
      <c r="A1105" s="2"/>
      <c r="B1105" s="2">
        <v>45572</v>
      </c>
      <c r="C1105">
        <v>2644.8</v>
      </c>
    </row>
    <row r="1106" spans="1:3" x14ac:dyDescent="0.3">
      <c r="A1106" s="2"/>
      <c r="B1106" s="2">
        <v>45573</v>
      </c>
      <c r="C1106">
        <v>2615</v>
      </c>
    </row>
    <row r="1107" spans="1:3" x14ac:dyDescent="0.3">
      <c r="A1107" s="2"/>
      <c r="B1107" s="2">
        <v>45574</v>
      </c>
      <c r="C1107">
        <v>2606</v>
      </c>
    </row>
    <row r="1108" spans="1:3" x14ac:dyDescent="0.3">
      <c r="A1108" s="2"/>
      <c r="B1108" s="2">
        <v>45575</v>
      </c>
      <c r="C1108">
        <v>2620.6</v>
      </c>
    </row>
    <row r="1109" spans="1:3" x14ac:dyDescent="0.3">
      <c r="A1109" s="2"/>
      <c r="B1109" s="2">
        <v>45576</v>
      </c>
      <c r="C1109">
        <v>2657.6</v>
      </c>
    </row>
    <row r="1110" spans="1:3" x14ac:dyDescent="0.3">
      <c r="A1110" s="2"/>
      <c r="B1110" s="2">
        <v>45579</v>
      </c>
      <c r="C1110">
        <v>2647.8</v>
      </c>
    </row>
    <row r="1111" spans="1:3" x14ac:dyDescent="0.3">
      <c r="A1111" s="2"/>
      <c r="B1111" s="2">
        <v>45580</v>
      </c>
      <c r="C1111">
        <v>2661.4</v>
      </c>
    </row>
    <row r="1112" spans="1:3" x14ac:dyDescent="0.3">
      <c r="A1112" s="2"/>
      <c r="B1112" s="2">
        <v>45581</v>
      </c>
      <c r="C1112">
        <v>2674</v>
      </c>
    </row>
    <row r="1113" spans="1:3" x14ac:dyDescent="0.3">
      <c r="A1113" s="2"/>
      <c r="B1113" s="2">
        <v>45582</v>
      </c>
      <c r="C1113">
        <v>2691</v>
      </c>
    </row>
    <row r="1114" spans="1:3" x14ac:dyDescent="0.3">
      <c r="A1114" s="2"/>
      <c r="B1114" s="2">
        <v>45583</v>
      </c>
      <c r="C1114">
        <v>2713.7</v>
      </c>
    </row>
    <row r="1115" spans="1:3" x14ac:dyDescent="0.3">
      <c r="A1115" s="2"/>
      <c r="B1115" s="2">
        <v>45586</v>
      </c>
      <c r="C1115">
        <v>2723.1</v>
      </c>
    </row>
    <row r="1116" spans="1:3" x14ac:dyDescent="0.3">
      <c r="A1116" s="2"/>
      <c r="B1116" s="2">
        <v>45587</v>
      </c>
      <c r="C1116">
        <v>2744.2</v>
      </c>
    </row>
    <row r="1117" spans="1:3" x14ac:dyDescent="0.3">
      <c r="A1117" s="2"/>
      <c r="B1117" s="2">
        <v>45588</v>
      </c>
      <c r="C1117">
        <v>2714.4</v>
      </c>
    </row>
    <row r="1118" spans="1:3" x14ac:dyDescent="0.3">
      <c r="A1118" s="2"/>
      <c r="B1118" s="2">
        <v>45589</v>
      </c>
      <c r="C1118">
        <v>2734.9</v>
      </c>
    </row>
    <row r="1119" spans="1:3" x14ac:dyDescent="0.3">
      <c r="A1119" s="2"/>
      <c r="B1119" s="2">
        <v>45590</v>
      </c>
      <c r="C1119">
        <v>2740.9</v>
      </c>
    </row>
    <row r="1120" spans="1:3" x14ac:dyDescent="0.3">
      <c r="A1120" s="2"/>
      <c r="B1120" s="2">
        <v>45593</v>
      </c>
      <c r="C1120">
        <v>2742.9</v>
      </c>
    </row>
    <row r="1121" spans="1:3" x14ac:dyDescent="0.3">
      <c r="A1121" s="2"/>
      <c r="B1121" s="2">
        <v>45594</v>
      </c>
      <c r="C1121">
        <v>2768.4</v>
      </c>
    </row>
    <row r="1122" spans="1:3" x14ac:dyDescent="0.3">
      <c r="A1122" s="2"/>
      <c r="B1122" s="2">
        <v>45595</v>
      </c>
      <c r="C1122">
        <v>2788.5</v>
      </c>
    </row>
    <row r="1123" spans="1:3" x14ac:dyDescent="0.3">
      <c r="A1123" s="2"/>
      <c r="B1123" s="2">
        <v>45596</v>
      </c>
      <c r="C1123">
        <v>2738.3</v>
      </c>
    </row>
    <row r="1124" spans="1:3" x14ac:dyDescent="0.3">
      <c r="A1124" s="2"/>
      <c r="B1124" s="2">
        <v>45597</v>
      </c>
      <c r="C1124">
        <v>2738.6</v>
      </c>
    </row>
    <row r="1125" spans="1:3" x14ac:dyDescent="0.3">
      <c r="A1125" s="2"/>
      <c r="B1125" s="2">
        <v>45600</v>
      </c>
      <c r="C1125">
        <v>2736.1</v>
      </c>
    </row>
    <row r="1126" spans="1:3" x14ac:dyDescent="0.3">
      <c r="A1126" s="2"/>
      <c r="B1126" s="2">
        <v>45601</v>
      </c>
      <c r="C1126">
        <v>2740.3</v>
      </c>
    </row>
    <row r="1127" spans="1:3" x14ac:dyDescent="0.3">
      <c r="A1127" s="2"/>
      <c r="B1127" s="2">
        <v>45602</v>
      </c>
      <c r="C1127">
        <v>2667.6</v>
      </c>
    </row>
    <row r="1128" spans="1:3" x14ac:dyDescent="0.3">
      <c r="A1128" s="2"/>
      <c r="B1128" s="2">
        <v>45603</v>
      </c>
      <c r="C1128">
        <v>2698.4</v>
      </c>
    </row>
    <row r="1129" spans="1:3" x14ac:dyDescent="0.3">
      <c r="A1129" s="2"/>
      <c r="B1129" s="2">
        <v>45604</v>
      </c>
      <c r="C1129">
        <v>2687.5</v>
      </c>
    </row>
    <row r="1130" spans="1:3" x14ac:dyDescent="0.3">
      <c r="A1130" s="2"/>
      <c r="B1130" s="2">
        <v>45607</v>
      </c>
      <c r="C1130">
        <v>2611.1999999999998</v>
      </c>
    </row>
    <row r="1131" spans="1:3" x14ac:dyDescent="0.3">
      <c r="A1131" s="2"/>
      <c r="B1131" s="2">
        <v>45608</v>
      </c>
      <c r="C1131">
        <v>2600</v>
      </c>
    </row>
    <row r="1132" spans="1:3" x14ac:dyDescent="0.3">
      <c r="A1132" s="2"/>
      <c r="B1132" s="2">
        <v>45609</v>
      </c>
      <c r="C1132">
        <v>2580.8000000000002</v>
      </c>
    </row>
    <row r="1133" spans="1:3" x14ac:dyDescent="0.3">
      <c r="A1133" s="2"/>
      <c r="B1133" s="2">
        <v>45610</v>
      </c>
      <c r="C1133">
        <v>2568.1999999999998</v>
      </c>
    </row>
    <row r="1134" spans="1:3" x14ac:dyDescent="0.3">
      <c r="A1134" s="2"/>
      <c r="B1134" s="2">
        <v>45611</v>
      </c>
      <c r="C1134">
        <v>2565.6999999999998</v>
      </c>
    </row>
    <row r="1135" spans="1:3" x14ac:dyDescent="0.3">
      <c r="A1135" s="2"/>
      <c r="B1135" s="2">
        <v>45614</v>
      </c>
      <c r="C1135">
        <v>2610.6</v>
      </c>
    </row>
    <row r="1136" spans="1:3" x14ac:dyDescent="0.3">
      <c r="A1136" s="2"/>
      <c r="B1136" s="2">
        <v>45615</v>
      </c>
      <c r="C1136">
        <v>2627.1</v>
      </c>
    </row>
    <row r="1137" spans="1:3" x14ac:dyDescent="0.3">
      <c r="A1137" s="2"/>
      <c r="B1137" s="2">
        <v>45616</v>
      </c>
      <c r="C1137">
        <v>2648.2</v>
      </c>
    </row>
    <row r="1138" spans="1:3" x14ac:dyDescent="0.3">
      <c r="A1138" s="2"/>
      <c r="B1138" s="2">
        <v>45617</v>
      </c>
      <c r="C1138">
        <v>2672.1</v>
      </c>
    </row>
    <row r="1139" spans="1:3" x14ac:dyDescent="0.3">
      <c r="A1139" s="2"/>
      <c r="B1139" s="2">
        <v>45618</v>
      </c>
      <c r="C1139">
        <v>2709.9</v>
      </c>
    </row>
    <row r="1140" spans="1:3" x14ac:dyDescent="0.3">
      <c r="A1140" s="2"/>
      <c r="B1140" s="2">
        <v>45621</v>
      </c>
      <c r="C1140">
        <v>2616.8000000000002</v>
      </c>
    </row>
    <row r="1141" spans="1:3" x14ac:dyDescent="0.3">
      <c r="A1141" s="2"/>
      <c r="B1141" s="2">
        <v>45622</v>
      </c>
      <c r="C1141">
        <v>2620.3000000000002</v>
      </c>
    </row>
    <row r="1142" spans="1:3" x14ac:dyDescent="0.3">
      <c r="A1142" s="2"/>
      <c r="B1142" s="2">
        <v>45623</v>
      </c>
      <c r="C1142">
        <v>2639.9</v>
      </c>
    </row>
    <row r="1143" spans="1:3" x14ac:dyDescent="0.3">
      <c r="A1143" s="2"/>
      <c r="B1143" s="2">
        <v>45625</v>
      </c>
      <c r="C1143">
        <v>2657</v>
      </c>
    </row>
    <row r="1144" spans="1:3" x14ac:dyDescent="0.3">
      <c r="A1144" s="2"/>
      <c r="B1144" s="2">
        <v>45628</v>
      </c>
      <c r="C1144">
        <v>2634.9</v>
      </c>
    </row>
    <row r="1145" spans="1:3" x14ac:dyDescent="0.3">
      <c r="A1145" s="2"/>
      <c r="B1145" s="2">
        <v>45629</v>
      </c>
      <c r="C1145">
        <v>2644.7</v>
      </c>
    </row>
    <row r="1146" spans="1:3" x14ac:dyDescent="0.3">
      <c r="A1146" s="2"/>
      <c r="B1146" s="2">
        <v>45630</v>
      </c>
      <c r="C1146">
        <v>2653.8</v>
      </c>
    </row>
    <row r="1147" spans="1:3" x14ac:dyDescent="0.3">
      <c r="A1147" s="2"/>
      <c r="B1147" s="2">
        <v>45631</v>
      </c>
      <c r="C1147">
        <v>2626.6</v>
      </c>
    </row>
    <row r="1148" spans="1:3" x14ac:dyDescent="0.3">
      <c r="A1148" s="2"/>
      <c r="B1148" s="2">
        <v>45632</v>
      </c>
      <c r="C1148">
        <v>2638.6</v>
      </c>
    </row>
    <row r="1149" spans="1:3" x14ac:dyDescent="0.3">
      <c r="A1149" s="2"/>
      <c r="B1149" s="2">
        <v>45635</v>
      </c>
      <c r="C1149">
        <v>2664.9</v>
      </c>
    </row>
    <row r="1150" spans="1:3" x14ac:dyDescent="0.3">
      <c r="A1150" s="2"/>
      <c r="B1150" s="2">
        <v>45636</v>
      </c>
      <c r="C1150">
        <v>2697.6</v>
      </c>
    </row>
    <row r="1151" spans="1:3" x14ac:dyDescent="0.3">
      <c r="A1151" s="2"/>
      <c r="B1151" s="2">
        <v>45637</v>
      </c>
      <c r="C1151">
        <v>2733.8</v>
      </c>
    </row>
    <row r="1152" spans="1:3" x14ac:dyDescent="0.3">
      <c r="A1152" s="2"/>
      <c r="B1152" s="2">
        <v>45638</v>
      </c>
      <c r="C1152">
        <v>2687.5</v>
      </c>
    </row>
    <row r="1153" spans="1:3" x14ac:dyDescent="0.3">
      <c r="A1153" s="2"/>
      <c r="B1153" s="2">
        <v>45639</v>
      </c>
      <c r="C1153">
        <v>2656</v>
      </c>
    </row>
    <row r="1154" spans="1:3" x14ac:dyDescent="0.3">
      <c r="A1154" s="2"/>
      <c r="B1154" s="2">
        <v>45642</v>
      </c>
      <c r="C1154">
        <v>2651.4</v>
      </c>
    </row>
    <row r="1155" spans="1:3" x14ac:dyDescent="0.3">
      <c r="A1155" s="2"/>
      <c r="B1155" s="2">
        <v>45643</v>
      </c>
      <c r="C1155">
        <v>2644.4</v>
      </c>
    </row>
    <row r="1156" spans="1:3" x14ac:dyDescent="0.3">
      <c r="A1156" s="2"/>
      <c r="B1156" s="2">
        <v>45644</v>
      </c>
      <c r="C1156">
        <v>2636.5</v>
      </c>
    </row>
    <row r="1157" spans="1:3" x14ac:dyDescent="0.3">
      <c r="A1157" s="2"/>
      <c r="B1157" s="2">
        <v>45645</v>
      </c>
      <c r="C1157">
        <v>2592.1999999999998</v>
      </c>
    </row>
    <row r="1158" spans="1:3" x14ac:dyDescent="0.3">
      <c r="A1158" s="2"/>
      <c r="B1158" s="2">
        <v>45646</v>
      </c>
      <c r="C1158">
        <v>2628.7</v>
      </c>
    </row>
    <row r="1159" spans="1:3" x14ac:dyDescent="0.3">
      <c r="A1159" s="2"/>
      <c r="B1159" s="2">
        <v>45649</v>
      </c>
      <c r="C1159">
        <v>2612.3000000000002</v>
      </c>
    </row>
    <row r="1160" spans="1:3" x14ac:dyDescent="0.3">
      <c r="A1160" s="2"/>
      <c r="B1160" s="2">
        <v>45650</v>
      </c>
      <c r="C1160">
        <v>2620</v>
      </c>
    </row>
    <row r="1161" spans="1:3" x14ac:dyDescent="0.3">
      <c r="A1161" s="2"/>
      <c r="B1161" s="2">
        <v>45652</v>
      </c>
      <c r="C1161">
        <v>2638.8</v>
      </c>
    </row>
    <row r="1162" spans="1:3" x14ac:dyDescent="0.3">
      <c r="A1162" s="2"/>
      <c r="B1162" s="2">
        <v>45653</v>
      </c>
      <c r="C1162">
        <v>2617.1999999999998</v>
      </c>
    </row>
    <row r="1163" spans="1:3" x14ac:dyDescent="0.3">
      <c r="A1163" s="2"/>
      <c r="B1163" s="2">
        <v>45656</v>
      </c>
      <c r="C1163">
        <v>2606.1</v>
      </c>
    </row>
    <row r="1164" spans="1:3" x14ac:dyDescent="0.3">
      <c r="A1164" s="2"/>
      <c r="B1164" s="2">
        <v>45657</v>
      </c>
      <c r="C1164">
        <v>2629.2</v>
      </c>
    </row>
    <row r="1165" spans="1:3" x14ac:dyDescent="0.3">
      <c r="A1165" s="2"/>
      <c r="B1165" s="2">
        <v>45659</v>
      </c>
      <c r="C1165">
        <v>2658.9</v>
      </c>
    </row>
    <row r="1166" spans="1:3" x14ac:dyDescent="0.3">
      <c r="A1166" s="2"/>
      <c r="B1166" s="2">
        <v>45660</v>
      </c>
      <c r="C1166">
        <v>2645</v>
      </c>
    </row>
    <row r="1167" spans="1:3" x14ac:dyDescent="0.3">
      <c r="A1167" s="2"/>
      <c r="B1167" s="2">
        <v>45663</v>
      </c>
      <c r="C1167">
        <v>2638.4</v>
      </c>
    </row>
    <row r="1168" spans="1:3" x14ac:dyDescent="0.3">
      <c r="A1168" s="2"/>
      <c r="B1168" s="2">
        <v>45664</v>
      </c>
      <c r="C1168">
        <v>2656.7</v>
      </c>
    </row>
    <row r="1169" spans="1:3" x14ac:dyDescent="0.3">
      <c r="A1169" s="2"/>
      <c r="B1169" s="2">
        <v>45665</v>
      </c>
      <c r="C1169">
        <v>2664.5</v>
      </c>
    </row>
    <row r="1170" spans="1:3" x14ac:dyDescent="0.3">
      <c r="A1170" s="2"/>
      <c r="B1170" s="2">
        <v>45667</v>
      </c>
      <c r="C1170">
        <v>2708.5</v>
      </c>
    </row>
    <row r="1171" spans="1:3" x14ac:dyDescent="0.3">
      <c r="A1171" s="2"/>
      <c r="B1171" s="2">
        <v>45670</v>
      </c>
      <c r="C1171">
        <v>2673.5</v>
      </c>
    </row>
    <row r="1172" spans="1:3" x14ac:dyDescent="0.3">
      <c r="A1172" s="2"/>
      <c r="B1172" s="2">
        <v>45671</v>
      </c>
      <c r="C1172">
        <v>2677.5</v>
      </c>
    </row>
    <row r="1173" spans="1:3" x14ac:dyDescent="0.3">
      <c r="A1173" s="2"/>
      <c r="B1173" s="2">
        <v>45672</v>
      </c>
      <c r="C1173">
        <v>2712.5</v>
      </c>
    </row>
    <row r="1174" spans="1:3" x14ac:dyDescent="0.3">
      <c r="A1174" s="2"/>
      <c r="B1174" s="2">
        <v>45673</v>
      </c>
      <c r="C1174">
        <v>2746.4</v>
      </c>
    </row>
    <row r="1175" spans="1:3" x14ac:dyDescent="0.3">
      <c r="A1175" s="2"/>
      <c r="B1175" s="2">
        <v>45674</v>
      </c>
      <c r="C1175">
        <v>2744.3</v>
      </c>
    </row>
    <row r="1176" spans="1:3" x14ac:dyDescent="0.3">
      <c r="A1176" s="2"/>
      <c r="B1176" s="2">
        <v>45678</v>
      </c>
      <c r="C1176">
        <v>2755</v>
      </c>
    </row>
    <row r="1177" spans="1:3" x14ac:dyDescent="0.3">
      <c r="A1177" s="2"/>
      <c r="B1177" s="2">
        <v>45679</v>
      </c>
      <c r="C1177">
        <v>2767.6</v>
      </c>
    </row>
    <row r="1178" spans="1:3" x14ac:dyDescent="0.3">
      <c r="A1178" s="2"/>
      <c r="B1178" s="2">
        <v>45680</v>
      </c>
      <c r="C1178">
        <v>2763.1</v>
      </c>
    </row>
    <row r="1179" spans="1:3" x14ac:dyDescent="0.3">
      <c r="A1179" s="2"/>
      <c r="B1179" s="2">
        <v>45681</v>
      </c>
      <c r="C1179">
        <v>2777.3</v>
      </c>
    </row>
    <row r="1180" spans="1:3" x14ac:dyDescent="0.3">
      <c r="A1180" s="2"/>
      <c r="B1180" s="2">
        <v>45684</v>
      </c>
      <c r="C1180">
        <v>2737.5</v>
      </c>
    </row>
    <row r="1181" spans="1:3" x14ac:dyDescent="0.3">
      <c r="A1181" s="2"/>
      <c r="B1181" s="2">
        <v>45685</v>
      </c>
      <c r="C1181">
        <v>2766.8</v>
      </c>
    </row>
    <row r="1182" spans="1:3" x14ac:dyDescent="0.3">
      <c r="A1182" s="2"/>
      <c r="B1182" s="2">
        <v>45686</v>
      </c>
      <c r="C1182">
        <v>2769.1</v>
      </c>
    </row>
    <row r="1183" spans="1:3" x14ac:dyDescent="0.3">
      <c r="A1183" s="2"/>
      <c r="B1183" s="2">
        <v>45687</v>
      </c>
      <c r="C1183">
        <v>2823</v>
      </c>
    </row>
    <row r="1184" spans="1:3" x14ac:dyDescent="0.3">
      <c r="A1184" s="2"/>
      <c r="B1184" s="2">
        <v>45688</v>
      </c>
      <c r="C1184">
        <v>2812.5</v>
      </c>
    </row>
    <row r="1185" spans="1:3" x14ac:dyDescent="0.3">
      <c r="A1185" s="2"/>
      <c r="B1185" s="2">
        <v>45691</v>
      </c>
      <c r="C1185">
        <v>2833.9</v>
      </c>
    </row>
    <row r="1186" spans="1:3" x14ac:dyDescent="0.3">
      <c r="A1186" s="2"/>
      <c r="B1186" s="2">
        <v>45692</v>
      </c>
      <c r="C1186">
        <v>2853.3</v>
      </c>
    </row>
    <row r="1187" spans="1:3" x14ac:dyDescent="0.3">
      <c r="A1187" s="2"/>
      <c r="B1187" s="2">
        <v>45693</v>
      </c>
      <c r="C1187">
        <v>2871.6</v>
      </c>
    </row>
    <row r="1188" spans="1:3" x14ac:dyDescent="0.3">
      <c r="A1188" s="2"/>
      <c r="B1188" s="2">
        <v>45694</v>
      </c>
      <c r="C1188">
        <v>2856</v>
      </c>
    </row>
    <row r="1189" spans="1:3" x14ac:dyDescent="0.3">
      <c r="A1189" s="2"/>
      <c r="B1189" s="2">
        <v>45695</v>
      </c>
      <c r="C1189">
        <v>2867.3</v>
      </c>
    </row>
    <row r="1190" spans="1:3" x14ac:dyDescent="0.3">
      <c r="A1190" s="2"/>
      <c r="B1190" s="2">
        <v>45698</v>
      </c>
      <c r="C1190">
        <v>2914.3</v>
      </c>
    </row>
    <row r="1191" spans="1:3" x14ac:dyDescent="0.3">
      <c r="A1191" s="2"/>
      <c r="B1191" s="2">
        <v>45699</v>
      </c>
      <c r="C1191">
        <v>2912.5</v>
      </c>
    </row>
    <row r="1192" spans="1:3" x14ac:dyDescent="0.3">
      <c r="A1192" s="2"/>
      <c r="B1192" s="2">
        <v>45700</v>
      </c>
      <c r="C1192">
        <v>2909</v>
      </c>
    </row>
    <row r="1193" spans="1:3" x14ac:dyDescent="0.3">
      <c r="A1193" s="2"/>
      <c r="B1193" s="2">
        <v>45701</v>
      </c>
      <c r="C1193">
        <v>2925.9</v>
      </c>
    </row>
    <row r="1194" spans="1:3" x14ac:dyDescent="0.3">
      <c r="A1194" s="2"/>
      <c r="B1194" s="2">
        <v>45702</v>
      </c>
      <c r="C1194">
        <v>2883.6</v>
      </c>
    </row>
    <row r="1195" spans="1:3" x14ac:dyDescent="0.3">
      <c r="A1195" s="2"/>
      <c r="B1195" s="2">
        <v>45706</v>
      </c>
      <c r="C1195">
        <v>2931.6</v>
      </c>
    </row>
    <row r="1196" spans="1:3" x14ac:dyDescent="0.3">
      <c r="A1196" s="2"/>
      <c r="B1196" s="2">
        <v>45707</v>
      </c>
      <c r="C1196">
        <v>2919.4</v>
      </c>
    </row>
    <row r="1197" spans="1:3" x14ac:dyDescent="0.3">
      <c r="A1197" s="2"/>
      <c r="B1197" s="2">
        <v>45708</v>
      </c>
      <c r="C1197">
        <v>2940</v>
      </c>
    </row>
    <row r="1198" spans="1:3" x14ac:dyDescent="0.3">
      <c r="A1198" s="2"/>
      <c r="B1198" s="2">
        <v>45709</v>
      </c>
      <c r="C1198">
        <v>2937.6</v>
      </c>
    </row>
    <row r="1199" spans="1:3" x14ac:dyDescent="0.3">
      <c r="A1199" s="2"/>
      <c r="B1199" s="2">
        <v>45712</v>
      </c>
      <c r="C1199">
        <v>2947.9</v>
      </c>
    </row>
    <row r="1200" spans="1:3" x14ac:dyDescent="0.3">
      <c r="A1200" s="2"/>
      <c r="B1200" s="2">
        <v>45713</v>
      </c>
      <c r="C1200">
        <v>2904.5</v>
      </c>
    </row>
    <row r="1201" spans="1:3" x14ac:dyDescent="0.3">
      <c r="A1201" s="2"/>
      <c r="B1201" s="2">
        <v>45714</v>
      </c>
      <c r="C1201">
        <v>2916.8</v>
      </c>
    </row>
    <row r="1202" spans="1:3" x14ac:dyDescent="0.3">
      <c r="A1202" s="2"/>
      <c r="B1202" s="2">
        <v>45715</v>
      </c>
      <c r="C1202">
        <v>2883.2</v>
      </c>
    </row>
    <row r="1203" spans="1:3" x14ac:dyDescent="0.3">
      <c r="A1203" s="2"/>
      <c r="B1203" s="2">
        <v>45716</v>
      </c>
      <c r="C1203">
        <v>2836.8</v>
      </c>
    </row>
    <row r="1204" spans="1:3" x14ac:dyDescent="0.3">
      <c r="A1204" s="2"/>
      <c r="B1204" s="2">
        <v>45719</v>
      </c>
      <c r="C1204">
        <v>2890.2</v>
      </c>
    </row>
    <row r="1205" spans="1:3" x14ac:dyDescent="0.3">
      <c r="A1205" s="2"/>
      <c r="B1205" s="2">
        <v>45720</v>
      </c>
      <c r="C1205">
        <v>2909.6</v>
      </c>
    </row>
    <row r="1206" spans="1:3" x14ac:dyDescent="0.3">
      <c r="A1206" s="2"/>
      <c r="B1206" s="2">
        <v>45721</v>
      </c>
      <c r="C1206">
        <v>2915.3</v>
      </c>
    </row>
    <row r="1207" spans="1:3" x14ac:dyDescent="0.3">
      <c r="A1207" s="2"/>
      <c r="B1207" s="2">
        <v>45722</v>
      </c>
      <c r="C1207">
        <v>2916.6</v>
      </c>
    </row>
    <row r="1208" spans="1:3" x14ac:dyDescent="0.3">
      <c r="A1208" s="2"/>
      <c r="B1208" s="2">
        <v>45723</v>
      </c>
      <c r="C1208">
        <v>2904.7</v>
      </c>
    </row>
    <row r="1209" spans="1:3" x14ac:dyDescent="0.3">
      <c r="A1209" s="2"/>
      <c r="B1209" s="2">
        <v>45726</v>
      </c>
      <c r="C1209">
        <v>2891</v>
      </c>
    </row>
    <row r="1210" spans="1:3" x14ac:dyDescent="0.3">
      <c r="A1210" s="2"/>
      <c r="B1210" s="2">
        <v>45727</v>
      </c>
      <c r="C1210">
        <v>2912.9</v>
      </c>
    </row>
    <row r="1211" spans="1:3" x14ac:dyDescent="0.3">
      <c r="A1211" s="2"/>
      <c r="B1211" s="2">
        <v>45728</v>
      </c>
      <c r="C1211">
        <v>2939.1</v>
      </c>
    </row>
    <row r="1212" spans="1:3" x14ac:dyDescent="0.3">
      <c r="A1212" s="2"/>
      <c r="B1212" s="2">
        <v>45729</v>
      </c>
      <c r="C1212">
        <v>2984.3</v>
      </c>
    </row>
    <row r="1213" spans="1:3" x14ac:dyDescent="0.3">
      <c r="A1213" s="2"/>
      <c r="B1213" s="2">
        <v>45730</v>
      </c>
      <c r="C1213">
        <v>2994.5</v>
      </c>
    </row>
    <row r="1214" spans="1:3" x14ac:dyDescent="0.3">
      <c r="A1214" s="2"/>
      <c r="B1214" s="2">
        <v>45733</v>
      </c>
      <c r="C1214">
        <v>3000</v>
      </c>
    </row>
    <row r="1215" spans="1:3" x14ac:dyDescent="0.3">
      <c r="A1215" s="2"/>
      <c r="B1215" s="2">
        <v>45734</v>
      </c>
      <c r="C1215">
        <v>3035.1</v>
      </c>
    </row>
    <row r="1216" spans="1:3" x14ac:dyDescent="0.3">
      <c r="A1216" s="2"/>
      <c r="B1216" s="2">
        <v>45735</v>
      </c>
      <c r="C1216">
        <v>3035.9</v>
      </c>
    </row>
    <row r="1217" spans="1:3" x14ac:dyDescent="0.3">
      <c r="A1217" s="2"/>
      <c r="B1217" s="2">
        <v>45736</v>
      </c>
      <c r="C1217">
        <v>3040</v>
      </c>
    </row>
    <row r="1218" spans="1:3" x14ac:dyDescent="0.3">
      <c r="A1218" s="2"/>
      <c r="B1218" s="2">
        <v>45737</v>
      </c>
      <c r="C1218">
        <v>3018.2</v>
      </c>
    </row>
    <row r="1219" spans="1:3" x14ac:dyDescent="0.3">
      <c r="A1219" s="2"/>
      <c r="B1219" s="2">
        <v>45740</v>
      </c>
      <c r="C1219">
        <v>3013.1</v>
      </c>
    </row>
    <row r="1220" spans="1:3" x14ac:dyDescent="0.3">
      <c r="A1220" s="2"/>
      <c r="B1220" s="2">
        <v>45741</v>
      </c>
      <c r="C1220">
        <v>3023.7</v>
      </c>
    </row>
    <row r="1221" spans="1:3" x14ac:dyDescent="0.3">
      <c r="A1221" s="2"/>
      <c r="B1221" s="2">
        <v>45742</v>
      </c>
      <c r="C1221">
        <v>3020.9</v>
      </c>
    </row>
    <row r="1222" spans="1:3" x14ac:dyDescent="0.3">
      <c r="A1222" s="2"/>
      <c r="B1222" s="2">
        <v>45743</v>
      </c>
      <c r="C1222">
        <v>3060.2</v>
      </c>
    </row>
    <row r="1223" spans="1:3" x14ac:dyDescent="0.3">
      <c r="A1223" s="2"/>
      <c r="B1223" s="2">
        <v>45744</v>
      </c>
      <c r="C1223">
        <v>3086.5</v>
      </c>
    </row>
    <row r="1224" spans="1:3" x14ac:dyDescent="0.3">
      <c r="A1224" s="2"/>
      <c r="B1224" s="2">
        <v>45747</v>
      </c>
      <c r="C1224">
        <v>3122.8</v>
      </c>
    </row>
    <row r="1225" spans="1:3" x14ac:dyDescent="0.3">
      <c r="A1225" s="2"/>
      <c r="B1225" s="2">
        <v>45748</v>
      </c>
      <c r="C1225">
        <v>3118.9</v>
      </c>
    </row>
    <row r="1226" spans="1:3" x14ac:dyDescent="0.3">
      <c r="A1226" s="2"/>
      <c r="B1226" s="2">
        <v>45749</v>
      </c>
      <c r="C1226">
        <v>3139.9</v>
      </c>
    </row>
    <row r="1227" spans="1:3" x14ac:dyDescent="0.3">
      <c r="A1227" s="2"/>
      <c r="B1227" s="2">
        <v>45750</v>
      </c>
      <c r="C1227">
        <v>3097</v>
      </c>
    </row>
    <row r="1228" spans="1:3" x14ac:dyDescent="0.3">
      <c r="A1228" s="2"/>
      <c r="B1228" s="2">
        <v>45751</v>
      </c>
      <c r="C1228">
        <v>3012</v>
      </c>
    </row>
    <row r="1229" spans="1:3" x14ac:dyDescent="0.3">
      <c r="A1229" s="2"/>
      <c r="B1229" s="2">
        <v>45754</v>
      </c>
      <c r="C1229">
        <v>2951.3</v>
      </c>
    </row>
    <row r="1230" spans="1:3" x14ac:dyDescent="0.3">
      <c r="A1230" s="2"/>
      <c r="B1230" s="2">
        <v>45755</v>
      </c>
      <c r="C1230">
        <v>2968.4</v>
      </c>
    </row>
    <row r="1231" spans="1:3" x14ac:dyDescent="0.3">
      <c r="A1231" s="2"/>
      <c r="B1231" s="2">
        <v>45756</v>
      </c>
      <c r="C1231">
        <v>3056.5</v>
      </c>
    </row>
    <row r="1232" spans="1:3" x14ac:dyDescent="0.3">
      <c r="A1232" s="2"/>
      <c r="B1232" s="2">
        <v>45757</v>
      </c>
      <c r="C1232">
        <v>3155.2</v>
      </c>
    </row>
    <row r="1233" spans="1:3" x14ac:dyDescent="0.3">
      <c r="A1233" s="2"/>
      <c r="B1233" s="2">
        <v>45758</v>
      </c>
      <c r="C1233">
        <v>3222.2</v>
      </c>
    </row>
    <row r="1234" spans="1:3" x14ac:dyDescent="0.3">
      <c r="A1234" s="2"/>
      <c r="B1234" s="2">
        <v>45761</v>
      </c>
      <c r="C1234">
        <v>3204.8</v>
      </c>
    </row>
    <row r="1235" spans="1:3" x14ac:dyDescent="0.3">
      <c r="A1235" s="2"/>
      <c r="B1235" s="2">
        <v>45762</v>
      </c>
      <c r="C1235">
        <v>3218.7</v>
      </c>
    </row>
    <row r="1236" spans="1:3" x14ac:dyDescent="0.3">
      <c r="A1236" s="2"/>
      <c r="B1236" s="2">
        <v>45763</v>
      </c>
      <c r="C1236">
        <v>3326.6</v>
      </c>
    </row>
    <row r="1237" spans="1:3" x14ac:dyDescent="0.3">
      <c r="A1237" s="2"/>
      <c r="B1237" s="2">
        <v>45764</v>
      </c>
      <c r="C1237">
        <v>3308.7</v>
      </c>
    </row>
    <row r="1238" spans="1:3" x14ac:dyDescent="0.3">
      <c r="A1238" s="2"/>
      <c r="B1238" s="2">
        <v>45768</v>
      </c>
      <c r="C1238">
        <v>3406.2</v>
      </c>
    </row>
    <row r="1239" spans="1:3" x14ac:dyDescent="0.3">
      <c r="A1239" s="2"/>
      <c r="B1239" s="2">
        <v>45769</v>
      </c>
      <c r="C1239">
        <v>3400.8</v>
      </c>
    </row>
    <row r="1240" spans="1:3" x14ac:dyDescent="0.3">
      <c r="A1240" s="2"/>
      <c r="B1240" s="2">
        <v>45770</v>
      </c>
      <c r="C1240">
        <v>3276.3</v>
      </c>
    </row>
    <row r="1241" spans="1:3" x14ac:dyDescent="0.3">
      <c r="A1241" s="2"/>
      <c r="B1241" s="2">
        <v>45771</v>
      </c>
      <c r="C1241">
        <v>3332</v>
      </c>
    </row>
    <row r="1242" spans="1:3" x14ac:dyDescent="0.3">
      <c r="A1242" s="2"/>
      <c r="B1242" s="2">
        <v>45772</v>
      </c>
      <c r="C1242">
        <v>3282.4</v>
      </c>
    </row>
    <row r="1243" spans="1:3" x14ac:dyDescent="0.3">
      <c r="A1243" s="2"/>
      <c r="B1243" s="2">
        <v>45775</v>
      </c>
      <c r="C1243">
        <v>3332.5</v>
      </c>
    </row>
    <row r="1244" spans="1:3" x14ac:dyDescent="0.3">
      <c r="A1244" s="2"/>
      <c r="B1244" s="2">
        <v>45776</v>
      </c>
      <c r="C1244">
        <v>3318.8</v>
      </c>
    </row>
    <row r="1245" spans="1:3" x14ac:dyDescent="0.3">
      <c r="A1245" s="2"/>
      <c r="B1245" s="2">
        <v>45777</v>
      </c>
      <c r="C1245">
        <v>3305</v>
      </c>
    </row>
    <row r="1246" spans="1:3" x14ac:dyDescent="0.3">
      <c r="A1246" s="2"/>
      <c r="B1246" s="2">
        <v>45778</v>
      </c>
      <c r="C1246">
        <v>3210</v>
      </c>
    </row>
    <row r="1247" spans="1:3" x14ac:dyDescent="0.3">
      <c r="A1247" s="2"/>
      <c r="B1247" s="2">
        <v>45779</v>
      </c>
      <c r="C1247">
        <v>3231.9</v>
      </c>
    </row>
    <row r="1248" spans="1:3" x14ac:dyDescent="0.3">
      <c r="A1248" s="2"/>
      <c r="B1248" s="2">
        <v>45782</v>
      </c>
      <c r="C1248">
        <v>3311.3</v>
      </c>
    </row>
    <row r="1249" spans="1:3" x14ac:dyDescent="0.3">
      <c r="A1249" s="2"/>
      <c r="B1249" s="2">
        <v>45783</v>
      </c>
      <c r="C1249">
        <v>3411.4</v>
      </c>
    </row>
    <row r="1250" spans="1:3" x14ac:dyDescent="0.3">
      <c r="A1250" s="2"/>
      <c r="B1250" s="2">
        <v>45784</v>
      </c>
      <c r="C1250">
        <v>3381.4</v>
      </c>
    </row>
    <row r="1251" spans="1:3" x14ac:dyDescent="0.3">
      <c r="A1251" s="2"/>
      <c r="B1251" s="2">
        <v>45785</v>
      </c>
      <c r="C1251">
        <v>3296.6</v>
      </c>
    </row>
    <row r="1252" spans="1:3" x14ac:dyDescent="0.3">
      <c r="A1252" s="2"/>
      <c r="B1252" s="2">
        <v>45786</v>
      </c>
      <c r="C1252">
        <v>3335.4</v>
      </c>
    </row>
    <row r="1253" spans="1:3" x14ac:dyDescent="0.3">
      <c r="A1253" s="2"/>
      <c r="B1253" s="2">
        <v>45789</v>
      </c>
      <c r="C1253">
        <v>3220</v>
      </c>
    </row>
    <row r="1254" spans="1:3" x14ac:dyDescent="0.3">
      <c r="A1254" s="2"/>
      <c r="B1254" s="2">
        <v>45790</v>
      </c>
      <c r="C1254">
        <v>3240.3</v>
      </c>
    </row>
    <row r="1255" spans="1:3" x14ac:dyDescent="0.3">
      <c r="A1255" s="2"/>
      <c r="B1255" s="2">
        <v>45791</v>
      </c>
      <c r="C1255">
        <v>3181.4</v>
      </c>
    </row>
    <row r="1256" spans="1:3" x14ac:dyDescent="0.3">
      <c r="A1256" s="2"/>
      <c r="B1256" s="2">
        <v>45792</v>
      </c>
      <c r="C1256">
        <v>3220.7</v>
      </c>
    </row>
    <row r="1257" spans="1:3" x14ac:dyDescent="0.3">
      <c r="A1257" s="2"/>
      <c r="B1257" s="2">
        <v>45793</v>
      </c>
      <c r="C1257">
        <v>3182</v>
      </c>
    </row>
    <row r="1258" spans="1:3" x14ac:dyDescent="0.3">
      <c r="A1258" s="2"/>
      <c r="B1258" s="2">
        <v>45796</v>
      </c>
      <c r="C1258">
        <v>3228.9</v>
      </c>
    </row>
    <row r="1259" spans="1:3" x14ac:dyDescent="0.3">
      <c r="A1259" s="2"/>
      <c r="B1259" s="2">
        <v>45797</v>
      </c>
      <c r="C1259">
        <v>3280.3</v>
      </c>
    </row>
    <row r="1260" spans="1:3" x14ac:dyDescent="0.3">
      <c r="A1260" s="2"/>
      <c r="B1260" s="2">
        <v>45798</v>
      </c>
      <c r="C1260">
        <v>3309.3</v>
      </c>
    </row>
    <row r="1261" spans="1:3" x14ac:dyDescent="0.3">
      <c r="A1261" s="2"/>
      <c r="B1261" s="2">
        <v>45799</v>
      </c>
      <c r="C1261">
        <v>3292.3</v>
      </c>
    </row>
  </sheetData>
  <autoFilter ref="B4:C1261" xr:uid="{49CE9BE1-9F1F-4D6A-AF41-732F197F2DBE}">
    <sortState xmlns:xlrd2="http://schemas.microsoft.com/office/spreadsheetml/2017/richdata2" ref="B5:C1261">
      <sortCondition ref="B4:B126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1B89-C53A-4E18-839E-526E60623E26}">
  <dimension ref="B2:C1833"/>
  <sheetViews>
    <sheetView workbookViewId="0">
      <selection activeCell="B2" sqref="B2"/>
    </sheetView>
  </sheetViews>
  <sheetFormatPr baseColWidth="10" defaultRowHeight="14.4" x14ac:dyDescent="0.3"/>
  <cols>
    <col min="2" max="2" width="14.44140625" customWidth="1"/>
    <col min="3" max="3" width="15" customWidth="1"/>
  </cols>
  <sheetData>
    <row r="2" spans="2:3" x14ac:dyDescent="0.3">
      <c r="B2" s="18" t="s">
        <v>43</v>
      </c>
    </row>
    <row r="3" spans="2:3" x14ac:dyDescent="0.3">
      <c r="B3" t="s">
        <v>0</v>
      </c>
    </row>
    <row r="4" spans="2:3" x14ac:dyDescent="0.3">
      <c r="B4" t="s">
        <v>1</v>
      </c>
      <c r="C4" t="s">
        <v>2</v>
      </c>
    </row>
    <row r="5" spans="2:3" x14ac:dyDescent="0.3">
      <c r="B5" s="2">
        <v>43973</v>
      </c>
      <c r="C5" s="16">
        <v>9182.58</v>
      </c>
    </row>
    <row r="6" spans="2:3" x14ac:dyDescent="0.3">
      <c r="B6" s="2">
        <v>43974</v>
      </c>
      <c r="C6" s="16">
        <v>9209.2900000000009</v>
      </c>
    </row>
    <row r="7" spans="2:3" x14ac:dyDescent="0.3">
      <c r="B7" s="2">
        <v>43975</v>
      </c>
      <c r="C7" s="16">
        <v>8790.3700000000008</v>
      </c>
    </row>
    <row r="8" spans="2:3" x14ac:dyDescent="0.3">
      <c r="B8" s="2">
        <v>43976</v>
      </c>
      <c r="C8" s="16">
        <v>8906.93</v>
      </c>
    </row>
    <row r="9" spans="2:3" x14ac:dyDescent="0.3">
      <c r="B9" s="2">
        <v>43977</v>
      </c>
      <c r="C9" s="16">
        <v>8835.0499999999993</v>
      </c>
    </row>
    <row r="10" spans="2:3" x14ac:dyDescent="0.3">
      <c r="B10" s="2">
        <v>43978</v>
      </c>
      <c r="C10" s="16">
        <v>9181.02</v>
      </c>
    </row>
    <row r="11" spans="2:3" x14ac:dyDescent="0.3">
      <c r="B11" s="2">
        <v>43979</v>
      </c>
      <c r="C11" s="16">
        <v>9525.75</v>
      </c>
    </row>
    <row r="12" spans="2:3" x14ac:dyDescent="0.3">
      <c r="B12" s="2">
        <v>43980</v>
      </c>
      <c r="C12" s="16">
        <v>9439.1200000000008</v>
      </c>
    </row>
    <row r="13" spans="2:3" x14ac:dyDescent="0.3">
      <c r="B13" s="2">
        <v>43981</v>
      </c>
      <c r="C13" s="16">
        <v>9700.41</v>
      </c>
    </row>
    <row r="14" spans="2:3" x14ac:dyDescent="0.3">
      <c r="B14" s="2">
        <v>43982</v>
      </c>
      <c r="C14" s="16">
        <v>9461.06</v>
      </c>
    </row>
    <row r="15" spans="2:3" x14ac:dyDescent="0.3">
      <c r="B15" s="2">
        <v>43983</v>
      </c>
      <c r="C15" s="16">
        <v>10167.27</v>
      </c>
    </row>
    <row r="16" spans="2:3" x14ac:dyDescent="0.3">
      <c r="B16" s="2">
        <v>43984</v>
      </c>
      <c r="C16" s="16">
        <v>9529.7999999999993</v>
      </c>
    </row>
    <row r="17" spans="2:3" x14ac:dyDescent="0.3">
      <c r="B17" s="2">
        <v>43985</v>
      </c>
      <c r="C17" s="16">
        <v>9656.7199999999993</v>
      </c>
    </row>
    <row r="18" spans="2:3" x14ac:dyDescent="0.3">
      <c r="B18" s="2">
        <v>43986</v>
      </c>
      <c r="C18" s="16">
        <v>9800.64</v>
      </c>
    </row>
    <row r="19" spans="2:3" x14ac:dyDescent="0.3">
      <c r="B19" s="2">
        <v>43987</v>
      </c>
      <c r="C19" s="16">
        <v>9665.5300000000007</v>
      </c>
    </row>
    <row r="20" spans="2:3" x14ac:dyDescent="0.3">
      <c r="B20" s="2">
        <v>43988</v>
      </c>
      <c r="C20" s="16">
        <v>9653.68</v>
      </c>
    </row>
    <row r="21" spans="2:3" x14ac:dyDescent="0.3">
      <c r="B21" s="2">
        <v>43989</v>
      </c>
      <c r="C21" s="16">
        <v>9758.85</v>
      </c>
    </row>
    <row r="22" spans="2:3" x14ac:dyDescent="0.3">
      <c r="B22" s="2">
        <v>43990</v>
      </c>
      <c r="C22" s="16">
        <v>9771.49</v>
      </c>
    </row>
    <row r="23" spans="2:3" x14ac:dyDescent="0.3">
      <c r="B23" s="2">
        <v>43991</v>
      </c>
      <c r="C23" s="16">
        <v>9795.7000000000007</v>
      </c>
    </row>
    <row r="24" spans="2:3" x14ac:dyDescent="0.3">
      <c r="B24" s="2">
        <v>43992</v>
      </c>
      <c r="C24" s="16">
        <v>9870.09</v>
      </c>
    </row>
    <row r="25" spans="2:3" x14ac:dyDescent="0.3">
      <c r="B25" s="2">
        <v>43993</v>
      </c>
      <c r="C25" s="16">
        <v>9321.7800000000007</v>
      </c>
    </row>
    <row r="26" spans="2:3" x14ac:dyDescent="0.3">
      <c r="B26" s="2">
        <v>43994</v>
      </c>
      <c r="C26" s="16">
        <v>9480.84</v>
      </c>
    </row>
    <row r="27" spans="2:3" x14ac:dyDescent="0.3">
      <c r="B27" s="2">
        <v>43995</v>
      </c>
      <c r="C27" s="16">
        <v>9475.2800000000007</v>
      </c>
    </row>
    <row r="28" spans="2:3" x14ac:dyDescent="0.3">
      <c r="B28" s="2">
        <v>43996</v>
      </c>
      <c r="C28" s="16">
        <v>9386.7900000000009</v>
      </c>
    </row>
    <row r="29" spans="2:3" x14ac:dyDescent="0.3">
      <c r="B29" s="2">
        <v>43997</v>
      </c>
      <c r="C29" s="16">
        <v>9450.7000000000007</v>
      </c>
    </row>
    <row r="30" spans="2:3" x14ac:dyDescent="0.3">
      <c r="B30" s="2">
        <v>43998</v>
      </c>
      <c r="C30" s="16">
        <v>9538.02</v>
      </c>
    </row>
    <row r="31" spans="2:3" x14ac:dyDescent="0.3">
      <c r="B31" s="2">
        <v>43999</v>
      </c>
      <c r="C31" s="16">
        <v>9480.25</v>
      </c>
    </row>
    <row r="32" spans="2:3" x14ac:dyDescent="0.3">
      <c r="B32" s="2">
        <v>44000</v>
      </c>
      <c r="C32" s="16">
        <v>9411.84</v>
      </c>
    </row>
    <row r="33" spans="2:3" x14ac:dyDescent="0.3">
      <c r="B33" s="2">
        <v>44001</v>
      </c>
      <c r="C33" s="16">
        <v>9288.02</v>
      </c>
    </row>
    <row r="34" spans="2:3" x14ac:dyDescent="0.3">
      <c r="B34" s="2">
        <v>44002</v>
      </c>
      <c r="C34" s="16">
        <v>9332.34</v>
      </c>
    </row>
    <row r="35" spans="2:3" x14ac:dyDescent="0.3">
      <c r="B35" s="2">
        <v>44003</v>
      </c>
      <c r="C35" s="16">
        <v>9303.6299999999992</v>
      </c>
    </row>
    <row r="36" spans="2:3" x14ac:dyDescent="0.3">
      <c r="B36" s="2">
        <v>44004</v>
      </c>
      <c r="C36" s="16">
        <v>9648.7199999999993</v>
      </c>
    </row>
    <row r="37" spans="2:3" x14ac:dyDescent="0.3">
      <c r="B37" s="2">
        <v>44005</v>
      </c>
      <c r="C37" s="16">
        <v>9629.66</v>
      </c>
    </row>
    <row r="38" spans="2:3" x14ac:dyDescent="0.3">
      <c r="B38" s="2">
        <v>44006</v>
      </c>
      <c r="C38" s="16">
        <v>9313.61</v>
      </c>
    </row>
    <row r="39" spans="2:3" x14ac:dyDescent="0.3">
      <c r="B39" s="2">
        <v>44007</v>
      </c>
      <c r="C39" s="16">
        <v>9264.81</v>
      </c>
    </row>
    <row r="40" spans="2:3" x14ac:dyDescent="0.3">
      <c r="B40" s="2">
        <v>44008</v>
      </c>
      <c r="C40" s="16">
        <v>9162.92</v>
      </c>
    </row>
    <row r="41" spans="2:3" x14ac:dyDescent="0.3">
      <c r="B41" s="2">
        <v>44009</v>
      </c>
      <c r="C41" s="16">
        <v>9045.39</v>
      </c>
    </row>
    <row r="42" spans="2:3" x14ac:dyDescent="0.3">
      <c r="B42" s="2">
        <v>44010</v>
      </c>
      <c r="C42" s="16">
        <v>9143.58</v>
      </c>
    </row>
    <row r="43" spans="2:3" x14ac:dyDescent="0.3">
      <c r="B43" s="2">
        <v>44011</v>
      </c>
      <c r="C43" s="16">
        <v>9190.85</v>
      </c>
    </row>
    <row r="44" spans="2:3" x14ac:dyDescent="0.3">
      <c r="B44" s="2">
        <v>44012</v>
      </c>
      <c r="C44" s="16">
        <v>9137.99</v>
      </c>
    </row>
    <row r="45" spans="2:3" x14ac:dyDescent="0.3">
      <c r="B45" s="2">
        <v>44013</v>
      </c>
      <c r="C45" s="16">
        <v>9228.33</v>
      </c>
    </row>
    <row r="46" spans="2:3" x14ac:dyDescent="0.3">
      <c r="B46" s="2">
        <v>44014</v>
      </c>
      <c r="C46" s="16">
        <v>9123.41</v>
      </c>
    </row>
    <row r="47" spans="2:3" x14ac:dyDescent="0.3">
      <c r="B47" s="2">
        <v>44015</v>
      </c>
      <c r="C47" s="16">
        <v>9087.2999999999993</v>
      </c>
    </row>
    <row r="48" spans="2:3" x14ac:dyDescent="0.3">
      <c r="B48" s="2">
        <v>44016</v>
      </c>
      <c r="C48" s="16">
        <v>9132.49</v>
      </c>
    </row>
    <row r="49" spans="2:3" x14ac:dyDescent="0.3">
      <c r="B49" s="2">
        <v>44017</v>
      </c>
      <c r="C49" s="16">
        <v>9073.94</v>
      </c>
    </row>
    <row r="50" spans="2:3" x14ac:dyDescent="0.3">
      <c r="B50" s="2">
        <v>44018</v>
      </c>
      <c r="C50" s="16">
        <v>9375.4699999999993</v>
      </c>
    </row>
    <row r="51" spans="2:3" x14ac:dyDescent="0.3">
      <c r="B51" s="2">
        <v>44019</v>
      </c>
      <c r="C51" s="16">
        <v>9252.2800000000007</v>
      </c>
    </row>
    <row r="52" spans="2:3" x14ac:dyDescent="0.3">
      <c r="B52" s="2">
        <v>44020</v>
      </c>
      <c r="C52" s="16">
        <v>9428.33</v>
      </c>
    </row>
    <row r="53" spans="2:3" x14ac:dyDescent="0.3">
      <c r="B53" s="2">
        <v>44021</v>
      </c>
      <c r="C53" s="16">
        <v>9277.9699999999993</v>
      </c>
    </row>
    <row r="54" spans="2:3" x14ac:dyDescent="0.3">
      <c r="B54" s="2">
        <v>44022</v>
      </c>
      <c r="C54" s="16">
        <v>9278.81</v>
      </c>
    </row>
    <row r="55" spans="2:3" x14ac:dyDescent="0.3">
      <c r="B55" s="2">
        <v>44023</v>
      </c>
      <c r="C55" s="16">
        <v>9240.35</v>
      </c>
    </row>
    <row r="56" spans="2:3" x14ac:dyDescent="0.3">
      <c r="B56" s="2">
        <v>44024</v>
      </c>
      <c r="C56" s="16">
        <v>9276.5</v>
      </c>
    </row>
    <row r="57" spans="2:3" x14ac:dyDescent="0.3">
      <c r="B57" s="2">
        <v>44025</v>
      </c>
      <c r="C57" s="16">
        <v>9243.61</v>
      </c>
    </row>
    <row r="58" spans="2:3" x14ac:dyDescent="0.3">
      <c r="B58" s="2">
        <v>44026</v>
      </c>
      <c r="C58" s="16">
        <v>9243.2099999999991</v>
      </c>
    </row>
    <row r="59" spans="2:3" x14ac:dyDescent="0.3">
      <c r="B59" s="2">
        <v>44027</v>
      </c>
      <c r="C59" s="16">
        <v>9192.84</v>
      </c>
    </row>
    <row r="60" spans="2:3" x14ac:dyDescent="0.3">
      <c r="B60" s="2">
        <v>44028</v>
      </c>
      <c r="C60" s="16">
        <v>9132.23</v>
      </c>
    </row>
    <row r="61" spans="2:3" x14ac:dyDescent="0.3">
      <c r="B61" s="2">
        <v>44029</v>
      </c>
      <c r="C61" s="16">
        <v>9151.39</v>
      </c>
    </row>
    <row r="62" spans="2:3" x14ac:dyDescent="0.3">
      <c r="B62" s="2">
        <v>44030</v>
      </c>
      <c r="C62" s="16">
        <v>9159.0400000000009</v>
      </c>
    </row>
    <row r="63" spans="2:3" x14ac:dyDescent="0.3">
      <c r="B63" s="2">
        <v>44031</v>
      </c>
      <c r="C63" s="16">
        <v>9185.82</v>
      </c>
    </row>
    <row r="64" spans="2:3" x14ac:dyDescent="0.3">
      <c r="B64" s="2">
        <v>44032</v>
      </c>
      <c r="C64" s="16">
        <v>9164.23</v>
      </c>
    </row>
    <row r="65" spans="2:3" x14ac:dyDescent="0.3">
      <c r="B65" s="2">
        <v>44033</v>
      </c>
      <c r="C65" s="16">
        <v>9374.89</v>
      </c>
    </row>
    <row r="66" spans="2:3" x14ac:dyDescent="0.3">
      <c r="B66" s="2">
        <v>44034</v>
      </c>
      <c r="C66" s="16">
        <v>9525.36</v>
      </c>
    </row>
    <row r="67" spans="2:3" x14ac:dyDescent="0.3">
      <c r="B67" s="2">
        <v>44035</v>
      </c>
      <c r="C67" s="16">
        <v>9581.07</v>
      </c>
    </row>
    <row r="68" spans="2:3" x14ac:dyDescent="0.3">
      <c r="B68" s="2">
        <v>44036</v>
      </c>
      <c r="C68" s="16">
        <v>9536.89</v>
      </c>
    </row>
    <row r="69" spans="2:3" x14ac:dyDescent="0.3">
      <c r="B69" s="2">
        <v>44037</v>
      </c>
      <c r="C69" s="16">
        <v>9677.11</v>
      </c>
    </row>
    <row r="70" spans="2:3" x14ac:dyDescent="0.3">
      <c r="B70" s="2">
        <v>44038</v>
      </c>
      <c r="C70" s="16">
        <v>9905.17</v>
      </c>
    </row>
    <row r="71" spans="2:3" x14ac:dyDescent="0.3">
      <c r="B71" s="2">
        <v>44039</v>
      </c>
      <c r="C71" s="16">
        <v>10990.87</v>
      </c>
    </row>
    <row r="72" spans="2:3" x14ac:dyDescent="0.3">
      <c r="B72" s="2">
        <v>44040</v>
      </c>
      <c r="C72" s="16">
        <v>10912.82</v>
      </c>
    </row>
    <row r="73" spans="2:3" x14ac:dyDescent="0.3">
      <c r="B73" s="2">
        <v>44041</v>
      </c>
      <c r="C73" s="16">
        <v>11100.47</v>
      </c>
    </row>
    <row r="74" spans="2:3" x14ac:dyDescent="0.3">
      <c r="B74" s="2">
        <v>44042</v>
      </c>
      <c r="C74" s="16">
        <v>11111.21</v>
      </c>
    </row>
    <row r="75" spans="2:3" x14ac:dyDescent="0.3">
      <c r="B75" s="2">
        <v>44043</v>
      </c>
      <c r="C75" s="16">
        <v>11323.47</v>
      </c>
    </row>
    <row r="76" spans="2:3" x14ac:dyDescent="0.3">
      <c r="B76" s="2">
        <v>44044</v>
      </c>
      <c r="C76" s="16">
        <v>11759.59</v>
      </c>
    </row>
    <row r="77" spans="2:3" x14ac:dyDescent="0.3">
      <c r="B77" s="2">
        <v>44045</v>
      </c>
      <c r="C77" s="16">
        <v>11053.61</v>
      </c>
    </row>
    <row r="78" spans="2:3" x14ac:dyDescent="0.3">
      <c r="B78" s="2">
        <v>44046</v>
      </c>
      <c r="C78" s="16">
        <v>11246.35</v>
      </c>
    </row>
    <row r="79" spans="2:3" x14ac:dyDescent="0.3">
      <c r="B79" s="2">
        <v>44047</v>
      </c>
      <c r="C79" s="16">
        <v>11205.89</v>
      </c>
    </row>
    <row r="80" spans="2:3" x14ac:dyDescent="0.3">
      <c r="B80" s="2">
        <v>44048</v>
      </c>
      <c r="C80" s="16">
        <v>11747.02</v>
      </c>
    </row>
    <row r="81" spans="2:3" x14ac:dyDescent="0.3">
      <c r="B81" s="2">
        <v>44049</v>
      </c>
      <c r="C81" s="16">
        <v>11779.77</v>
      </c>
    </row>
    <row r="82" spans="2:3" x14ac:dyDescent="0.3">
      <c r="B82" s="2">
        <v>44050</v>
      </c>
      <c r="C82" s="16">
        <v>11601.47</v>
      </c>
    </row>
    <row r="83" spans="2:3" x14ac:dyDescent="0.3">
      <c r="B83" s="2">
        <v>44051</v>
      </c>
      <c r="C83" s="16">
        <v>11754.05</v>
      </c>
    </row>
    <row r="84" spans="2:3" x14ac:dyDescent="0.3">
      <c r="B84" s="2">
        <v>44052</v>
      </c>
      <c r="C84" s="16">
        <v>11675.74</v>
      </c>
    </row>
    <row r="85" spans="2:3" x14ac:dyDescent="0.3">
      <c r="B85" s="2">
        <v>44053</v>
      </c>
      <c r="C85" s="16">
        <v>11878.11</v>
      </c>
    </row>
    <row r="86" spans="2:3" x14ac:dyDescent="0.3">
      <c r="B86" s="2">
        <v>44054</v>
      </c>
      <c r="C86" s="16">
        <v>11410.53</v>
      </c>
    </row>
    <row r="87" spans="2:3" x14ac:dyDescent="0.3">
      <c r="B87" s="2">
        <v>44055</v>
      </c>
      <c r="C87" s="16">
        <v>11584.93</v>
      </c>
    </row>
    <row r="88" spans="2:3" x14ac:dyDescent="0.3">
      <c r="B88" s="2">
        <v>44056</v>
      </c>
      <c r="C88" s="16">
        <v>11784.14</v>
      </c>
    </row>
    <row r="89" spans="2:3" x14ac:dyDescent="0.3">
      <c r="B89" s="2">
        <v>44057</v>
      </c>
      <c r="C89" s="16">
        <v>11768.87</v>
      </c>
    </row>
    <row r="90" spans="2:3" x14ac:dyDescent="0.3">
      <c r="B90" s="2">
        <v>44058</v>
      </c>
      <c r="C90" s="16">
        <v>11865.7</v>
      </c>
    </row>
    <row r="91" spans="2:3" x14ac:dyDescent="0.3">
      <c r="B91" s="2">
        <v>44059</v>
      </c>
      <c r="C91" s="16">
        <v>11892.8</v>
      </c>
    </row>
    <row r="92" spans="2:3" x14ac:dyDescent="0.3">
      <c r="B92" s="2">
        <v>44060</v>
      </c>
      <c r="C92" s="16">
        <v>12254.4</v>
      </c>
    </row>
    <row r="93" spans="2:3" x14ac:dyDescent="0.3">
      <c r="B93" s="2">
        <v>44061</v>
      </c>
      <c r="C93" s="16">
        <v>11991.23</v>
      </c>
    </row>
    <row r="94" spans="2:3" x14ac:dyDescent="0.3">
      <c r="B94" s="2">
        <v>44062</v>
      </c>
      <c r="C94" s="16">
        <v>11758.28</v>
      </c>
    </row>
    <row r="95" spans="2:3" x14ac:dyDescent="0.3">
      <c r="B95" s="2">
        <v>44063</v>
      </c>
      <c r="C95" s="16">
        <v>11878.37</v>
      </c>
    </row>
    <row r="96" spans="2:3" x14ac:dyDescent="0.3">
      <c r="B96" s="2">
        <v>44064</v>
      </c>
      <c r="C96" s="16">
        <v>11592.49</v>
      </c>
    </row>
    <row r="97" spans="2:3" x14ac:dyDescent="0.3">
      <c r="B97" s="2">
        <v>44065</v>
      </c>
      <c r="C97" s="16">
        <v>11681.83</v>
      </c>
    </row>
    <row r="98" spans="2:3" x14ac:dyDescent="0.3">
      <c r="B98" s="2">
        <v>44066</v>
      </c>
      <c r="C98" s="16">
        <v>11664.85</v>
      </c>
    </row>
    <row r="99" spans="2:3" x14ac:dyDescent="0.3">
      <c r="B99" s="2">
        <v>44067</v>
      </c>
      <c r="C99" s="16">
        <v>11774.6</v>
      </c>
    </row>
    <row r="100" spans="2:3" x14ac:dyDescent="0.3">
      <c r="B100" s="2">
        <v>44068</v>
      </c>
      <c r="C100" s="16">
        <v>11366.13</v>
      </c>
    </row>
    <row r="101" spans="2:3" x14ac:dyDescent="0.3">
      <c r="B101" s="2">
        <v>44069</v>
      </c>
      <c r="C101" s="16">
        <v>11488.36</v>
      </c>
    </row>
    <row r="102" spans="2:3" x14ac:dyDescent="0.3">
      <c r="B102" s="2">
        <v>44070</v>
      </c>
      <c r="C102" s="16">
        <v>11323.4</v>
      </c>
    </row>
    <row r="103" spans="2:3" x14ac:dyDescent="0.3">
      <c r="B103" s="2">
        <v>44071</v>
      </c>
      <c r="C103" s="16">
        <v>11542.5</v>
      </c>
    </row>
    <row r="104" spans="2:3" x14ac:dyDescent="0.3">
      <c r="B104" s="2">
        <v>44072</v>
      </c>
      <c r="C104" s="16">
        <v>11506.87</v>
      </c>
    </row>
    <row r="105" spans="2:3" x14ac:dyDescent="0.3">
      <c r="B105" s="2">
        <v>44073</v>
      </c>
      <c r="C105" s="16">
        <v>11711.51</v>
      </c>
    </row>
    <row r="106" spans="2:3" x14ac:dyDescent="0.3">
      <c r="B106" s="2">
        <v>44074</v>
      </c>
      <c r="C106" s="16">
        <v>11680.82</v>
      </c>
    </row>
    <row r="107" spans="2:3" x14ac:dyDescent="0.3">
      <c r="B107" s="2">
        <v>44075</v>
      </c>
      <c r="C107" s="16">
        <v>11970.48</v>
      </c>
    </row>
    <row r="108" spans="2:3" x14ac:dyDescent="0.3">
      <c r="B108" s="2">
        <v>44076</v>
      </c>
      <c r="C108" s="16">
        <v>11414.03</v>
      </c>
    </row>
    <row r="109" spans="2:3" x14ac:dyDescent="0.3">
      <c r="B109" s="2">
        <v>44077</v>
      </c>
      <c r="C109" s="16">
        <v>10245.299999999999</v>
      </c>
    </row>
    <row r="110" spans="2:3" x14ac:dyDescent="0.3">
      <c r="B110" s="2">
        <v>44078</v>
      </c>
      <c r="C110" s="16">
        <v>10511.81</v>
      </c>
    </row>
    <row r="111" spans="2:3" x14ac:dyDescent="0.3">
      <c r="B111" s="2">
        <v>44079</v>
      </c>
      <c r="C111" s="16">
        <v>10169.57</v>
      </c>
    </row>
    <row r="112" spans="2:3" x14ac:dyDescent="0.3">
      <c r="B112" s="2">
        <v>44080</v>
      </c>
      <c r="C112" s="16">
        <v>10280.35</v>
      </c>
    </row>
    <row r="113" spans="2:3" x14ac:dyDescent="0.3">
      <c r="B113" s="2">
        <v>44081</v>
      </c>
      <c r="C113" s="16">
        <v>10369.56</v>
      </c>
    </row>
    <row r="114" spans="2:3" x14ac:dyDescent="0.3">
      <c r="B114" s="2">
        <v>44082</v>
      </c>
      <c r="C114" s="16">
        <v>10131.52</v>
      </c>
    </row>
    <row r="115" spans="2:3" x14ac:dyDescent="0.3">
      <c r="B115" s="2">
        <v>44083</v>
      </c>
      <c r="C115" s="16">
        <v>10242.35</v>
      </c>
    </row>
    <row r="116" spans="2:3" x14ac:dyDescent="0.3">
      <c r="B116" s="2">
        <v>44084</v>
      </c>
      <c r="C116" s="16">
        <v>10363.14</v>
      </c>
    </row>
    <row r="117" spans="2:3" x14ac:dyDescent="0.3">
      <c r="B117" s="2">
        <v>44085</v>
      </c>
      <c r="C117" s="16">
        <v>10400.92</v>
      </c>
    </row>
    <row r="118" spans="2:3" x14ac:dyDescent="0.3">
      <c r="B118" s="2">
        <v>44086</v>
      </c>
      <c r="C118" s="16">
        <v>10442.17</v>
      </c>
    </row>
    <row r="119" spans="2:3" x14ac:dyDescent="0.3">
      <c r="B119" s="2">
        <v>44087</v>
      </c>
      <c r="C119" s="16">
        <v>10323.76</v>
      </c>
    </row>
    <row r="120" spans="2:3" x14ac:dyDescent="0.3">
      <c r="B120" s="2">
        <v>44088</v>
      </c>
      <c r="C120" s="16">
        <v>10680.84</v>
      </c>
    </row>
    <row r="121" spans="2:3" x14ac:dyDescent="0.3">
      <c r="B121" s="2">
        <v>44089</v>
      </c>
      <c r="C121" s="16">
        <v>10796.95</v>
      </c>
    </row>
    <row r="122" spans="2:3" x14ac:dyDescent="0.3">
      <c r="B122" s="2">
        <v>44090</v>
      </c>
      <c r="C122" s="16">
        <v>10974.91</v>
      </c>
    </row>
    <row r="123" spans="2:3" x14ac:dyDescent="0.3">
      <c r="B123" s="2">
        <v>44091</v>
      </c>
      <c r="C123" s="16">
        <v>10948.99</v>
      </c>
    </row>
    <row r="124" spans="2:3" x14ac:dyDescent="0.3">
      <c r="B124" s="2">
        <v>44092</v>
      </c>
      <c r="C124" s="16">
        <v>10944.59</v>
      </c>
    </row>
    <row r="125" spans="2:3" x14ac:dyDescent="0.3">
      <c r="B125" s="2">
        <v>44093</v>
      </c>
      <c r="C125" s="16">
        <v>11094.35</v>
      </c>
    </row>
    <row r="126" spans="2:3" x14ac:dyDescent="0.3">
      <c r="B126" s="2">
        <v>44094</v>
      </c>
      <c r="C126" s="16">
        <v>10938.27</v>
      </c>
    </row>
    <row r="127" spans="2:3" x14ac:dyDescent="0.3">
      <c r="B127" s="2">
        <v>44095</v>
      </c>
      <c r="C127" s="16">
        <v>10462.26</v>
      </c>
    </row>
    <row r="128" spans="2:3" x14ac:dyDescent="0.3">
      <c r="B128" s="2">
        <v>44096</v>
      </c>
      <c r="C128" s="16">
        <v>10538.46</v>
      </c>
    </row>
    <row r="129" spans="2:3" x14ac:dyDescent="0.3">
      <c r="B129" s="2">
        <v>44097</v>
      </c>
      <c r="C129" s="16">
        <v>10246.19</v>
      </c>
    </row>
    <row r="130" spans="2:3" x14ac:dyDescent="0.3">
      <c r="B130" s="2">
        <v>44098</v>
      </c>
      <c r="C130" s="16">
        <v>10760.07</v>
      </c>
    </row>
    <row r="131" spans="2:3" x14ac:dyDescent="0.3">
      <c r="B131" s="2">
        <v>44099</v>
      </c>
      <c r="C131" s="16">
        <v>10692.72</v>
      </c>
    </row>
    <row r="132" spans="2:3" x14ac:dyDescent="0.3">
      <c r="B132" s="2">
        <v>44100</v>
      </c>
      <c r="C132" s="16">
        <v>10750.72</v>
      </c>
    </row>
    <row r="133" spans="2:3" x14ac:dyDescent="0.3">
      <c r="B133" s="2">
        <v>44101</v>
      </c>
      <c r="C133" s="16">
        <v>10775.27</v>
      </c>
    </row>
    <row r="134" spans="2:3" x14ac:dyDescent="0.3">
      <c r="B134" s="2">
        <v>44102</v>
      </c>
      <c r="C134" s="16">
        <v>10709.65</v>
      </c>
    </row>
    <row r="135" spans="2:3" x14ac:dyDescent="0.3">
      <c r="B135" s="2">
        <v>44103</v>
      </c>
      <c r="C135" s="16">
        <v>10844.64</v>
      </c>
    </row>
    <row r="136" spans="2:3" x14ac:dyDescent="0.3">
      <c r="B136" s="2">
        <v>44104</v>
      </c>
      <c r="C136" s="16">
        <v>10784.49</v>
      </c>
    </row>
    <row r="137" spans="2:3" x14ac:dyDescent="0.3">
      <c r="B137" s="2">
        <v>44105</v>
      </c>
      <c r="C137" s="16">
        <v>10619.45</v>
      </c>
    </row>
    <row r="138" spans="2:3" x14ac:dyDescent="0.3">
      <c r="B138" s="2">
        <v>44106</v>
      </c>
      <c r="C138" s="16">
        <v>10575.97</v>
      </c>
    </row>
    <row r="139" spans="2:3" x14ac:dyDescent="0.3">
      <c r="B139" s="2">
        <v>44107</v>
      </c>
      <c r="C139" s="16">
        <v>10549.33</v>
      </c>
    </row>
    <row r="140" spans="2:3" x14ac:dyDescent="0.3">
      <c r="B140" s="2">
        <v>44108</v>
      </c>
      <c r="C140" s="16">
        <v>10669.58</v>
      </c>
    </row>
    <row r="141" spans="2:3" x14ac:dyDescent="0.3">
      <c r="B141" s="2">
        <v>44109</v>
      </c>
      <c r="C141" s="16">
        <v>10793.34</v>
      </c>
    </row>
    <row r="142" spans="2:3" x14ac:dyDescent="0.3">
      <c r="B142" s="2">
        <v>44110</v>
      </c>
      <c r="C142" s="16">
        <v>10604.41</v>
      </c>
    </row>
    <row r="143" spans="2:3" x14ac:dyDescent="0.3">
      <c r="B143" s="2">
        <v>44111</v>
      </c>
      <c r="C143" s="16">
        <v>10668.97</v>
      </c>
    </row>
    <row r="144" spans="2:3" x14ac:dyDescent="0.3">
      <c r="B144" s="2">
        <v>44112</v>
      </c>
      <c r="C144" s="16">
        <v>10915.69</v>
      </c>
    </row>
    <row r="145" spans="2:3" x14ac:dyDescent="0.3">
      <c r="B145" s="2">
        <v>44113</v>
      </c>
      <c r="C145" s="16">
        <v>11064.46</v>
      </c>
    </row>
    <row r="146" spans="2:3" x14ac:dyDescent="0.3">
      <c r="B146" s="2">
        <v>44114</v>
      </c>
      <c r="C146" s="16">
        <v>11296.36</v>
      </c>
    </row>
    <row r="147" spans="2:3" x14ac:dyDescent="0.3">
      <c r="B147" s="2">
        <v>44115</v>
      </c>
      <c r="C147" s="16">
        <v>11384.18</v>
      </c>
    </row>
    <row r="148" spans="2:3" x14ac:dyDescent="0.3">
      <c r="B148" s="2">
        <v>44116</v>
      </c>
      <c r="C148" s="16">
        <v>11555.36</v>
      </c>
    </row>
    <row r="149" spans="2:3" x14ac:dyDescent="0.3">
      <c r="B149" s="2">
        <v>44117</v>
      </c>
      <c r="C149" s="16">
        <v>11425.9</v>
      </c>
    </row>
    <row r="150" spans="2:3" x14ac:dyDescent="0.3">
      <c r="B150" s="2">
        <v>44118</v>
      </c>
      <c r="C150" s="16">
        <v>11429.51</v>
      </c>
    </row>
    <row r="151" spans="2:3" x14ac:dyDescent="0.3">
      <c r="B151" s="2">
        <v>44119</v>
      </c>
      <c r="C151" s="16">
        <v>11495.35</v>
      </c>
    </row>
    <row r="152" spans="2:3" x14ac:dyDescent="0.3">
      <c r="B152" s="2">
        <v>44120</v>
      </c>
      <c r="C152" s="16">
        <v>11322.12</v>
      </c>
    </row>
    <row r="153" spans="2:3" x14ac:dyDescent="0.3">
      <c r="B153" s="2">
        <v>44121</v>
      </c>
      <c r="C153" s="16">
        <v>11358.1</v>
      </c>
    </row>
    <row r="154" spans="2:3" x14ac:dyDescent="0.3">
      <c r="B154" s="2">
        <v>44122</v>
      </c>
      <c r="C154" s="16">
        <v>11483.36</v>
      </c>
    </row>
    <row r="155" spans="2:3" x14ac:dyDescent="0.3">
      <c r="B155" s="2">
        <v>44123</v>
      </c>
      <c r="C155" s="16">
        <v>11742.04</v>
      </c>
    </row>
    <row r="156" spans="2:3" x14ac:dyDescent="0.3">
      <c r="B156" s="2">
        <v>44124</v>
      </c>
      <c r="C156" s="16">
        <v>11916.33</v>
      </c>
    </row>
    <row r="157" spans="2:3" x14ac:dyDescent="0.3">
      <c r="B157" s="2">
        <v>44125</v>
      </c>
      <c r="C157" s="16">
        <v>12823.69</v>
      </c>
    </row>
    <row r="158" spans="2:3" x14ac:dyDescent="0.3">
      <c r="B158" s="2">
        <v>44126</v>
      </c>
      <c r="C158" s="16">
        <v>12965.89</v>
      </c>
    </row>
    <row r="159" spans="2:3" x14ac:dyDescent="0.3">
      <c r="B159" s="2">
        <v>44127</v>
      </c>
      <c r="C159" s="16">
        <v>12931.54</v>
      </c>
    </row>
    <row r="160" spans="2:3" x14ac:dyDescent="0.3">
      <c r="B160" s="2">
        <v>44128</v>
      </c>
      <c r="C160" s="16">
        <v>13108.06</v>
      </c>
    </row>
    <row r="161" spans="2:3" x14ac:dyDescent="0.3">
      <c r="B161" s="2">
        <v>44129</v>
      </c>
      <c r="C161" s="16">
        <v>13031.17</v>
      </c>
    </row>
    <row r="162" spans="2:3" x14ac:dyDescent="0.3">
      <c r="B162" s="2">
        <v>44130</v>
      </c>
      <c r="C162" s="16">
        <v>13075.25</v>
      </c>
    </row>
    <row r="163" spans="2:3" x14ac:dyDescent="0.3">
      <c r="B163" s="2">
        <v>44131</v>
      </c>
      <c r="C163" s="16">
        <v>13654.22</v>
      </c>
    </row>
    <row r="164" spans="2:3" x14ac:dyDescent="0.3">
      <c r="B164" s="2">
        <v>44132</v>
      </c>
      <c r="C164" s="16">
        <v>13271.29</v>
      </c>
    </row>
    <row r="165" spans="2:3" x14ac:dyDescent="0.3">
      <c r="B165" s="2">
        <v>44133</v>
      </c>
      <c r="C165" s="16">
        <v>13437.88</v>
      </c>
    </row>
    <row r="166" spans="2:3" x14ac:dyDescent="0.3">
      <c r="B166" s="2">
        <v>44134</v>
      </c>
      <c r="C166" s="16">
        <v>13546.52</v>
      </c>
    </row>
    <row r="167" spans="2:3" x14ac:dyDescent="0.3">
      <c r="B167" s="2">
        <v>44135</v>
      </c>
      <c r="C167" s="16">
        <v>13781</v>
      </c>
    </row>
    <row r="168" spans="2:3" x14ac:dyDescent="0.3">
      <c r="B168" s="2">
        <v>44136</v>
      </c>
      <c r="C168" s="16">
        <v>13737.11</v>
      </c>
    </row>
    <row r="169" spans="2:3" x14ac:dyDescent="0.3">
      <c r="B169" s="2">
        <v>44137</v>
      </c>
      <c r="C169" s="16">
        <v>13550.49</v>
      </c>
    </row>
    <row r="170" spans="2:3" x14ac:dyDescent="0.3">
      <c r="B170" s="2">
        <v>44138</v>
      </c>
      <c r="C170" s="16">
        <v>13950.3</v>
      </c>
    </row>
    <row r="171" spans="2:3" x14ac:dyDescent="0.3">
      <c r="B171" s="2">
        <v>44139</v>
      </c>
      <c r="C171" s="16">
        <v>14133.71</v>
      </c>
    </row>
    <row r="172" spans="2:3" x14ac:dyDescent="0.3">
      <c r="B172" s="2">
        <v>44140</v>
      </c>
      <c r="C172" s="16">
        <v>15579.85</v>
      </c>
    </row>
    <row r="173" spans="2:3" x14ac:dyDescent="0.3">
      <c r="B173" s="2">
        <v>44141</v>
      </c>
      <c r="C173" s="16">
        <v>15565.88</v>
      </c>
    </row>
    <row r="174" spans="2:3" x14ac:dyDescent="0.3">
      <c r="B174" s="2">
        <v>44142</v>
      </c>
      <c r="C174" s="16">
        <v>14833.75</v>
      </c>
    </row>
    <row r="175" spans="2:3" x14ac:dyDescent="0.3">
      <c r="B175" s="2">
        <v>44143</v>
      </c>
      <c r="C175" s="16">
        <v>15479.57</v>
      </c>
    </row>
    <row r="176" spans="2:3" x14ac:dyDescent="0.3">
      <c r="B176" s="2">
        <v>44144</v>
      </c>
      <c r="C176" s="16">
        <v>15332.32</v>
      </c>
    </row>
    <row r="177" spans="2:3" x14ac:dyDescent="0.3">
      <c r="B177" s="2">
        <v>44145</v>
      </c>
      <c r="C177" s="16">
        <v>15290.9</v>
      </c>
    </row>
    <row r="178" spans="2:3" x14ac:dyDescent="0.3">
      <c r="B178" s="2">
        <v>44146</v>
      </c>
      <c r="C178" s="16">
        <v>15701.34</v>
      </c>
    </row>
    <row r="179" spans="2:3" x14ac:dyDescent="0.3">
      <c r="B179" s="2">
        <v>44147</v>
      </c>
      <c r="C179" s="16">
        <v>16276.34</v>
      </c>
    </row>
    <row r="180" spans="2:3" x14ac:dyDescent="0.3">
      <c r="B180" s="2">
        <v>44148</v>
      </c>
      <c r="C180" s="16">
        <v>16317.81</v>
      </c>
    </row>
    <row r="181" spans="2:3" x14ac:dyDescent="0.3">
      <c r="B181" s="2">
        <v>44149</v>
      </c>
      <c r="C181" s="16">
        <v>16068.14</v>
      </c>
    </row>
    <row r="182" spans="2:3" x14ac:dyDescent="0.3">
      <c r="B182" s="2">
        <v>44150</v>
      </c>
      <c r="C182" s="16">
        <v>15955.59</v>
      </c>
    </row>
    <row r="183" spans="2:3" x14ac:dyDescent="0.3">
      <c r="B183" s="2">
        <v>44151</v>
      </c>
      <c r="C183" s="16">
        <v>16716.11</v>
      </c>
    </row>
    <row r="184" spans="2:3" x14ac:dyDescent="0.3">
      <c r="B184" s="2">
        <v>44152</v>
      </c>
      <c r="C184" s="16">
        <v>17645.41</v>
      </c>
    </row>
    <row r="185" spans="2:3" x14ac:dyDescent="0.3">
      <c r="B185" s="2">
        <v>44153</v>
      </c>
      <c r="C185" s="16">
        <v>17804.009999999998</v>
      </c>
    </row>
    <row r="186" spans="2:3" x14ac:dyDescent="0.3">
      <c r="B186" s="2">
        <v>44154</v>
      </c>
      <c r="C186" s="16">
        <v>17817.09</v>
      </c>
    </row>
    <row r="187" spans="2:3" x14ac:dyDescent="0.3">
      <c r="B187" s="2">
        <v>44155</v>
      </c>
      <c r="C187" s="16">
        <v>18621.310000000001</v>
      </c>
    </row>
    <row r="188" spans="2:3" x14ac:dyDescent="0.3">
      <c r="B188" s="2">
        <v>44156</v>
      </c>
      <c r="C188" s="16">
        <v>18642.23</v>
      </c>
    </row>
    <row r="189" spans="2:3" x14ac:dyDescent="0.3">
      <c r="B189" s="2">
        <v>44157</v>
      </c>
      <c r="C189" s="16">
        <v>18370</v>
      </c>
    </row>
    <row r="190" spans="2:3" x14ac:dyDescent="0.3">
      <c r="B190" s="2">
        <v>44158</v>
      </c>
      <c r="C190" s="16">
        <v>18364.12</v>
      </c>
    </row>
    <row r="191" spans="2:3" x14ac:dyDescent="0.3">
      <c r="B191" s="2">
        <v>44159</v>
      </c>
      <c r="C191" s="16">
        <v>19107.46</v>
      </c>
    </row>
    <row r="192" spans="2:3" x14ac:dyDescent="0.3">
      <c r="B192" s="2">
        <v>44160</v>
      </c>
      <c r="C192" s="16">
        <v>18732.12</v>
      </c>
    </row>
    <row r="193" spans="2:3" x14ac:dyDescent="0.3">
      <c r="B193" s="2">
        <v>44161</v>
      </c>
      <c r="C193" s="16">
        <v>17150.62</v>
      </c>
    </row>
    <row r="194" spans="2:3" x14ac:dyDescent="0.3">
      <c r="B194" s="2">
        <v>44162</v>
      </c>
      <c r="C194" s="16">
        <v>17108.400000000001</v>
      </c>
    </row>
    <row r="195" spans="2:3" x14ac:dyDescent="0.3">
      <c r="B195" s="2">
        <v>44163</v>
      </c>
      <c r="C195" s="16">
        <v>17717.41</v>
      </c>
    </row>
    <row r="196" spans="2:3" x14ac:dyDescent="0.3">
      <c r="B196" s="2">
        <v>44164</v>
      </c>
      <c r="C196" s="16">
        <v>18177.48</v>
      </c>
    </row>
    <row r="197" spans="2:3" x14ac:dyDescent="0.3">
      <c r="B197" s="2">
        <v>44165</v>
      </c>
      <c r="C197" s="16">
        <v>19625.84</v>
      </c>
    </row>
    <row r="198" spans="2:3" x14ac:dyDescent="0.3">
      <c r="B198" s="2">
        <v>44166</v>
      </c>
      <c r="C198" s="16">
        <v>18803</v>
      </c>
    </row>
    <row r="199" spans="2:3" x14ac:dyDescent="0.3">
      <c r="B199" s="2">
        <v>44167</v>
      </c>
      <c r="C199" s="16">
        <v>19201.09</v>
      </c>
    </row>
    <row r="200" spans="2:3" x14ac:dyDescent="0.3">
      <c r="B200" s="2">
        <v>44168</v>
      </c>
      <c r="C200" s="16">
        <v>19445.400000000001</v>
      </c>
    </row>
    <row r="201" spans="2:3" x14ac:dyDescent="0.3">
      <c r="B201" s="2">
        <v>44169</v>
      </c>
      <c r="C201" s="16">
        <v>18699.77</v>
      </c>
    </row>
    <row r="202" spans="2:3" x14ac:dyDescent="0.3">
      <c r="B202" s="2">
        <v>44170</v>
      </c>
      <c r="C202" s="16">
        <v>19154.23</v>
      </c>
    </row>
    <row r="203" spans="2:3" x14ac:dyDescent="0.3">
      <c r="B203" s="2">
        <v>44171</v>
      </c>
      <c r="C203" s="16">
        <v>19345.12</v>
      </c>
    </row>
    <row r="204" spans="2:3" x14ac:dyDescent="0.3">
      <c r="B204" s="2">
        <v>44172</v>
      </c>
      <c r="C204" s="16">
        <v>19191.63</v>
      </c>
    </row>
    <row r="205" spans="2:3" x14ac:dyDescent="0.3">
      <c r="B205" s="2">
        <v>44173</v>
      </c>
      <c r="C205" s="16">
        <v>18321.14</v>
      </c>
    </row>
    <row r="206" spans="2:3" x14ac:dyDescent="0.3">
      <c r="B206" s="2">
        <v>44174</v>
      </c>
      <c r="C206" s="16">
        <v>18553.919999999998</v>
      </c>
    </row>
    <row r="207" spans="2:3" x14ac:dyDescent="0.3">
      <c r="B207" s="2">
        <v>44175</v>
      </c>
      <c r="C207" s="16">
        <v>18264.990000000002</v>
      </c>
    </row>
    <row r="208" spans="2:3" x14ac:dyDescent="0.3">
      <c r="B208" s="2">
        <v>44176</v>
      </c>
      <c r="C208" s="16">
        <v>18058.900000000001</v>
      </c>
    </row>
    <row r="209" spans="2:3" x14ac:dyDescent="0.3">
      <c r="B209" s="2">
        <v>44177</v>
      </c>
      <c r="C209" s="16">
        <v>18803.66</v>
      </c>
    </row>
    <row r="210" spans="2:3" x14ac:dyDescent="0.3">
      <c r="B210" s="2">
        <v>44178</v>
      </c>
      <c r="C210" s="16">
        <v>19142.38</v>
      </c>
    </row>
    <row r="211" spans="2:3" x14ac:dyDescent="0.3">
      <c r="B211" s="2">
        <v>44179</v>
      </c>
      <c r="C211" s="16">
        <v>19246.64</v>
      </c>
    </row>
    <row r="212" spans="2:3" x14ac:dyDescent="0.3">
      <c r="B212" s="2">
        <v>44180</v>
      </c>
      <c r="C212" s="16">
        <v>19417.080000000002</v>
      </c>
    </row>
    <row r="213" spans="2:3" x14ac:dyDescent="0.3">
      <c r="B213" s="2">
        <v>44181</v>
      </c>
      <c r="C213" s="16">
        <v>21310.6</v>
      </c>
    </row>
    <row r="214" spans="2:3" x14ac:dyDescent="0.3">
      <c r="B214" s="2">
        <v>44182</v>
      </c>
      <c r="C214" s="16">
        <v>22805.16</v>
      </c>
    </row>
    <row r="215" spans="2:3" x14ac:dyDescent="0.3">
      <c r="B215" s="2">
        <v>44183</v>
      </c>
      <c r="C215" s="16">
        <v>23137.96</v>
      </c>
    </row>
    <row r="216" spans="2:3" x14ac:dyDescent="0.3">
      <c r="B216" s="2">
        <v>44184</v>
      </c>
      <c r="C216" s="16">
        <v>23869.83</v>
      </c>
    </row>
    <row r="217" spans="2:3" x14ac:dyDescent="0.3">
      <c r="B217" s="2">
        <v>44185</v>
      </c>
      <c r="C217" s="16">
        <v>23477.29</v>
      </c>
    </row>
    <row r="218" spans="2:3" x14ac:dyDescent="0.3">
      <c r="B218" s="2">
        <v>44186</v>
      </c>
      <c r="C218" s="16">
        <v>22803.08</v>
      </c>
    </row>
    <row r="219" spans="2:3" x14ac:dyDescent="0.3">
      <c r="B219" s="2">
        <v>44187</v>
      </c>
      <c r="C219" s="16">
        <v>23783.03</v>
      </c>
    </row>
    <row r="220" spans="2:3" x14ac:dyDescent="0.3">
      <c r="B220" s="2">
        <v>44188</v>
      </c>
      <c r="C220" s="16">
        <v>23241.35</v>
      </c>
    </row>
    <row r="221" spans="2:3" x14ac:dyDescent="0.3">
      <c r="B221" s="2">
        <v>44189</v>
      </c>
      <c r="C221" s="16">
        <v>23735.95</v>
      </c>
    </row>
    <row r="222" spans="2:3" x14ac:dyDescent="0.3">
      <c r="B222" s="2">
        <v>44190</v>
      </c>
      <c r="C222" s="16">
        <v>24664.79</v>
      </c>
    </row>
    <row r="223" spans="2:3" x14ac:dyDescent="0.3">
      <c r="B223" s="2">
        <v>44191</v>
      </c>
      <c r="C223" s="16">
        <v>26437.040000000001</v>
      </c>
    </row>
    <row r="224" spans="2:3" x14ac:dyDescent="0.3">
      <c r="B224" s="2">
        <v>44192</v>
      </c>
      <c r="C224" s="16">
        <v>26272.29</v>
      </c>
    </row>
    <row r="225" spans="2:3" x14ac:dyDescent="0.3">
      <c r="B225" s="2">
        <v>44193</v>
      </c>
      <c r="C225" s="16">
        <v>27084.81</v>
      </c>
    </row>
    <row r="226" spans="2:3" x14ac:dyDescent="0.3">
      <c r="B226" s="2">
        <v>44194</v>
      </c>
      <c r="C226" s="16">
        <v>27362.44</v>
      </c>
    </row>
    <row r="227" spans="2:3" x14ac:dyDescent="0.3">
      <c r="B227" s="2">
        <v>44195</v>
      </c>
      <c r="C227" s="16">
        <v>28840.95</v>
      </c>
    </row>
    <row r="228" spans="2:3" x14ac:dyDescent="0.3">
      <c r="B228" s="2">
        <v>44196</v>
      </c>
      <c r="C228" s="16">
        <v>29001.72</v>
      </c>
    </row>
    <row r="229" spans="2:3" x14ac:dyDescent="0.3">
      <c r="B229" s="2">
        <v>44197</v>
      </c>
      <c r="C229" s="16">
        <v>29374.15</v>
      </c>
    </row>
    <row r="230" spans="2:3" x14ac:dyDescent="0.3">
      <c r="B230" s="2">
        <v>44198</v>
      </c>
      <c r="C230" s="16">
        <v>32127.27</v>
      </c>
    </row>
    <row r="231" spans="2:3" x14ac:dyDescent="0.3">
      <c r="B231" s="2">
        <v>44199</v>
      </c>
      <c r="C231" s="16">
        <v>32782.019999999997</v>
      </c>
    </row>
    <row r="232" spans="2:3" x14ac:dyDescent="0.3">
      <c r="B232" s="2">
        <v>44200</v>
      </c>
      <c r="C232" s="16">
        <v>31971.91</v>
      </c>
    </row>
    <row r="233" spans="2:3" x14ac:dyDescent="0.3">
      <c r="B233" s="2">
        <v>44201</v>
      </c>
      <c r="C233" s="16">
        <v>33992.43</v>
      </c>
    </row>
    <row r="234" spans="2:3" x14ac:dyDescent="0.3">
      <c r="B234" s="2">
        <v>44202</v>
      </c>
      <c r="C234" s="16">
        <v>36824.36</v>
      </c>
    </row>
    <row r="235" spans="2:3" x14ac:dyDescent="0.3">
      <c r="B235" s="2">
        <v>44203</v>
      </c>
      <c r="C235" s="16">
        <v>39371.040000000001</v>
      </c>
    </row>
    <row r="236" spans="2:3" x14ac:dyDescent="0.3">
      <c r="B236" s="2">
        <v>44204</v>
      </c>
      <c r="C236" s="16">
        <v>40797.61</v>
      </c>
    </row>
    <row r="237" spans="2:3" x14ac:dyDescent="0.3">
      <c r="B237" s="2">
        <v>44205</v>
      </c>
      <c r="C237" s="16">
        <v>40254.550000000003</v>
      </c>
    </row>
    <row r="238" spans="2:3" x14ac:dyDescent="0.3">
      <c r="B238" s="2">
        <v>44206</v>
      </c>
      <c r="C238" s="16">
        <v>38356.44</v>
      </c>
    </row>
    <row r="239" spans="2:3" x14ac:dyDescent="0.3">
      <c r="B239" s="2">
        <v>44207</v>
      </c>
      <c r="C239" s="16">
        <v>35566.660000000003</v>
      </c>
    </row>
    <row r="240" spans="2:3" x14ac:dyDescent="0.3">
      <c r="B240" s="2">
        <v>44208</v>
      </c>
      <c r="C240" s="16">
        <v>33922.959999999999</v>
      </c>
    </row>
    <row r="241" spans="2:3" x14ac:dyDescent="0.3">
      <c r="B241" s="2">
        <v>44209</v>
      </c>
      <c r="C241" s="16">
        <v>37316.36</v>
      </c>
    </row>
    <row r="242" spans="2:3" x14ac:dyDescent="0.3">
      <c r="B242" s="2">
        <v>44210</v>
      </c>
      <c r="C242" s="16">
        <v>39187.33</v>
      </c>
    </row>
    <row r="243" spans="2:3" x14ac:dyDescent="0.3">
      <c r="B243" s="2">
        <v>44211</v>
      </c>
      <c r="C243" s="16">
        <v>36825.370000000003</v>
      </c>
    </row>
    <row r="244" spans="2:3" x14ac:dyDescent="0.3">
      <c r="B244" s="2">
        <v>44212</v>
      </c>
      <c r="C244" s="16">
        <v>36178.14</v>
      </c>
    </row>
    <row r="245" spans="2:3" x14ac:dyDescent="0.3">
      <c r="B245" s="2">
        <v>44213</v>
      </c>
      <c r="C245" s="16">
        <v>35791.279999999999</v>
      </c>
    </row>
    <row r="246" spans="2:3" x14ac:dyDescent="0.3">
      <c r="B246" s="2">
        <v>44214</v>
      </c>
      <c r="C246" s="16">
        <v>36630.07</v>
      </c>
    </row>
    <row r="247" spans="2:3" x14ac:dyDescent="0.3">
      <c r="B247" s="2">
        <v>44215</v>
      </c>
      <c r="C247" s="16">
        <v>36069.800000000003</v>
      </c>
    </row>
    <row r="248" spans="2:3" x14ac:dyDescent="0.3">
      <c r="B248" s="2">
        <v>44216</v>
      </c>
      <c r="C248" s="16">
        <v>35547.75</v>
      </c>
    </row>
    <row r="249" spans="2:3" x14ac:dyDescent="0.3">
      <c r="B249" s="2">
        <v>44217</v>
      </c>
      <c r="C249" s="16">
        <v>30825.7</v>
      </c>
    </row>
    <row r="250" spans="2:3" x14ac:dyDescent="0.3">
      <c r="B250" s="2">
        <v>44218</v>
      </c>
      <c r="C250" s="16">
        <v>33005.760000000002</v>
      </c>
    </row>
    <row r="251" spans="2:3" x14ac:dyDescent="0.3">
      <c r="B251" s="2">
        <v>44219</v>
      </c>
      <c r="C251" s="16">
        <v>32067.64</v>
      </c>
    </row>
    <row r="252" spans="2:3" x14ac:dyDescent="0.3">
      <c r="B252" s="2">
        <v>44220</v>
      </c>
      <c r="C252" s="16">
        <v>32289.38</v>
      </c>
    </row>
    <row r="253" spans="2:3" x14ac:dyDescent="0.3">
      <c r="B253" s="2">
        <v>44221</v>
      </c>
      <c r="C253" s="16">
        <v>32366.39</v>
      </c>
    </row>
    <row r="254" spans="2:3" x14ac:dyDescent="0.3">
      <c r="B254" s="2">
        <v>44222</v>
      </c>
      <c r="C254" s="16">
        <v>32569.85</v>
      </c>
    </row>
    <row r="255" spans="2:3" x14ac:dyDescent="0.3">
      <c r="B255" s="2">
        <v>44223</v>
      </c>
      <c r="C255" s="16">
        <v>30432.55</v>
      </c>
    </row>
    <row r="256" spans="2:3" x14ac:dyDescent="0.3">
      <c r="B256" s="2">
        <v>44224</v>
      </c>
      <c r="C256" s="16">
        <v>33466.1</v>
      </c>
    </row>
    <row r="257" spans="2:3" x14ac:dyDescent="0.3">
      <c r="B257" s="2">
        <v>44225</v>
      </c>
      <c r="C257" s="16">
        <v>34316.39</v>
      </c>
    </row>
    <row r="258" spans="2:3" x14ac:dyDescent="0.3">
      <c r="B258" s="2">
        <v>44226</v>
      </c>
      <c r="C258" s="16">
        <v>34269.519999999997</v>
      </c>
    </row>
    <row r="259" spans="2:3" x14ac:dyDescent="0.3">
      <c r="B259" s="2">
        <v>44227</v>
      </c>
      <c r="C259" s="16">
        <v>33114.36</v>
      </c>
    </row>
    <row r="260" spans="2:3" x14ac:dyDescent="0.3">
      <c r="B260" s="2">
        <v>44228</v>
      </c>
      <c r="C260" s="16">
        <v>33537.18</v>
      </c>
    </row>
    <row r="261" spans="2:3" x14ac:dyDescent="0.3">
      <c r="B261" s="2">
        <v>44229</v>
      </c>
      <c r="C261" s="16">
        <v>35510.29</v>
      </c>
    </row>
    <row r="262" spans="2:3" x14ac:dyDescent="0.3">
      <c r="B262" s="2">
        <v>44230</v>
      </c>
      <c r="C262" s="16">
        <v>37472.089999999997</v>
      </c>
    </row>
    <row r="263" spans="2:3" x14ac:dyDescent="0.3">
      <c r="B263" s="2">
        <v>44231</v>
      </c>
      <c r="C263" s="16">
        <v>36926.07</v>
      </c>
    </row>
    <row r="264" spans="2:3" x14ac:dyDescent="0.3">
      <c r="B264" s="2">
        <v>44232</v>
      </c>
      <c r="C264" s="16">
        <v>38144.31</v>
      </c>
    </row>
    <row r="265" spans="2:3" x14ac:dyDescent="0.3">
      <c r="B265" s="2">
        <v>44233</v>
      </c>
      <c r="C265" s="16">
        <v>39266.01</v>
      </c>
    </row>
    <row r="266" spans="2:3" x14ac:dyDescent="0.3">
      <c r="B266" s="2">
        <v>44234</v>
      </c>
      <c r="C266" s="16">
        <v>38903.440000000002</v>
      </c>
    </row>
    <row r="267" spans="2:3" x14ac:dyDescent="0.3">
      <c r="B267" s="2">
        <v>44235</v>
      </c>
      <c r="C267" s="16">
        <v>46196.46</v>
      </c>
    </row>
    <row r="268" spans="2:3" x14ac:dyDescent="0.3">
      <c r="B268" s="2">
        <v>44236</v>
      </c>
      <c r="C268" s="16">
        <v>46481.11</v>
      </c>
    </row>
    <row r="269" spans="2:3" x14ac:dyDescent="0.3">
      <c r="B269" s="2">
        <v>44237</v>
      </c>
      <c r="C269" s="16">
        <v>44918.18</v>
      </c>
    </row>
    <row r="270" spans="2:3" x14ac:dyDescent="0.3">
      <c r="B270" s="2">
        <v>44238</v>
      </c>
      <c r="C270" s="16">
        <v>47909.33</v>
      </c>
    </row>
    <row r="271" spans="2:3" x14ac:dyDescent="0.3">
      <c r="B271" s="2">
        <v>44239</v>
      </c>
      <c r="C271" s="16">
        <v>47504.85</v>
      </c>
    </row>
    <row r="272" spans="2:3" x14ac:dyDescent="0.3">
      <c r="B272" s="2">
        <v>44240</v>
      </c>
      <c r="C272" s="16">
        <v>47105.52</v>
      </c>
    </row>
    <row r="273" spans="2:3" x14ac:dyDescent="0.3">
      <c r="B273" s="2">
        <v>44241</v>
      </c>
      <c r="C273" s="16">
        <v>48717.29</v>
      </c>
    </row>
    <row r="274" spans="2:3" x14ac:dyDescent="0.3">
      <c r="B274" s="2">
        <v>44242</v>
      </c>
      <c r="C274" s="16">
        <v>47945.06</v>
      </c>
    </row>
    <row r="275" spans="2:3" x14ac:dyDescent="0.3">
      <c r="B275" s="2">
        <v>44243</v>
      </c>
      <c r="C275" s="16">
        <v>49199.87</v>
      </c>
    </row>
    <row r="276" spans="2:3" x14ac:dyDescent="0.3">
      <c r="B276" s="2">
        <v>44244</v>
      </c>
      <c r="C276" s="16">
        <v>52149.01</v>
      </c>
    </row>
    <row r="277" spans="2:3" x14ac:dyDescent="0.3">
      <c r="B277" s="2">
        <v>44245</v>
      </c>
      <c r="C277" s="16">
        <v>51679.8</v>
      </c>
    </row>
    <row r="278" spans="2:3" x14ac:dyDescent="0.3">
      <c r="B278" s="2">
        <v>44246</v>
      </c>
      <c r="C278" s="16">
        <v>55888.13</v>
      </c>
    </row>
    <row r="279" spans="2:3" x14ac:dyDescent="0.3">
      <c r="B279" s="2">
        <v>44247</v>
      </c>
      <c r="C279" s="16">
        <v>56099.519999999997</v>
      </c>
    </row>
    <row r="280" spans="2:3" x14ac:dyDescent="0.3">
      <c r="B280" s="2">
        <v>44248</v>
      </c>
      <c r="C280" s="16">
        <v>57539.95</v>
      </c>
    </row>
    <row r="281" spans="2:3" x14ac:dyDescent="0.3">
      <c r="B281" s="2">
        <v>44249</v>
      </c>
      <c r="C281" s="16">
        <v>54207.32</v>
      </c>
    </row>
    <row r="282" spans="2:3" x14ac:dyDescent="0.3">
      <c r="B282" s="2">
        <v>44250</v>
      </c>
      <c r="C282" s="16">
        <v>48824.43</v>
      </c>
    </row>
    <row r="283" spans="2:3" x14ac:dyDescent="0.3">
      <c r="B283" s="2">
        <v>44251</v>
      </c>
      <c r="C283" s="16">
        <v>49705.33</v>
      </c>
    </row>
    <row r="284" spans="2:3" x14ac:dyDescent="0.3">
      <c r="B284" s="2">
        <v>44252</v>
      </c>
      <c r="C284" s="16">
        <v>47093.85</v>
      </c>
    </row>
    <row r="285" spans="2:3" x14ac:dyDescent="0.3">
      <c r="B285" s="2">
        <v>44253</v>
      </c>
      <c r="C285" s="16">
        <v>46339.76</v>
      </c>
    </row>
    <row r="286" spans="2:3" x14ac:dyDescent="0.3">
      <c r="B286" s="2">
        <v>44254</v>
      </c>
      <c r="C286" s="16">
        <v>46188.45</v>
      </c>
    </row>
    <row r="287" spans="2:3" x14ac:dyDescent="0.3">
      <c r="B287" s="2">
        <v>44255</v>
      </c>
      <c r="C287" s="16">
        <v>45137.77</v>
      </c>
    </row>
    <row r="288" spans="2:3" x14ac:dyDescent="0.3">
      <c r="B288" s="2">
        <v>44256</v>
      </c>
      <c r="C288" s="16">
        <v>49631.24</v>
      </c>
    </row>
    <row r="289" spans="2:3" x14ac:dyDescent="0.3">
      <c r="B289" s="2">
        <v>44257</v>
      </c>
      <c r="C289" s="16">
        <v>48378.99</v>
      </c>
    </row>
    <row r="290" spans="2:3" x14ac:dyDescent="0.3">
      <c r="B290" s="2">
        <v>44258</v>
      </c>
      <c r="C290" s="16">
        <v>50538.239999999998</v>
      </c>
    </row>
    <row r="291" spans="2:3" x14ac:dyDescent="0.3">
      <c r="B291" s="2">
        <v>44259</v>
      </c>
      <c r="C291" s="16">
        <v>48561.17</v>
      </c>
    </row>
    <row r="292" spans="2:3" x14ac:dyDescent="0.3">
      <c r="B292" s="2">
        <v>44260</v>
      </c>
      <c r="C292" s="16">
        <v>48927.3</v>
      </c>
    </row>
    <row r="293" spans="2:3" x14ac:dyDescent="0.3">
      <c r="B293" s="2">
        <v>44261</v>
      </c>
      <c r="C293" s="16">
        <v>48912.38</v>
      </c>
    </row>
    <row r="294" spans="2:3" x14ac:dyDescent="0.3">
      <c r="B294" s="2">
        <v>44262</v>
      </c>
      <c r="C294" s="16">
        <v>51206.69</v>
      </c>
    </row>
    <row r="295" spans="2:3" x14ac:dyDescent="0.3">
      <c r="B295" s="2">
        <v>44263</v>
      </c>
      <c r="C295" s="16">
        <v>52246.52</v>
      </c>
    </row>
    <row r="296" spans="2:3" x14ac:dyDescent="0.3">
      <c r="B296" s="2">
        <v>44264</v>
      </c>
      <c r="C296" s="16">
        <v>54824.12</v>
      </c>
    </row>
    <row r="297" spans="2:3" x14ac:dyDescent="0.3">
      <c r="B297" s="2">
        <v>44265</v>
      </c>
      <c r="C297" s="16">
        <v>56008.55</v>
      </c>
    </row>
    <row r="298" spans="2:3" x14ac:dyDescent="0.3">
      <c r="B298" s="2">
        <v>44266</v>
      </c>
      <c r="C298" s="16">
        <v>57805.120000000003</v>
      </c>
    </row>
    <row r="299" spans="2:3" x14ac:dyDescent="0.3">
      <c r="B299" s="2">
        <v>44267</v>
      </c>
      <c r="C299" s="16">
        <v>57332.09</v>
      </c>
    </row>
    <row r="300" spans="2:3" x14ac:dyDescent="0.3">
      <c r="B300" s="2">
        <v>44268</v>
      </c>
      <c r="C300" s="16">
        <v>61243.09</v>
      </c>
    </row>
    <row r="301" spans="2:3" x14ac:dyDescent="0.3">
      <c r="B301" s="2">
        <v>44269</v>
      </c>
      <c r="C301" s="16">
        <v>59302.32</v>
      </c>
    </row>
    <row r="302" spans="2:3" x14ac:dyDescent="0.3">
      <c r="B302" s="2">
        <v>44270</v>
      </c>
      <c r="C302" s="16">
        <v>55907.199999999997</v>
      </c>
    </row>
    <row r="303" spans="2:3" x14ac:dyDescent="0.3">
      <c r="B303" s="2">
        <v>44271</v>
      </c>
      <c r="C303" s="16">
        <v>56804.9</v>
      </c>
    </row>
    <row r="304" spans="2:3" x14ac:dyDescent="0.3">
      <c r="B304" s="2">
        <v>44272</v>
      </c>
      <c r="C304" s="16">
        <v>58870.89</v>
      </c>
    </row>
    <row r="305" spans="2:3" x14ac:dyDescent="0.3">
      <c r="B305" s="2">
        <v>44273</v>
      </c>
      <c r="C305" s="16">
        <v>57858.92</v>
      </c>
    </row>
    <row r="306" spans="2:3" x14ac:dyDescent="0.3">
      <c r="B306" s="2">
        <v>44274</v>
      </c>
      <c r="C306" s="16">
        <v>58346.65</v>
      </c>
    </row>
    <row r="307" spans="2:3" x14ac:dyDescent="0.3">
      <c r="B307" s="2">
        <v>44275</v>
      </c>
      <c r="C307" s="16">
        <v>58313.64</v>
      </c>
    </row>
    <row r="308" spans="2:3" x14ac:dyDescent="0.3">
      <c r="B308" s="2">
        <v>44276</v>
      </c>
      <c r="C308" s="16">
        <v>57523.42</v>
      </c>
    </row>
    <row r="309" spans="2:3" x14ac:dyDescent="0.3">
      <c r="B309" s="2">
        <v>44277</v>
      </c>
      <c r="C309" s="16">
        <v>54529.14</v>
      </c>
    </row>
    <row r="310" spans="2:3" x14ac:dyDescent="0.3">
      <c r="B310" s="2">
        <v>44278</v>
      </c>
      <c r="C310" s="16">
        <v>54738.95</v>
      </c>
    </row>
    <row r="311" spans="2:3" x14ac:dyDescent="0.3">
      <c r="B311" s="2">
        <v>44279</v>
      </c>
      <c r="C311" s="16">
        <v>52774.27</v>
      </c>
    </row>
    <row r="312" spans="2:3" x14ac:dyDescent="0.3">
      <c r="B312" s="2">
        <v>44280</v>
      </c>
      <c r="C312" s="16">
        <v>51704.160000000003</v>
      </c>
    </row>
    <row r="313" spans="2:3" x14ac:dyDescent="0.3">
      <c r="B313" s="2">
        <v>44281</v>
      </c>
      <c r="C313" s="16">
        <v>55137.31</v>
      </c>
    </row>
    <row r="314" spans="2:3" x14ac:dyDescent="0.3">
      <c r="B314" s="2">
        <v>44282</v>
      </c>
      <c r="C314" s="16">
        <v>55973.51</v>
      </c>
    </row>
    <row r="315" spans="2:3" x14ac:dyDescent="0.3">
      <c r="B315" s="2">
        <v>44283</v>
      </c>
      <c r="C315" s="16">
        <v>55950.75</v>
      </c>
    </row>
    <row r="316" spans="2:3" x14ac:dyDescent="0.3">
      <c r="B316" s="2">
        <v>44284</v>
      </c>
      <c r="C316" s="16">
        <v>57750.2</v>
      </c>
    </row>
    <row r="317" spans="2:3" x14ac:dyDescent="0.3">
      <c r="B317" s="2">
        <v>44285</v>
      </c>
      <c r="C317" s="16">
        <v>58917.69</v>
      </c>
    </row>
    <row r="318" spans="2:3" x14ac:dyDescent="0.3">
      <c r="B318" s="2">
        <v>44286</v>
      </c>
      <c r="C318" s="16">
        <v>58918.83</v>
      </c>
    </row>
    <row r="319" spans="2:3" x14ac:dyDescent="0.3">
      <c r="B319" s="2">
        <v>44287</v>
      </c>
      <c r="C319" s="16">
        <v>59095.81</v>
      </c>
    </row>
    <row r="320" spans="2:3" x14ac:dyDescent="0.3">
      <c r="B320" s="2">
        <v>44288</v>
      </c>
      <c r="C320" s="16">
        <v>59384.31</v>
      </c>
    </row>
    <row r="321" spans="2:3" x14ac:dyDescent="0.3">
      <c r="B321" s="2">
        <v>44289</v>
      </c>
      <c r="C321" s="16">
        <v>57603.89</v>
      </c>
    </row>
    <row r="322" spans="2:3" x14ac:dyDescent="0.3">
      <c r="B322" s="2">
        <v>44290</v>
      </c>
      <c r="C322" s="16">
        <v>58758.55</v>
      </c>
    </row>
    <row r="323" spans="2:3" x14ac:dyDescent="0.3">
      <c r="B323" s="2">
        <v>44291</v>
      </c>
      <c r="C323" s="16">
        <v>59057.88</v>
      </c>
    </row>
    <row r="324" spans="2:3" x14ac:dyDescent="0.3">
      <c r="B324" s="2">
        <v>44292</v>
      </c>
      <c r="C324" s="16">
        <v>58192.36</v>
      </c>
    </row>
    <row r="325" spans="2:3" x14ac:dyDescent="0.3">
      <c r="B325" s="2">
        <v>44293</v>
      </c>
      <c r="C325" s="16">
        <v>56048.94</v>
      </c>
    </row>
    <row r="326" spans="2:3" x14ac:dyDescent="0.3">
      <c r="B326" s="2">
        <v>44294</v>
      </c>
      <c r="C326" s="16">
        <v>58323.95</v>
      </c>
    </row>
    <row r="327" spans="2:3" x14ac:dyDescent="0.3">
      <c r="B327" s="2">
        <v>44295</v>
      </c>
      <c r="C327" s="16">
        <v>58245</v>
      </c>
    </row>
    <row r="328" spans="2:3" x14ac:dyDescent="0.3">
      <c r="B328" s="2">
        <v>44296</v>
      </c>
      <c r="C328" s="16">
        <v>59793.23</v>
      </c>
    </row>
    <row r="329" spans="2:3" x14ac:dyDescent="0.3">
      <c r="B329" s="2">
        <v>44297</v>
      </c>
      <c r="C329" s="16">
        <v>60204.959999999999</v>
      </c>
    </row>
    <row r="330" spans="2:3" x14ac:dyDescent="0.3">
      <c r="B330" s="2">
        <v>44298</v>
      </c>
      <c r="C330" s="16">
        <v>59893.45</v>
      </c>
    </row>
    <row r="331" spans="2:3" x14ac:dyDescent="0.3">
      <c r="B331" s="2">
        <v>44299</v>
      </c>
      <c r="C331" s="16">
        <v>63503.46</v>
      </c>
    </row>
    <row r="332" spans="2:3" x14ac:dyDescent="0.3">
      <c r="B332" s="2">
        <v>44300</v>
      </c>
      <c r="C332" s="16">
        <v>63109.7</v>
      </c>
    </row>
    <row r="333" spans="2:3" x14ac:dyDescent="0.3">
      <c r="B333" s="2">
        <v>44301</v>
      </c>
      <c r="C333" s="16">
        <v>63314.01</v>
      </c>
    </row>
    <row r="334" spans="2:3" x14ac:dyDescent="0.3">
      <c r="B334" s="2">
        <v>44302</v>
      </c>
      <c r="C334" s="16">
        <v>61572.79</v>
      </c>
    </row>
    <row r="335" spans="2:3" x14ac:dyDescent="0.3">
      <c r="B335" s="2">
        <v>44303</v>
      </c>
      <c r="C335" s="16">
        <v>60683.82</v>
      </c>
    </row>
    <row r="336" spans="2:3" x14ac:dyDescent="0.3">
      <c r="B336" s="2">
        <v>44304</v>
      </c>
      <c r="C336" s="16">
        <v>56216.18</v>
      </c>
    </row>
    <row r="337" spans="2:3" x14ac:dyDescent="0.3">
      <c r="B337" s="2">
        <v>44305</v>
      </c>
      <c r="C337" s="16">
        <v>55724.27</v>
      </c>
    </row>
    <row r="338" spans="2:3" x14ac:dyDescent="0.3">
      <c r="B338" s="2">
        <v>44306</v>
      </c>
      <c r="C338" s="16">
        <v>56473.03</v>
      </c>
    </row>
    <row r="339" spans="2:3" x14ac:dyDescent="0.3">
      <c r="B339" s="2">
        <v>44307</v>
      </c>
      <c r="C339" s="16">
        <v>53906.09</v>
      </c>
    </row>
    <row r="340" spans="2:3" x14ac:dyDescent="0.3">
      <c r="B340" s="2">
        <v>44308</v>
      </c>
      <c r="C340" s="16">
        <v>51762.27</v>
      </c>
    </row>
    <row r="341" spans="2:3" x14ac:dyDescent="0.3">
      <c r="B341" s="2">
        <v>44309</v>
      </c>
      <c r="C341" s="16">
        <v>51093.65</v>
      </c>
    </row>
    <row r="342" spans="2:3" x14ac:dyDescent="0.3">
      <c r="B342" s="2">
        <v>44310</v>
      </c>
      <c r="C342" s="16">
        <v>50050.87</v>
      </c>
    </row>
    <row r="343" spans="2:3" x14ac:dyDescent="0.3">
      <c r="B343" s="2">
        <v>44311</v>
      </c>
      <c r="C343" s="16">
        <v>49004.25</v>
      </c>
    </row>
    <row r="344" spans="2:3" x14ac:dyDescent="0.3">
      <c r="B344" s="2">
        <v>44312</v>
      </c>
      <c r="C344" s="16">
        <v>54021.75</v>
      </c>
    </row>
    <row r="345" spans="2:3" x14ac:dyDescent="0.3">
      <c r="B345" s="2">
        <v>44313</v>
      </c>
      <c r="C345" s="16">
        <v>55033.120000000003</v>
      </c>
    </row>
    <row r="346" spans="2:3" x14ac:dyDescent="0.3">
      <c r="B346" s="2">
        <v>44314</v>
      </c>
      <c r="C346" s="16">
        <v>54824.7</v>
      </c>
    </row>
    <row r="347" spans="2:3" x14ac:dyDescent="0.3">
      <c r="B347" s="2">
        <v>44315</v>
      </c>
      <c r="C347" s="16">
        <v>53555.11</v>
      </c>
    </row>
    <row r="348" spans="2:3" x14ac:dyDescent="0.3">
      <c r="B348" s="2">
        <v>44316</v>
      </c>
      <c r="C348" s="16">
        <v>57750.18</v>
      </c>
    </row>
    <row r="349" spans="2:3" x14ac:dyDescent="0.3">
      <c r="B349" s="2">
        <v>44317</v>
      </c>
      <c r="C349" s="16">
        <v>57828.05</v>
      </c>
    </row>
    <row r="350" spans="2:3" x14ac:dyDescent="0.3">
      <c r="B350" s="2">
        <v>44318</v>
      </c>
      <c r="C350" s="16">
        <v>56631.08</v>
      </c>
    </row>
    <row r="351" spans="2:3" x14ac:dyDescent="0.3">
      <c r="B351" s="2">
        <v>44319</v>
      </c>
      <c r="C351" s="16">
        <v>57200.29</v>
      </c>
    </row>
    <row r="352" spans="2:3" x14ac:dyDescent="0.3">
      <c r="B352" s="2">
        <v>44320</v>
      </c>
      <c r="C352" s="16">
        <v>53333.54</v>
      </c>
    </row>
    <row r="353" spans="2:3" x14ac:dyDescent="0.3">
      <c r="B353" s="2">
        <v>44321</v>
      </c>
      <c r="C353" s="16">
        <v>57424.01</v>
      </c>
    </row>
    <row r="354" spans="2:3" x14ac:dyDescent="0.3">
      <c r="B354" s="2">
        <v>44322</v>
      </c>
      <c r="C354" s="16">
        <v>56396.52</v>
      </c>
    </row>
    <row r="355" spans="2:3" x14ac:dyDescent="0.3">
      <c r="B355" s="2">
        <v>44323</v>
      </c>
      <c r="C355" s="16">
        <v>57356.4</v>
      </c>
    </row>
    <row r="356" spans="2:3" x14ac:dyDescent="0.3">
      <c r="B356" s="2">
        <v>44324</v>
      </c>
      <c r="C356" s="16">
        <v>58803.78</v>
      </c>
    </row>
    <row r="357" spans="2:3" x14ac:dyDescent="0.3">
      <c r="B357" s="2">
        <v>44325</v>
      </c>
      <c r="C357" s="16">
        <v>58232.32</v>
      </c>
    </row>
    <row r="358" spans="2:3" x14ac:dyDescent="0.3">
      <c r="B358" s="2">
        <v>44326</v>
      </c>
      <c r="C358" s="16">
        <v>55859.8</v>
      </c>
    </row>
    <row r="359" spans="2:3" x14ac:dyDescent="0.3">
      <c r="B359" s="2">
        <v>44327</v>
      </c>
      <c r="C359" s="16">
        <v>56704.57</v>
      </c>
    </row>
    <row r="360" spans="2:3" x14ac:dyDescent="0.3">
      <c r="B360" s="2">
        <v>44328</v>
      </c>
      <c r="C360" s="16">
        <v>49150.54</v>
      </c>
    </row>
    <row r="361" spans="2:3" x14ac:dyDescent="0.3">
      <c r="B361" s="2">
        <v>44329</v>
      </c>
      <c r="C361" s="16">
        <v>49716.19</v>
      </c>
    </row>
    <row r="362" spans="2:3" x14ac:dyDescent="0.3">
      <c r="B362" s="2">
        <v>44330</v>
      </c>
      <c r="C362" s="16">
        <v>49880.54</v>
      </c>
    </row>
    <row r="363" spans="2:3" x14ac:dyDescent="0.3">
      <c r="B363" s="2">
        <v>44331</v>
      </c>
      <c r="C363" s="16">
        <v>46760.19</v>
      </c>
    </row>
    <row r="364" spans="2:3" x14ac:dyDescent="0.3">
      <c r="B364" s="2">
        <v>44332</v>
      </c>
      <c r="C364" s="16">
        <v>46456.06</v>
      </c>
    </row>
    <row r="365" spans="2:3" x14ac:dyDescent="0.3">
      <c r="B365" s="2">
        <v>44333</v>
      </c>
      <c r="C365" s="16">
        <v>43537.51</v>
      </c>
    </row>
    <row r="366" spans="2:3" x14ac:dyDescent="0.3">
      <c r="B366" s="2">
        <v>44334</v>
      </c>
      <c r="C366" s="16">
        <v>42909.4</v>
      </c>
    </row>
    <row r="367" spans="2:3" x14ac:dyDescent="0.3">
      <c r="B367" s="2">
        <v>44335</v>
      </c>
      <c r="C367" s="16">
        <v>37002.44</v>
      </c>
    </row>
    <row r="368" spans="2:3" x14ac:dyDescent="0.3">
      <c r="B368" s="2">
        <v>44336</v>
      </c>
      <c r="C368" s="16">
        <v>40782.74</v>
      </c>
    </row>
    <row r="369" spans="2:3" x14ac:dyDescent="0.3">
      <c r="B369" s="2">
        <v>44337</v>
      </c>
      <c r="C369" s="16">
        <v>37304.69</v>
      </c>
    </row>
    <row r="370" spans="2:3" x14ac:dyDescent="0.3">
      <c r="B370" s="2">
        <v>44338</v>
      </c>
      <c r="C370" s="16">
        <v>37536.629999999997</v>
      </c>
    </row>
    <row r="371" spans="2:3" x14ac:dyDescent="0.3">
      <c r="B371" s="2">
        <v>44339</v>
      </c>
      <c r="C371" s="16">
        <v>34770.58</v>
      </c>
    </row>
    <row r="372" spans="2:3" x14ac:dyDescent="0.3">
      <c r="B372" s="2">
        <v>44340</v>
      </c>
      <c r="C372" s="16">
        <v>38705.980000000003</v>
      </c>
    </row>
    <row r="373" spans="2:3" x14ac:dyDescent="0.3">
      <c r="B373" s="2">
        <v>44341</v>
      </c>
      <c r="C373" s="16">
        <v>38402.22</v>
      </c>
    </row>
    <row r="374" spans="2:3" x14ac:dyDescent="0.3">
      <c r="B374" s="2">
        <v>44342</v>
      </c>
      <c r="C374" s="16">
        <v>39294.199999999997</v>
      </c>
    </row>
    <row r="375" spans="2:3" x14ac:dyDescent="0.3">
      <c r="B375" s="2">
        <v>44343</v>
      </c>
      <c r="C375" s="16">
        <v>38436.97</v>
      </c>
    </row>
    <row r="376" spans="2:3" x14ac:dyDescent="0.3">
      <c r="B376" s="2">
        <v>44344</v>
      </c>
      <c r="C376" s="16">
        <v>35697.61</v>
      </c>
    </row>
    <row r="377" spans="2:3" x14ac:dyDescent="0.3">
      <c r="B377" s="2">
        <v>44345</v>
      </c>
      <c r="C377" s="16">
        <v>34616.07</v>
      </c>
    </row>
    <row r="378" spans="2:3" x14ac:dyDescent="0.3">
      <c r="B378" s="2">
        <v>44346</v>
      </c>
      <c r="C378" s="16">
        <v>35678.129999999997</v>
      </c>
    </row>
    <row r="379" spans="2:3" x14ac:dyDescent="0.3">
      <c r="B379" s="2">
        <v>44347</v>
      </c>
      <c r="C379" s="16">
        <v>37332.86</v>
      </c>
    </row>
    <row r="380" spans="2:3" x14ac:dyDescent="0.3">
      <c r="B380" s="2">
        <v>44348</v>
      </c>
      <c r="C380" s="16">
        <v>36684.93</v>
      </c>
    </row>
    <row r="381" spans="2:3" x14ac:dyDescent="0.3">
      <c r="B381" s="2">
        <v>44349</v>
      </c>
      <c r="C381" s="16">
        <v>37575.18</v>
      </c>
    </row>
    <row r="382" spans="2:3" x14ac:dyDescent="0.3">
      <c r="B382" s="2">
        <v>44350</v>
      </c>
      <c r="C382" s="16">
        <v>39208.769999999997</v>
      </c>
    </row>
    <row r="383" spans="2:3" x14ac:dyDescent="0.3">
      <c r="B383" s="2">
        <v>44351</v>
      </c>
      <c r="C383" s="16">
        <v>36894.410000000003</v>
      </c>
    </row>
    <row r="384" spans="2:3" x14ac:dyDescent="0.3">
      <c r="B384" s="2">
        <v>44352</v>
      </c>
      <c r="C384" s="16">
        <v>35551.96</v>
      </c>
    </row>
    <row r="385" spans="2:3" x14ac:dyDescent="0.3">
      <c r="B385" s="2">
        <v>44353</v>
      </c>
      <c r="C385" s="16">
        <v>35862.379999999997</v>
      </c>
    </row>
    <row r="386" spans="2:3" x14ac:dyDescent="0.3">
      <c r="B386" s="2">
        <v>44354</v>
      </c>
      <c r="C386" s="16">
        <v>33560.71</v>
      </c>
    </row>
    <row r="387" spans="2:3" x14ac:dyDescent="0.3">
      <c r="B387" s="2">
        <v>44355</v>
      </c>
      <c r="C387" s="16">
        <v>33472.629999999997</v>
      </c>
    </row>
    <row r="388" spans="2:3" x14ac:dyDescent="0.3">
      <c r="B388" s="2">
        <v>44356</v>
      </c>
      <c r="C388" s="16">
        <v>37345.120000000003</v>
      </c>
    </row>
    <row r="389" spans="2:3" x14ac:dyDescent="0.3">
      <c r="B389" s="2">
        <v>44357</v>
      </c>
      <c r="C389" s="16">
        <v>36702.6</v>
      </c>
    </row>
    <row r="390" spans="2:3" x14ac:dyDescent="0.3">
      <c r="B390" s="2">
        <v>44358</v>
      </c>
      <c r="C390" s="16">
        <v>37334.400000000001</v>
      </c>
    </row>
    <row r="391" spans="2:3" x14ac:dyDescent="0.3">
      <c r="B391" s="2">
        <v>44359</v>
      </c>
      <c r="C391" s="16">
        <v>35552.519999999997</v>
      </c>
    </row>
    <row r="392" spans="2:3" x14ac:dyDescent="0.3">
      <c r="B392" s="2">
        <v>44360</v>
      </c>
      <c r="C392" s="16">
        <v>39097.86</v>
      </c>
    </row>
    <row r="393" spans="2:3" x14ac:dyDescent="0.3">
      <c r="B393" s="2">
        <v>44361</v>
      </c>
      <c r="C393" s="16">
        <v>40218.480000000003</v>
      </c>
    </row>
    <row r="394" spans="2:3" x14ac:dyDescent="0.3">
      <c r="B394" s="2">
        <v>44362</v>
      </c>
      <c r="C394" s="16">
        <v>40406.269999999997</v>
      </c>
    </row>
    <row r="395" spans="2:3" x14ac:dyDescent="0.3">
      <c r="B395" s="2">
        <v>44363</v>
      </c>
      <c r="C395" s="16">
        <v>38347.06</v>
      </c>
    </row>
    <row r="396" spans="2:3" x14ac:dyDescent="0.3">
      <c r="B396" s="2">
        <v>44364</v>
      </c>
      <c r="C396" s="16">
        <v>38053.5</v>
      </c>
    </row>
    <row r="397" spans="2:3" x14ac:dyDescent="0.3">
      <c r="B397" s="2">
        <v>44365</v>
      </c>
      <c r="C397" s="16">
        <v>35787.25</v>
      </c>
    </row>
    <row r="398" spans="2:3" x14ac:dyDescent="0.3">
      <c r="B398" s="2">
        <v>44366</v>
      </c>
      <c r="C398" s="16">
        <v>35615.870000000003</v>
      </c>
    </row>
    <row r="399" spans="2:3" x14ac:dyDescent="0.3">
      <c r="B399" s="2">
        <v>44367</v>
      </c>
      <c r="C399" s="16">
        <v>35698.300000000003</v>
      </c>
    </row>
    <row r="400" spans="2:3" x14ac:dyDescent="0.3">
      <c r="B400" s="2">
        <v>44368</v>
      </c>
      <c r="C400" s="16">
        <v>31676.69</v>
      </c>
    </row>
    <row r="401" spans="2:3" x14ac:dyDescent="0.3">
      <c r="B401" s="2">
        <v>44369</v>
      </c>
      <c r="C401" s="16">
        <v>32505.66</v>
      </c>
    </row>
    <row r="402" spans="2:3" x14ac:dyDescent="0.3">
      <c r="B402" s="2">
        <v>44370</v>
      </c>
      <c r="C402" s="16">
        <v>33723.03</v>
      </c>
    </row>
    <row r="403" spans="2:3" x14ac:dyDescent="0.3">
      <c r="B403" s="2">
        <v>44371</v>
      </c>
      <c r="C403" s="16">
        <v>34662.44</v>
      </c>
    </row>
    <row r="404" spans="2:3" x14ac:dyDescent="0.3">
      <c r="B404" s="2">
        <v>44372</v>
      </c>
      <c r="C404" s="16">
        <v>31637.78</v>
      </c>
    </row>
    <row r="405" spans="2:3" x14ac:dyDescent="0.3">
      <c r="B405" s="2">
        <v>44373</v>
      </c>
      <c r="C405" s="16">
        <v>32186.28</v>
      </c>
    </row>
    <row r="406" spans="2:3" x14ac:dyDescent="0.3">
      <c r="B406" s="2">
        <v>44374</v>
      </c>
      <c r="C406" s="16">
        <v>34649.64</v>
      </c>
    </row>
    <row r="407" spans="2:3" x14ac:dyDescent="0.3">
      <c r="B407" s="2">
        <v>44375</v>
      </c>
      <c r="C407" s="16">
        <v>34434.339999999997</v>
      </c>
    </row>
    <row r="408" spans="2:3" x14ac:dyDescent="0.3">
      <c r="B408" s="2">
        <v>44376</v>
      </c>
      <c r="C408" s="16">
        <v>35867.78</v>
      </c>
    </row>
    <row r="409" spans="2:3" x14ac:dyDescent="0.3">
      <c r="B409" s="2">
        <v>44377</v>
      </c>
      <c r="C409" s="16">
        <v>35040.839999999997</v>
      </c>
    </row>
    <row r="410" spans="2:3" x14ac:dyDescent="0.3">
      <c r="B410" s="2">
        <v>44378</v>
      </c>
      <c r="C410" s="16">
        <v>33572.120000000003</v>
      </c>
    </row>
    <row r="411" spans="2:3" x14ac:dyDescent="0.3">
      <c r="B411" s="2">
        <v>44379</v>
      </c>
      <c r="C411" s="16">
        <v>33897.050000000003</v>
      </c>
    </row>
    <row r="412" spans="2:3" x14ac:dyDescent="0.3">
      <c r="B412" s="2">
        <v>44380</v>
      </c>
      <c r="C412" s="16">
        <v>34668.550000000003</v>
      </c>
    </row>
    <row r="413" spans="2:3" x14ac:dyDescent="0.3">
      <c r="B413" s="2">
        <v>44381</v>
      </c>
      <c r="C413" s="16">
        <v>35287.78</v>
      </c>
    </row>
    <row r="414" spans="2:3" x14ac:dyDescent="0.3">
      <c r="B414" s="2">
        <v>44382</v>
      </c>
      <c r="C414" s="16">
        <v>33746</v>
      </c>
    </row>
    <row r="415" spans="2:3" x14ac:dyDescent="0.3">
      <c r="B415" s="2">
        <v>44383</v>
      </c>
      <c r="C415" s="16">
        <v>34235.199999999997</v>
      </c>
    </row>
    <row r="416" spans="2:3" x14ac:dyDescent="0.3">
      <c r="B416" s="2">
        <v>44384</v>
      </c>
      <c r="C416" s="16">
        <v>33855.33</v>
      </c>
    </row>
    <row r="417" spans="2:3" x14ac:dyDescent="0.3">
      <c r="B417" s="2">
        <v>44385</v>
      </c>
      <c r="C417" s="16">
        <v>32877.370000000003</v>
      </c>
    </row>
    <row r="418" spans="2:3" x14ac:dyDescent="0.3">
      <c r="B418" s="2">
        <v>44386</v>
      </c>
      <c r="C418" s="16">
        <v>33798.01</v>
      </c>
    </row>
    <row r="419" spans="2:3" x14ac:dyDescent="0.3">
      <c r="B419" s="2">
        <v>44387</v>
      </c>
      <c r="C419" s="16">
        <v>33520.519999999997</v>
      </c>
    </row>
    <row r="420" spans="2:3" x14ac:dyDescent="0.3">
      <c r="B420" s="2">
        <v>44388</v>
      </c>
      <c r="C420" s="16">
        <v>34240.19</v>
      </c>
    </row>
    <row r="421" spans="2:3" x14ac:dyDescent="0.3">
      <c r="B421" s="2">
        <v>44389</v>
      </c>
      <c r="C421" s="16">
        <v>33155.85</v>
      </c>
    </row>
    <row r="422" spans="2:3" x14ac:dyDescent="0.3">
      <c r="B422" s="2">
        <v>44390</v>
      </c>
      <c r="C422" s="16">
        <v>32702.03</v>
      </c>
    </row>
    <row r="423" spans="2:3" x14ac:dyDescent="0.3">
      <c r="B423" s="2">
        <v>44391</v>
      </c>
      <c r="C423" s="16">
        <v>32822.35</v>
      </c>
    </row>
    <row r="424" spans="2:3" x14ac:dyDescent="0.3">
      <c r="B424" s="2">
        <v>44392</v>
      </c>
      <c r="C424" s="16">
        <v>31780.73</v>
      </c>
    </row>
    <row r="425" spans="2:3" x14ac:dyDescent="0.3">
      <c r="B425" s="2">
        <v>44393</v>
      </c>
      <c r="C425" s="16">
        <v>31421.54</v>
      </c>
    </row>
    <row r="426" spans="2:3" x14ac:dyDescent="0.3">
      <c r="B426" s="2">
        <v>44394</v>
      </c>
      <c r="C426" s="16">
        <v>31533.07</v>
      </c>
    </row>
    <row r="427" spans="2:3" x14ac:dyDescent="0.3">
      <c r="B427" s="2">
        <v>44395</v>
      </c>
      <c r="C427" s="16">
        <v>31796.81</v>
      </c>
    </row>
    <row r="428" spans="2:3" x14ac:dyDescent="0.3">
      <c r="B428" s="2">
        <v>44396</v>
      </c>
      <c r="C428" s="16">
        <v>30817.83</v>
      </c>
    </row>
    <row r="429" spans="2:3" x14ac:dyDescent="0.3">
      <c r="B429" s="2">
        <v>44397</v>
      </c>
      <c r="C429" s="16">
        <v>29807.35</v>
      </c>
    </row>
    <row r="430" spans="2:3" x14ac:dyDescent="0.3">
      <c r="B430" s="2">
        <v>44398</v>
      </c>
      <c r="C430" s="16">
        <v>32110.69</v>
      </c>
    </row>
    <row r="431" spans="2:3" x14ac:dyDescent="0.3">
      <c r="B431" s="2">
        <v>44399</v>
      </c>
      <c r="C431" s="16">
        <v>32313.11</v>
      </c>
    </row>
    <row r="432" spans="2:3" x14ac:dyDescent="0.3">
      <c r="B432" s="2">
        <v>44400</v>
      </c>
      <c r="C432" s="16">
        <v>33581.550000000003</v>
      </c>
    </row>
    <row r="433" spans="2:3" x14ac:dyDescent="0.3">
      <c r="B433" s="2">
        <v>44401</v>
      </c>
      <c r="C433" s="16">
        <v>34292.449999999997</v>
      </c>
    </row>
    <row r="434" spans="2:3" x14ac:dyDescent="0.3">
      <c r="B434" s="2">
        <v>44402</v>
      </c>
      <c r="C434" s="16">
        <v>35350.19</v>
      </c>
    </row>
    <row r="435" spans="2:3" x14ac:dyDescent="0.3">
      <c r="B435" s="2">
        <v>44403</v>
      </c>
      <c r="C435" s="16">
        <v>37337.54</v>
      </c>
    </row>
    <row r="436" spans="2:3" x14ac:dyDescent="0.3">
      <c r="B436" s="2">
        <v>44404</v>
      </c>
      <c r="C436" s="16">
        <v>39406.94</v>
      </c>
    </row>
    <row r="437" spans="2:3" x14ac:dyDescent="0.3">
      <c r="B437" s="2">
        <v>44405</v>
      </c>
      <c r="C437" s="16">
        <v>39995.910000000003</v>
      </c>
    </row>
    <row r="438" spans="2:3" x14ac:dyDescent="0.3">
      <c r="B438" s="2">
        <v>44406</v>
      </c>
      <c r="C438" s="16">
        <v>40008.42</v>
      </c>
    </row>
    <row r="439" spans="2:3" x14ac:dyDescent="0.3">
      <c r="B439" s="2">
        <v>44407</v>
      </c>
      <c r="C439" s="16">
        <v>42235.55</v>
      </c>
    </row>
    <row r="440" spans="2:3" x14ac:dyDescent="0.3">
      <c r="B440" s="2">
        <v>44408</v>
      </c>
      <c r="C440" s="16">
        <v>41626.199999999997</v>
      </c>
    </row>
    <row r="441" spans="2:3" x14ac:dyDescent="0.3">
      <c r="B441" s="2">
        <v>44409</v>
      </c>
      <c r="C441" s="16">
        <v>39974.89</v>
      </c>
    </row>
    <row r="442" spans="2:3" x14ac:dyDescent="0.3">
      <c r="B442" s="2">
        <v>44410</v>
      </c>
      <c r="C442" s="16">
        <v>39201.949999999997</v>
      </c>
    </row>
    <row r="443" spans="2:3" x14ac:dyDescent="0.3">
      <c r="B443" s="2">
        <v>44411</v>
      </c>
      <c r="C443" s="16">
        <v>38152.980000000003</v>
      </c>
    </row>
    <row r="444" spans="2:3" x14ac:dyDescent="0.3">
      <c r="B444" s="2">
        <v>44412</v>
      </c>
      <c r="C444" s="16">
        <v>39747.5</v>
      </c>
    </row>
    <row r="445" spans="2:3" x14ac:dyDescent="0.3">
      <c r="B445" s="2">
        <v>44413</v>
      </c>
      <c r="C445" s="16">
        <v>40869.550000000003</v>
      </c>
    </row>
    <row r="446" spans="2:3" x14ac:dyDescent="0.3">
      <c r="B446" s="2">
        <v>44414</v>
      </c>
      <c r="C446" s="16">
        <v>42816.5</v>
      </c>
    </row>
    <row r="447" spans="2:3" x14ac:dyDescent="0.3">
      <c r="B447" s="2">
        <v>44415</v>
      </c>
      <c r="C447" s="16">
        <v>44555.8</v>
      </c>
    </row>
    <row r="448" spans="2:3" x14ac:dyDescent="0.3">
      <c r="B448" s="2">
        <v>44416</v>
      </c>
      <c r="C448" s="16">
        <v>43798.12</v>
      </c>
    </row>
    <row r="449" spans="2:3" x14ac:dyDescent="0.3">
      <c r="B449" s="2">
        <v>44417</v>
      </c>
      <c r="C449" s="16">
        <v>46365.4</v>
      </c>
    </row>
    <row r="450" spans="2:3" x14ac:dyDescent="0.3">
      <c r="B450" s="2">
        <v>44418</v>
      </c>
      <c r="C450" s="16">
        <v>45585.03</v>
      </c>
    </row>
    <row r="451" spans="2:3" x14ac:dyDescent="0.3">
      <c r="B451" s="2">
        <v>44419</v>
      </c>
      <c r="C451" s="16">
        <v>45593.64</v>
      </c>
    </row>
    <row r="452" spans="2:3" x14ac:dyDescent="0.3">
      <c r="B452" s="2">
        <v>44420</v>
      </c>
      <c r="C452" s="16">
        <v>44428.29</v>
      </c>
    </row>
    <row r="453" spans="2:3" x14ac:dyDescent="0.3">
      <c r="B453" s="2">
        <v>44421</v>
      </c>
      <c r="C453" s="16">
        <v>47793.32</v>
      </c>
    </row>
    <row r="454" spans="2:3" x14ac:dyDescent="0.3">
      <c r="B454" s="2">
        <v>44422</v>
      </c>
      <c r="C454" s="16">
        <v>47096.95</v>
      </c>
    </row>
    <row r="455" spans="2:3" x14ac:dyDescent="0.3">
      <c r="B455" s="2">
        <v>44423</v>
      </c>
      <c r="C455" s="16">
        <v>47047</v>
      </c>
    </row>
    <row r="456" spans="2:3" x14ac:dyDescent="0.3">
      <c r="B456" s="2">
        <v>44424</v>
      </c>
      <c r="C456" s="16">
        <v>46004.480000000003</v>
      </c>
    </row>
    <row r="457" spans="2:3" x14ac:dyDescent="0.3">
      <c r="B457" s="2">
        <v>44425</v>
      </c>
      <c r="C457" s="16">
        <v>44695.360000000001</v>
      </c>
    </row>
    <row r="458" spans="2:3" x14ac:dyDescent="0.3">
      <c r="B458" s="2">
        <v>44426</v>
      </c>
      <c r="C458" s="16">
        <v>44801.19</v>
      </c>
    </row>
    <row r="459" spans="2:3" x14ac:dyDescent="0.3">
      <c r="B459" s="2">
        <v>44427</v>
      </c>
      <c r="C459" s="16">
        <v>46717.58</v>
      </c>
    </row>
    <row r="460" spans="2:3" x14ac:dyDescent="0.3">
      <c r="B460" s="2">
        <v>44428</v>
      </c>
      <c r="C460" s="16">
        <v>49339.18</v>
      </c>
    </row>
    <row r="461" spans="2:3" x14ac:dyDescent="0.3">
      <c r="B461" s="2">
        <v>44429</v>
      </c>
      <c r="C461" s="16">
        <v>48905.49</v>
      </c>
    </row>
    <row r="462" spans="2:3" x14ac:dyDescent="0.3">
      <c r="B462" s="2">
        <v>44430</v>
      </c>
      <c r="C462" s="16">
        <v>49321.65</v>
      </c>
    </row>
    <row r="463" spans="2:3" x14ac:dyDescent="0.3">
      <c r="B463" s="2">
        <v>44431</v>
      </c>
      <c r="C463" s="16">
        <v>49546.15</v>
      </c>
    </row>
    <row r="464" spans="2:3" x14ac:dyDescent="0.3">
      <c r="B464" s="2">
        <v>44432</v>
      </c>
      <c r="C464" s="16">
        <v>47706.12</v>
      </c>
    </row>
    <row r="465" spans="2:3" x14ac:dyDescent="0.3">
      <c r="B465" s="2">
        <v>44433</v>
      </c>
      <c r="C465" s="16">
        <v>48960.79</v>
      </c>
    </row>
    <row r="466" spans="2:3" x14ac:dyDescent="0.3">
      <c r="B466" s="2">
        <v>44434</v>
      </c>
      <c r="C466" s="16">
        <v>46942.22</v>
      </c>
    </row>
    <row r="467" spans="2:3" x14ac:dyDescent="0.3">
      <c r="B467" s="2">
        <v>44435</v>
      </c>
      <c r="C467" s="16">
        <v>49058.67</v>
      </c>
    </row>
    <row r="468" spans="2:3" x14ac:dyDescent="0.3">
      <c r="B468" s="2">
        <v>44436</v>
      </c>
      <c r="C468" s="16">
        <v>48902.400000000001</v>
      </c>
    </row>
    <row r="469" spans="2:3" x14ac:dyDescent="0.3">
      <c r="B469" s="2">
        <v>44437</v>
      </c>
      <c r="C469" s="16">
        <v>48829.83</v>
      </c>
    </row>
    <row r="470" spans="2:3" x14ac:dyDescent="0.3">
      <c r="B470" s="2">
        <v>44438</v>
      </c>
      <c r="C470" s="16">
        <v>47054.98</v>
      </c>
    </row>
    <row r="471" spans="2:3" x14ac:dyDescent="0.3">
      <c r="B471" s="2">
        <v>44439</v>
      </c>
      <c r="C471" s="16">
        <v>47166.69</v>
      </c>
    </row>
    <row r="472" spans="2:3" x14ac:dyDescent="0.3">
      <c r="B472" s="2">
        <v>44440</v>
      </c>
      <c r="C472" s="16">
        <v>48847.03</v>
      </c>
    </row>
    <row r="473" spans="2:3" x14ac:dyDescent="0.3">
      <c r="B473" s="2">
        <v>44441</v>
      </c>
      <c r="C473" s="16">
        <v>49327.72</v>
      </c>
    </row>
    <row r="474" spans="2:3" x14ac:dyDescent="0.3">
      <c r="B474" s="2">
        <v>44442</v>
      </c>
      <c r="C474" s="16">
        <v>50025.38</v>
      </c>
    </row>
    <row r="475" spans="2:3" x14ac:dyDescent="0.3">
      <c r="B475" s="2">
        <v>44443</v>
      </c>
      <c r="C475" s="16">
        <v>49944.63</v>
      </c>
    </row>
    <row r="476" spans="2:3" x14ac:dyDescent="0.3">
      <c r="B476" s="2">
        <v>44444</v>
      </c>
      <c r="C476" s="16">
        <v>51753.41</v>
      </c>
    </row>
    <row r="477" spans="2:3" x14ac:dyDescent="0.3">
      <c r="B477" s="2">
        <v>44445</v>
      </c>
      <c r="C477" s="16">
        <v>52633.54</v>
      </c>
    </row>
    <row r="478" spans="2:3" x14ac:dyDescent="0.3">
      <c r="B478" s="2">
        <v>44446</v>
      </c>
      <c r="C478" s="16">
        <v>46811.13</v>
      </c>
    </row>
    <row r="479" spans="2:3" x14ac:dyDescent="0.3">
      <c r="B479" s="2">
        <v>44447</v>
      </c>
      <c r="C479" s="16">
        <v>46091.39</v>
      </c>
    </row>
    <row r="480" spans="2:3" x14ac:dyDescent="0.3">
      <c r="B480" s="2">
        <v>44448</v>
      </c>
      <c r="C480" s="16">
        <v>46391.42</v>
      </c>
    </row>
    <row r="481" spans="2:3" x14ac:dyDescent="0.3">
      <c r="B481" s="2">
        <v>44449</v>
      </c>
      <c r="C481" s="16">
        <v>44883.91</v>
      </c>
    </row>
    <row r="482" spans="2:3" x14ac:dyDescent="0.3">
      <c r="B482" s="2">
        <v>44450</v>
      </c>
      <c r="C482" s="16">
        <v>45201.46</v>
      </c>
    </row>
    <row r="483" spans="2:3" x14ac:dyDescent="0.3">
      <c r="B483" s="2">
        <v>44451</v>
      </c>
      <c r="C483" s="16">
        <v>46063.27</v>
      </c>
    </row>
    <row r="484" spans="2:3" x14ac:dyDescent="0.3">
      <c r="B484" s="2">
        <v>44452</v>
      </c>
      <c r="C484" s="16">
        <v>44963.07</v>
      </c>
    </row>
    <row r="485" spans="2:3" x14ac:dyDescent="0.3">
      <c r="B485" s="2">
        <v>44453</v>
      </c>
      <c r="C485" s="16">
        <v>47092.49</v>
      </c>
    </row>
    <row r="486" spans="2:3" x14ac:dyDescent="0.3">
      <c r="B486" s="2">
        <v>44454</v>
      </c>
      <c r="C486" s="16">
        <v>48176.35</v>
      </c>
    </row>
    <row r="487" spans="2:3" x14ac:dyDescent="0.3">
      <c r="B487" s="2">
        <v>44455</v>
      </c>
      <c r="C487" s="16">
        <v>47783.360000000001</v>
      </c>
    </row>
    <row r="488" spans="2:3" x14ac:dyDescent="0.3">
      <c r="B488" s="2">
        <v>44456</v>
      </c>
      <c r="C488" s="16">
        <v>47267.519999999997</v>
      </c>
    </row>
    <row r="489" spans="2:3" x14ac:dyDescent="0.3">
      <c r="B489" s="2">
        <v>44457</v>
      </c>
      <c r="C489" s="16">
        <v>48278.36</v>
      </c>
    </row>
    <row r="490" spans="2:3" x14ac:dyDescent="0.3">
      <c r="B490" s="2">
        <v>44458</v>
      </c>
      <c r="C490" s="16">
        <v>47260.22</v>
      </c>
    </row>
    <row r="491" spans="2:3" x14ac:dyDescent="0.3">
      <c r="B491" s="2">
        <v>44459</v>
      </c>
      <c r="C491" s="16">
        <v>42843.8</v>
      </c>
    </row>
    <row r="492" spans="2:3" x14ac:dyDescent="0.3">
      <c r="B492" s="2">
        <v>44460</v>
      </c>
      <c r="C492" s="16">
        <v>40693.68</v>
      </c>
    </row>
    <row r="493" spans="2:3" x14ac:dyDescent="0.3">
      <c r="B493" s="2">
        <v>44461</v>
      </c>
      <c r="C493" s="16">
        <v>43574.51</v>
      </c>
    </row>
    <row r="494" spans="2:3" x14ac:dyDescent="0.3">
      <c r="B494" s="2">
        <v>44462</v>
      </c>
      <c r="C494" s="16">
        <v>44895.1</v>
      </c>
    </row>
    <row r="495" spans="2:3" x14ac:dyDescent="0.3">
      <c r="B495" s="2">
        <v>44463</v>
      </c>
      <c r="C495" s="16">
        <v>42839.75</v>
      </c>
    </row>
    <row r="496" spans="2:3" x14ac:dyDescent="0.3">
      <c r="B496" s="2">
        <v>44464</v>
      </c>
      <c r="C496" s="16">
        <v>42716.59</v>
      </c>
    </row>
    <row r="497" spans="2:3" x14ac:dyDescent="0.3">
      <c r="B497" s="2">
        <v>44465</v>
      </c>
      <c r="C497" s="16">
        <v>43208.54</v>
      </c>
    </row>
    <row r="498" spans="2:3" x14ac:dyDescent="0.3">
      <c r="B498" s="2">
        <v>44466</v>
      </c>
      <c r="C498" s="16">
        <v>42235.73</v>
      </c>
    </row>
    <row r="499" spans="2:3" x14ac:dyDescent="0.3">
      <c r="B499" s="2">
        <v>44467</v>
      </c>
      <c r="C499" s="16">
        <v>41034.54</v>
      </c>
    </row>
    <row r="500" spans="2:3" x14ac:dyDescent="0.3">
      <c r="B500" s="2">
        <v>44468</v>
      </c>
      <c r="C500" s="16">
        <v>41564.36</v>
      </c>
    </row>
    <row r="501" spans="2:3" x14ac:dyDescent="0.3">
      <c r="B501" s="2">
        <v>44469</v>
      </c>
      <c r="C501" s="16">
        <v>43790.89</v>
      </c>
    </row>
    <row r="502" spans="2:3" x14ac:dyDescent="0.3">
      <c r="B502" s="2">
        <v>44470</v>
      </c>
      <c r="C502" s="16">
        <v>48116.94</v>
      </c>
    </row>
    <row r="503" spans="2:3" x14ac:dyDescent="0.3">
      <c r="B503" s="2">
        <v>44471</v>
      </c>
      <c r="C503" s="16">
        <v>47711.49</v>
      </c>
    </row>
    <row r="504" spans="2:3" x14ac:dyDescent="0.3">
      <c r="B504" s="2">
        <v>44472</v>
      </c>
      <c r="C504" s="16">
        <v>48199.95</v>
      </c>
    </row>
    <row r="505" spans="2:3" x14ac:dyDescent="0.3">
      <c r="B505" s="2">
        <v>44473</v>
      </c>
      <c r="C505" s="16">
        <v>49112.9</v>
      </c>
    </row>
    <row r="506" spans="2:3" x14ac:dyDescent="0.3">
      <c r="B506" s="2">
        <v>44474</v>
      </c>
      <c r="C506" s="16">
        <v>51514.81</v>
      </c>
    </row>
    <row r="507" spans="2:3" x14ac:dyDescent="0.3">
      <c r="B507" s="2">
        <v>44475</v>
      </c>
      <c r="C507" s="16">
        <v>55361.45</v>
      </c>
    </row>
    <row r="508" spans="2:3" x14ac:dyDescent="0.3">
      <c r="B508" s="2">
        <v>44476</v>
      </c>
      <c r="C508" s="16">
        <v>53805.98</v>
      </c>
    </row>
    <row r="509" spans="2:3" x14ac:dyDescent="0.3">
      <c r="B509" s="2">
        <v>44477</v>
      </c>
      <c r="C509" s="16">
        <v>53967.85</v>
      </c>
    </row>
    <row r="510" spans="2:3" x14ac:dyDescent="0.3">
      <c r="B510" s="2">
        <v>44478</v>
      </c>
      <c r="C510" s="16">
        <v>54968.22</v>
      </c>
    </row>
    <row r="511" spans="2:3" x14ac:dyDescent="0.3">
      <c r="B511" s="2">
        <v>44479</v>
      </c>
      <c r="C511" s="16">
        <v>54771.58</v>
      </c>
    </row>
    <row r="512" spans="2:3" x14ac:dyDescent="0.3">
      <c r="B512" s="2">
        <v>44480</v>
      </c>
      <c r="C512" s="16">
        <v>57484.79</v>
      </c>
    </row>
    <row r="513" spans="2:3" x14ac:dyDescent="0.3">
      <c r="B513" s="2">
        <v>44481</v>
      </c>
      <c r="C513" s="16">
        <v>56041.06</v>
      </c>
    </row>
    <row r="514" spans="2:3" x14ac:dyDescent="0.3">
      <c r="B514" s="2">
        <v>44482</v>
      </c>
      <c r="C514" s="16">
        <v>57401.1</v>
      </c>
    </row>
    <row r="515" spans="2:3" x14ac:dyDescent="0.3">
      <c r="B515" s="2">
        <v>44483</v>
      </c>
      <c r="C515" s="16">
        <v>57321.52</v>
      </c>
    </row>
    <row r="516" spans="2:3" x14ac:dyDescent="0.3">
      <c r="B516" s="2">
        <v>44484</v>
      </c>
      <c r="C516" s="16">
        <v>61593.95</v>
      </c>
    </row>
    <row r="517" spans="2:3" x14ac:dyDescent="0.3">
      <c r="B517" s="2">
        <v>44485</v>
      </c>
      <c r="C517" s="16">
        <v>60892.18</v>
      </c>
    </row>
    <row r="518" spans="2:3" x14ac:dyDescent="0.3">
      <c r="B518" s="2">
        <v>44486</v>
      </c>
      <c r="C518" s="16">
        <v>61553.62</v>
      </c>
    </row>
    <row r="519" spans="2:3" x14ac:dyDescent="0.3">
      <c r="B519" s="2">
        <v>44487</v>
      </c>
      <c r="C519" s="16">
        <v>62026.080000000002</v>
      </c>
    </row>
    <row r="520" spans="2:3" x14ac:dyDescent="0.3">
      <c r="B520" s="2">
        <v>44488</v>
      </c>
      <c r="C520" s="16">
        <v>64261.99</v>
      </c>
    </row>
    <row r="521" spans="2:3" x14ac:dyDescent="0.3">
      <c r="B521" s="2">
        <v>44489</v>
      </c>
      <c r="C521" s="16">
        <v>65992.84</v>
      </c>
    </row>
    <row r="522" spans="2:3" x14ac:dyDescent="0.3">
      <c r="B522" s="2">
        <v>44490</v>
      </c>
      <c r="C522" s="16">
        <v>62210.17</v>
      </c>
    </row>
    <row r="523" spans="2:3" x14ac:dyDescent="0.3">
      <c r="B523" s="2">
        <v>44491</v>
      </c>
      <c r="C523" s="16">
        <v>60692.27</v>
      </c>
    </row>
    <row r="524" spans="2:3" x14ac:dyDescent="0.3">
      <c r="B524" s="2">
        <v>44492</v>
      </c>
      <c r="C524" s="16">
        <v>61393.62</v>
      </c>
    </row>
    <row r="525" spans="2:3" x14ac:dyDescent="0.3">
      <c r="B525" s="2">
        <v>44493</v>
      </c>
      <c r="C525" s="16">
        <v>60930.84</v>
      </c>
    </row>
    <row r="526" spans="2:3" x14ac:dyDescent="0.3">
      <c r="B526" s="2">
        <v>44494</v>
      </c>
      <c r="C526" s="16">
        <v>63039.82</v>
      </c>
    </row>
    <row r="527" spans="2:3" x14ac:dyDescent="0.3">
      <c r="B527" s="2">
        <v>44495</v>
      </c>
      <c r="C527" s="16">
        <v>60363.79</v>
      </c>
    </row>
    <row r="528" spans="2:3" x14ac:dyDescent="0.3">
      <c r="B528" s="2">
        <v>44496</v>
      </c>
      <c r="C528" s="16">
        <v>58482.39</v>
      </c>
    </row>
    <row r="529" spans="2:3" x14ac:dyDescent="0.3">
      <c r="B529" s="2">
        <v>44497</v>
      </c>
      <c r="C529" s="16">
        <v>60622.14</v>
      </c>
    </row>
    <row r="530" spans="2:3" x14ac:dyDescent="0.3">
      <c r="B530" s="2">
        <v>44498</v>
      </c>
      <c r="C530" s="16">
        <v>62227.96</v>
      </c>
    </row>
    <row r="531" spans="2:3" x14ac:dyDescent="0.3">
      <c r="B531" s="2">
        <v>44499</v>
      </c>
      <c r="C531" s="16">
        <v>61888.83</v>
      </c>
    </row>
    <row r="532" spans="2:3" x14ac:dyDescent="0.3">
      <c r="B532" s="2">
        <v>44500</v>
      </c>
      <c r="C532" s="16">
        <v>61318.96</v>
      </c>
    </row>
    <row r="533" spans="2:3" x14ac:dyDescent="0.3">
      <c r="B533" s="2">
        <v>44501</v>
      </c>
      <c r="C533" s="16">
        <v>61004.41</v>
      </c>
    </row>
    <row r="534" spans="2:3" x14ac:dyDescent="0.3">
      <c r="B534" s="2">
        <v>44502</v>
      </c>
      <c r="C534" s="16">
        <v>63226.400000000001</v>
      </c>
    </row>
    <row r="535" spans="2:3" x14ac:dyDescent="0.3">
      <c r="B535" s="2">
        <v>44503</v>
      </c>
      <c r="C535" s="16">
        <v>62970.05</v>
      </c>
    </row>
    <row r="536" spans="2:3" x14ac:dyDescent="0.3">
      <c r="B536" s="2">
        <v>44504</v>
      </c>
      <c r="C536" s="16">
        <v>61452.23</v>
      </c>
    </row>
    <row r="537" spans="2:3" x14ac:dyDescent="0.3">
      <c r="B537" s="2">
        <v>44505</v>
      </c>
      <c r="C537" s="16">
        <v>61125.68</v>
      </c>
    </row>
    <row r="538" spans="2:3" x14ac:dyDescent="0.3">
      <c r="B538" s="2">
        <v>44506</v>
      </c>
      <c r="C538" s="16">
        <v>61527.48</v>
      </c>
    </row>
    <row r="539" spans="2:3" x14ac:dyDescent="0.3">
      <c r="B539" s="2">
        <v>44507</v>
      </c>
      <c r="C539" s="16">
        <v>63326.99</v>
      </c>
    </row>
    <row r="540" spans="2:3" x14ac:dyDescent="0.3">
      <c r="B540" s="2">
        <v>44508</v>
      </c>
      <c r="C540" s="16">
        <v>67566.83</v>
      </c>
    </row>
    <row r="541" spans="2:3" x14ac:dyDescent="0.3">
      <c r="B541" s="2">
        <v>44509</v>
      </c>
      <c r="C541" s="16">
        <v>66971.83</v>
      </c>
    </row>
    <row r="542" spans="2:3" x14ac:dyDescent="0.3">
      <c r="B542" s="2">
        <v>44510</v>
      </c>
      <c r="C542" s="16">
        <v>64995.23</v>
      </c>
    </row>
    <row r="543" spans="2:3" x14ac:dyDescent="0.3">
      <c r="B543" s="2">
        <v>44511</v>
      </c>
      <c r="C543" s="16">
        <v>64949.96</v>
      </c>
    </row>
    <row r="544" spans="2:3" x14ac:dyDescent="0.3">
      <c r="B544" s="2">
        <v>44512</v>
      </c>
      <c r="C544" s="16">
        <v>64155.94</v>
      </c>
    </row>
    <row r="545" spans="2:3" x14ac:dyDescent="0.3">
      <c r="B545" s="2">
        <v>44513</v>
      </c>
      <c r="C545" s="16">
        <v>64469.53</v>
      </c>
    </row>
    <row r="546" spans="2:3" x14ac:dyDescent="0.3">
      <c r="B546" s="2">
        <v>44514</v>
      </c>
      <c r="C546" s="16">
        <v>65466.84</v>
      </c>
    </row>
    <row r="547" spans="2:3" x14ac:dyDescent="0.3">
      <c r="B547" s="2">
        <v>44515</v>
      </c>
      <c r="C547" s="16">
        <v>63557.87</v>
      </c>
    </row>
    <row r="548" spans="2:3" x14ac:dyDescent="0.3">
      <c r="B548" s="2">
        <v>44516</v>
      </c>
      <c r="C548" s="16">
        <v>60161.25</v>
      </c>
    </row>
    <row r="549" spans="2:3" x14ac:dyDescent="0.3">
      <c r="B549" s="2">
        <v>44517</v>
      </c>
      <c r="C549" s="16">
        <v>60368.01</v>
      </c>
    </row>
    <row r="550" spans="2:3" x14ac:dyDescent="0.3">
      <c r="B550" s="2">
        <v>44518</v>
      </c>
      <c r="C550" s="16">
        <v>56942.14</v>
      </c>
    </row>
    <row r="551" spans="2:3" x14ac:dyDescent="0.3">
      <c r="B551" s="2">
        <v>44519</v>
      </c>
      <c r="C551" s="16">
        <v>58119.58</v>
      </c>
    </row>
    <row r="552" spans="2:3" x14ac:dyDescent="0.3">
      <c r="B552" s="2">
        <v>44520</v>
      </c>
      <c r="C552" s="16">
        <v>59697.2</v>
      </c>
    </row>
    <row r="553" spans="2:3" x14ac:dyDescent="0.3">
      <c r="B553" s="2">
        <v>44521</v>
      </c>
      <c r="C553" s="16">
        <v>58730.48</v>
      </c>
    </row>
    <row r="554" spans="2:3" x14ac:dyDescent="0.3">
      <c r="B554" s="2">
        <v>44522</v>
      </c>
      <c r="C554" s="16">
        <v>56289.29</v>
      </c>
    </row>
    <row r="555" spans="2:3" x14ac:dyDescent="0.3">
      <c r="B555" s="2">
        <v>44523</v>
      </c>
      <c r="C555" s="16">
        <v>57569.07</v>
      </c>
    </row>
    <row r="556" spans="2:3" x14ac:dyDescent="0.3">
      <c r="B556" s="2">
        <v>44524</v>
      </c>
      <c r="C556" s="16">
        <v>56280.43</v>
      </c>
    </row>
    <row r="557" spans="2:3" x14ac:dyDescent="0.3">
      <c r="B557" s="2">
        <v>44525</v>
      </c>
      <c r="C557" s="16">
        <v>57274.68</v>
      </c>
    </row>
    <row r="558" spans="2:3" x14ac:dyDescent="0.3">
      <c r="B558" s="2">
        <v>44526</v>
      </c>
      <c r="C558" s="16">
        <v>53569.77</v>
      </c>
    </row>
    <row r="559" spans="2:3" x14ac:dyDescent="0.3">
      <c r="B559" s="2">
        <v>44527</v>
      </c>
      <c r="C559" s="16">
        <v>54815.08</v>
      </c>
    </row>
    <row r="560" spans="2:3" x14ac:dyDescent="0.3">
      <c r="B560" s="2">
        <v>44528</v>
      </c>
      <c r="C560" s="16">
        <v>57248.46</v>
      </c>
    </row>
    <row r="561" spans="2:3" x14ac:dyDescent="0.3">
      <c r="B561" s="2">
        <v>44529</v>
      </c>
      <c r="C561" s="16">
        <v>57806.57</v>
      </c>
    </row>
    <row r="562" spans="2:3" x14ac:dyDescent="0.3">
      <c r="B562" s="2">
        <v>44530</v>
      </c>
      <c r="C562" s="16">
        <v>57005.43</v>
      </c>
    </row>
    <row r="563" spans="2:3" x14ac:dyDescent="0.3">
      <c r="B563" s="2">
        <v>44531</v>
      </c>
      <c r="C563" s="16">
        <v>57229.83</v>
      </c>
    </row>
    <row r="564" spans="2:3" x14ac:dyDescent="0.3">
      <c r="B564" s="2">
        <v>44532</v>
      </c>
      <c r="C564" s="16">
        <v>56477.82</v>
      </c>
    </row>
    <row r="565" spans="2:3" x14ac:dyDescent="0.3">
      <c r="B565" s="2">
        <v>44533</v>
      </c>
      <c r="C565" s="16">
        <v>53598.25</v>
      </c>
    </row>
    <row r="566" spans="2:3" x14ac:dyDescent="0.3">
      <c r="B566" s="2">
        <v>44534</v>
      </c>
      <c r="C566" s="16">
        <v>49200.7</v>
      </c>
    </row>
    <row r="567" spans="2:3" x14ac:dyDescent="0.3">
      <c r="B567" s="2">
        <v>44535</v>
      </c>
      <c r="C567" s="16">
        <v>49368.85</v>
      </c>
    </row>
    <row r="568" spans="2:3" x14ac:dyDescent="0.3">
      <c r="B568" s="2">
        <v>44536</v>
      </c>
      <c r="C568" s="16">
        <v>50582.63</v>
      </c>
    </row>
    <row r="569" spans="2:3" x14ac:dyDescent="0.3">
      <c r="B569" s="2">
        <v>44537</v>
      </c>
      <c r="C569" s="16">
        <v>50700.09</v>
      </c>
    </row>
    <row r="570" spans="2:3" x14ac:dyDescent="0.3">
      <c r="B570" s="2">
        <v>44538</v>
      </c>
      <c r="C570" s="16">
        <v>50504.800000000003</v>
      </c>
    </row>
    <row r="571" spans="2:3" x14ac:dyDescent="0.3">
      <c r="B571" s="2">
        <v>44539</v>
      </c>
      <c r="C571" s="16">
        <v>47672.12</v>
      </c>
    </row>
    <row r="572" spans="2:3" x14ac:dyDescent="0.3">
      <c r="B572" s="2">
        <v>44540</v>
      </c>
      <c r="C572" s="16">
        <v>47243.3</v>
      </c>
    </row>
    <row r="573" spans="2:3" x14ac:dyDescent="0.3">
      <c r="B573" s="2">
        <v>44541</v>
      </c>
      <c r="C573" s="16">
        <v>49362.51</v>
      </c>
    </row>
    <row r="574" spans="2:3" x14ac:dyDescent="0.3">
      <c r="B574" s="2">
        <v>44542</v>
      </c>
      <c r="C574" s="16">
        <v>50098.34</v>
      </c>
    </row>
    <row r="575" spans="2:3" x14ac:dyDescent="0.3">
      <c r="B575" s="2">
        <v>44543</v>
      </c>
      <c r="C575" s="16">
        <v>46737.48</v>
      </c>
    </row>
    <row r="576" spans="2:3" x14ac:dyDescent="0.3">
      <c r="B576" s="2">
        <v>44544</v>
      </c>
      <c r="C576" s="16">
        <v>46612.63</v>
      </c>
    </row>
    <row r="577" spans="2:3" x14ac:dyDescent="0.3">
      <c r="B577" s="2">
        <v>44545</v>
      </c>
      <c r="C577" s="16">
        <v>48896.72</v>
      </c>
    </row>
    <row r="578" spans="2:3" x14ac:dyDescent="0.3">
      <c r="B578" s="2">
        <v>44546</v>
      </c>
      <c r="C578" s="16">
        <v>47665.43</v>
      </c>
    </row>
    <row r="579" spans="2:3" x14ac:dyDescent="0.3">
      <c r="B579" s="2">
        <v>44547</v>
      </c>
      <c r="C579" s="16">
        <v>46202.14</v>
      </c>
    </row>
    <row r="580" spans="2:3" x14ac:dyDescent="0.3">
      <c r="B580" s="2">
        <v>44548</v>
      </c>
      <c r="C580" s="16">
        <v>46848.78</v>
      </c>
    </row>
    <row r="581" spans="2:3" x14ac:dyDescent="0.3">
      <c r="B581" s="2">
        <v>44549</v>
      </c>
      <c r="C581" s="16">
        <v>46707.02</v>
      </c>
    </row>
    <row r="582" spans="2:3" x14ac:dyDescent="0.3">
      <c r="B582" s="2">
        <v>44550</v>
      </c>
      <c r="C582" s="16">
        <v>46880.28</v>
      </c>
    </row>
    <row r="583" spans="2:3" x14ac:dyDescent="0.3">
      <c r="B583" s="2">
        <v>44551</v>
      </c>
      <c r="C583" s="16">
        <v>48936.61</v>
      </c>
    </row>
    <row r="584" spans="2:3" x14ac:dyDescent="0.3">
      <c r="B584" s="2">
        <v>44552</v>
      </c>
      <c r="C584" s="16">
        <v>48628.51</v>
      </c>
    </row>
    <row r="585" spans="2:3" x14ac:dyDescent="0.3">
      <c r="B585" s="2">
        <v>44553</v>
      </c>
      <c r="C585" s="16">
        <v>50784.54</v>
      </c>
    </row>
    <row r="586" spans="2:3" x14ac:dyDescent="0.3">
      <c r="B586" s="2">
        <v>44554</v>
      </c>
      <c r="C586" s="16">
        <v>50822.2</v>
      </c>
    </row>
    <row r="587" spans="2:3" x14ac:dyDescent="0.3">
      <c r="B587" s="2">
        <v>44555</v>
      </c>
      <c r="C587" s="16">
        <v>50429.86</v>
      </c>
    </row>
    <row r="588" spans="2:3" x14ac:dyDescent="0.3">
      <c r="B588" s="2">
        <v>44556</v>
      </c>
      <c r="C588" s="16">
        <v>50809.52</v>
      </c>
    </row>
    <row r="589" spans="2:3" x14ac:dyDescent="0.3">
      <c r="B589" s="2">
        <v>44557</v>
      </c>
      <c r="C589" s="16">
        <v>50640.42</v>
      </c>
    </row>
    <row r="590" spans="2:3" x14ac:dyDescent="0.3">
      <c r="B590" s="2">
        <v>44558</v>
      </c>
      <c r="C590" s="16">
        <v>47588.86</v>
      </c>
    </row>
    <row r="591" spans="2:3" x14ac:dyDescent="0.3">
      <c r="B591" s="2">
        <v>44559</v>
      </c>
      <c r="C591" s="16">
        <v>46444.71</v>
      </c>
    </row>
    <row r="592" spans="2:3" x14ac:dyDescent="0.3">
      <c r="B592" s="2">
        <v>44560</v>
      </c>
      <c r="C592" s="16">
        <v>47178.13</v>
      </c>
    </row>
    <row r="593" spans="2:3" x14ac:dyDescent="0.3">
      <c r="B593" s="2">
        <v>44561</v>
      </c>
      <c r="C593" s="16">
        <v>46306.45</v>
      </c>
    </row>
    <row r="594" spans="2:3" x14ac:dyDescent="0.3">
      <c r="B594" s="2">
        <v>44562</v>
      </c>
      <c r="C594" s="16">
        <v>47686.81</v>
      </c>
    </row>
    <row r="595" spans="2:3" x14ac:dyDescent="0.3">
      <c r="B595" s="2">
        <v>44563</v>
      </c>
      <c r="C595" s="16">
        <v>47345.22</v>
      </c>
    </row>
    <row r="596" spans="2:3" x14ac:dyDescent="0.3">
      <c r="B596" s="2">
        <v>44564</v>
      </c>
      <c r="C596" s="16">
        <v>46458.12</v>
      </c>
    </row>
    <row r="597" spans="2:3" x14ac:dyDescent="0.3">
      <c r="B597" s="2">
        <v>44565</v>
      </c>
      <c r="C597" s="16">
        <v>45897.57</v>
      </c>
    </row>
    <row r="598" spans="2:3" x14ac:dyDescent="0.3">
      <c r="B598" s="2">
        <v>44566</v>
      </c>
      <c r="C598" s="16">
        <v>43569</v>
      </c>
    </row>
    <row r="599" spans="2:3" x14ac:dyDescent="0.3">
      <c r="B599" s="2">
        <v>44567</v>
      </c>
      <c r="C599" s="16">
        <v>43160.93</v>
      </c>
    </row>
    <row r="600" spans="2:3" x14ac:dyDescent="0.3">
      <c r="B600" s="2">
        <v>44568</v>
      </c>
      <c r="C600" s="16">
        <v>41557.9</v>
      </c>
    </row>
    <row r="601" spans="2:3" x14ac:dyDescent="0.3">
      <c r="B601" s="2">
        <v>44569</v>
      </c>
      <c r="C601" s="16">
        <v>41733.94</v>
      </c>
    </row>
    <row r="602" spans="2:3" x14ac:dyDescent="0.3">
      <c r="B602" s="2">
        <v>44570</v>
      </c>
      <c r="C602" s="16">
        <v>41911.599999999999</v>
      </c>
    </row>
    <row r="603" spans="2:3" x14ac:dyDescent="0.3">
      <c r="B603" s="2">
        <v>44571</v>
      </c>
      <c r="C603" s="16">
        <v>41821.26</v>
      </c>
    </row>
    <row r="604" spans="2:3" x14ac:dyDescent="0.3">
      <c r="B604" s="2">
        <v>44572</v>
      </c>
      <c r="C604" s="16">
        <v>42735.86</v>
      </c>
    </row>
    <row r="605" spans="2:3" x14ac:dyDescent="0.3">
      <c r="B605" s="2">
        <v>44573</v>
      </c>
      <c r="C605" s="16">
        <v>43949.1</v>
      </c>
    </row>
    <row r="606" spans="2:3" x14ac:dyDescent="0.3">
      <c r="B606" s="2">
        <v>44574</v>
      </c>
      <c r="C606" s="16">
        <v>42591.57</v>
      </c>
    </row>
    <row r="607" spans="2:3" x14ac:dyDescent="0.3">
      <c r="B607" s="2">
        <v>44575</v>
      </c>
      <c r="C607" s="16">
        <v>43099.7</v>
      </c>
    </row>
    <row r="608" spans="2:3" x14ac:dyDescent="0.3">
      <c r="B608" s="2">
        <v>44576</v>
      </c>
      <c r="C608" s="16">
        <v>43177.4</v>
      </c>
    </row>
    <row r="609" spans="2:3" x14ac:dyDescent="0.3">
      <c r="B609" s="2">
        <v>44577</v>
      </c>
      <c r="C609" s="16">
        <v>43113.88</v>
      </c>
    </row>
    <row r="610" spans="2:3" x14ac:dyDescent="0.3">
      <c r="B610" s="2">
        <v>44578</v>
      </c>
      <c r="C610" s="16">
        <v>42250.55</v>
      </c>
    </row>
    <row r="611" spans="2:3" x14ac:dyDescent="0.3">
      <c r="B611" s="2">
        <v>44579</v>
      </c>
      <c r="C611" s="16">
        <v>42375.63</v>
      </c>
    </row>
    <row r="612" spans="2:3" x14ac:dyDescent="0.3">
      <c r="B612" s="2">
        <v>44580</v>
      </c>
      <c r="C612" s="16">
        <v>41744.33</v>
      </c>
    </row>
    <row r="613" spans="2:3" x14ac:dyDescent="0.3">
      <c r="B613" s="2">
        <v>44581</v>
      </c>
      <c r="C613" s="16">
        <v>40680.42</v>
      </c>
    </row>
    <row r="614" spans="2:3" x14ac:dyDescent="0.3">
      <c r="B614" s="2">
        <v>44582</v>
      </c>
      <c r="C614" s="16">
        <v>36457.32</v>
      </c>
    </row>
    <row r="615" spans="2:3" x14ac:dyDescent="0.3">
      <c r="B615" s="2">
        <v>44583</v>
      </c>
      <c r="C615" s="16">
        <v>35030.25</v>
      </c>
    </row>
    <row r="616" spans="2:3" x14ac:dyDescent="0.3">
      <c r="B616" s="2">
        <v>44584</v>
      </c>
      <c r="C616" s="16">
        <v>36276.800000000003</v>
      </c>
    </row>
    <row r="617" spans="2:3" x14ac:dyDescent="0.3">
      <c r="B617" s="2">
        <v>44585</v>
      </c>
      <c r="C617" s="16">
        <v>36654.33</v>
      </c>
    </row>
    <row r="618" spans="2:3" x14ac:dyDescent="0.3">
      <c r="B618" s="2">
        <v>44586</v>
      </c>
      <c r="C618" s="16">
        <v>36954</v>
      </c>
    </row>
    <row r="619" spans="2:3" x14ac:dyDescent="0.3">
      <c r="B619" s="2">
        <v>44587</v>
      </c>
      <c r="C619" s="16">
        <v>36852.120000000003</v>
      </c>
    </row>
    <row r="620" spans="2:3" x14ac:dyDescent="0.3">
      <c r="B620" s="2">
        <v>44588</v>
      </c>
      <c r="C620" s="16">
        <v>37138.230000000003</v>
      </c>
    </row>
    <row r="621" spans="2:3" x14ac:dyDescent="0.3">
      <c r="B621" s="2">
        <v>44589</v>
      </c>
      <c r="C621" s="16">
        <v>37784.33</v>
      </c>
    </row>
    <row r="622" spans="2:3" x14ac:dyDescent="0.3">
      <c r="B622" s="2">
        <v>44590</v>
      </c>
      <c r="C622" s="16">
        <v>38138.18</v>
      </c>
    </row>
    <row r="623" spans="2:3" x14ac:dyDescent="0.3">
      <c r="B623" s="2">
        <v>44591</v>
      </c>
      <c r="C623" s="16">
        <v>37917.599999999999</v>
      </c>
    </row>
    <row r="624" spans="2:3" x14ac:dyDescent="0.3">
      <c r="B624" s="2">
        <v>44592</v>
      </c>
      <c r="C624" s="16">
        <v>38483.129999999997</v>
      </c>
    </row>
    <row r="625" spans="2:3" x14ac:dyDescent="0.3">
      <c r="B625" s="2">
        <v>44593</v>
      </c>
      <c r="C625" s="16">
        <v>38743.269999999997</v>
      </c>
    </row>
    <row r="626" spans="2:3" x14ac:dyDescent="0.3">
      <c r="B626" s="2">
        <v>44594</v>
      </c>
      <c r="C626" s="16">
        <v>36952.980000000003</v>
      </c>
    </row>
    <row r="627" spans="2:3" x14ac:dyDescent="0.3">
      <c r="B627" s="2">
        <v>44595</v>
      </c>
      <c r="C627" s="16">
        <v>37154.6</v>
      </c>
    </row>
    <row r="628" spans="2:3" x14ac:dyDescent="0.3">
      <c r="B628" s="2">
        <v>44596</v>
      </c>
      <c r="C628" s="16">
        <v>41500.879999999997</v>
      </c>
    </row>
    <row r="629" spans="2:3" x14ac:dyDescent="0.3">
      <c r="B629" s="2">
        <v>44597</v>
      </c>
      <c r="C629" s="16">
        <v>41441.160000000003</v>
      </c>
    </row>
    <row r="630" spans="2:3" x14ac:dyDescent="0.3">
      <c r="B630" s="2">
        <v>44598</v>
      </c>
      <c r="C630" s="16">
        <v>42412.43</v>
      </c>
    </row>
    <row r="631" spans="2:3" x14ac:dyDescent="0.3">
      <c r="B631" s="2">
        <v>44599</v>
      </c>
      <c r="C631" s="16">
        <v>43840.29</v>
      </c>
    </row>
    <row r="632" spans="2:3" x14ac:dyDescent="0.3">
      <c r="B632" s="2">
        <v>44600</v>
      </c>
      <c r="C632" s="16">
        <v>44118.45</v>
      </c>
    </row>
    <row r="633" spans="2:3" x14ac:dyDescent="0.3">
      <c r="B633" s="2">
        <v>44601</v>
      </c>
      <c r="C633" s="16">
        <v>44338.8</v>
      </c>
    </row>
    <row r="634" spans="2:3" x14ac:dyDescent="0.3">
      <c r="B634" s="2">
        <v>44602</v>
      </c>
      <c r="C634" s="16">
        <v>43565.11</v>
      </c>
    </row>
    <row r="635" spans="2:3" x14ac:dyDescent="0.3">
      <c r="B635" s="2">
        <v>44603</v>
      </c>
      <c r="C635" s="16">
        <v>42407.94</v>
      </c>
    </row>
    <row r="636" spans="2:3" x14ac:dyDescent="0.3">
      <c r="B636" s="2">
        <v>44604</v>
      </c>
      <c r="C636" s="16">
        <v>42244.47</v>
      </c>
    </row>
    <row r="637" spans="2:3" x14ac:dyDescent="0.3">
      <c r="B637" s="2">
        <v>44605</v>
      </c>
      <c r="C637" s="16">
        <v>42197.52</v>
      </c>
    </row>
    <row r="638" spans="2:3" x14ac:dyDescent="0.3">
      <c r="B638" s="2">
        <v>44606</v>
      </c>
      <c r="C638" s="16">
        <v>42586.92</v>
      </c>
    </row>
    <row r="639" spans="2:3" x14ac:dyDescent="0.3">
      <c r="B639" s="2">
        <v>44607</v>
      </c>
      <c r="C639" s="16">
        <v>44575.199999999997</v>
      </c>
    </row>
    <row r="640" spans="2:3" x14ac:dyDescent="0.3">
      <c r="B640" s="2">
        <v>44608</v>
      </c>
      <c r="C640" s="16">
        <v>43961.86</v>
      </c>
    </row>
    <row r="641" spans="2:3" x14ac:dyDescent="0.3">
      <c r="B641" s="2">
        <v>44609</v>
      </c>
      <c r="C641" s="16">
        <v>40538.01</v>
      </c>
    </row>
    <row r="642" spans="2:3" x14ac:dyDescent="0.3">
      <c r="B642" s="2">
        <v>44610</v>
      </c>
      <c r="C642" s="16">
        <v>40030.980000000003</v>
      </c>
    </row>
    <row r="643" spans="2:3" x14ac:dyDescent="0.3">
      <c r="B643" s="2">
        <v>44611</v>
      </c>
      <c r="C643" s="16">
        <v>40122.160000000003</v>
      </c>
    </row>
    <row r="644" spans="2:3" x14ac:dyDescent="0.3">
      <c r="B644" s="2">
        <v>44612</v>
      </c>
      <c r="C644" s="16">
        <v>38431.379999999997</v>
      </c>
    </row>
    <row r="645" spans="2:3" x14ac:dyDescent="0.3">
      <c r="B645" s="2">
        <v>44613</v>
      </c>
      <c r="C645" s="16">
        <v>37075.279999999999</v>
      </c>
    </row>
    <row r="646" spans="2:3" x14ac:dyDescent="0.3">
      <c r="B646" s="2">
        <v>44614</v>
      </c>
      <c r="C646" s="16">
        <v>38286.03</v>
      </c>
    </row>
    <row r="647" spans="2:3" x14ac:dyDescent="0.3">
      <c r="B647" s="2">
        <v>44615</v>
      </c>
      <c r="C647" s="16">
        <v>37296.57</v>
      </c>
    </row>
    <row r="648" spans="2:3" x14ac:dyDescent="0.3">
      <c r="B648" s="2">
        <v>44616</v>
      </c>
      <c r="C648" s="16">
        <v>38332.61</v>
      </c>
    </row>
    <row r="649" spans="2:3" x14ac:dyDescent="0.3">
      <c r="B649" s="2">
        <v>44617</v>
      </c>
      <c r="C649" s="16">
        <v>39214.22</v>
      </c>
    </row>
    <row r="650" spans="2:3" x14ac:dyDescent="0.3">
      <c r="B650" s="2">
        <v>44618</v>
      </c>
      <c r="C650" s="16">
        <v>39105.15</v>
      </c>
    </row>
    <row r="651" spans="2:3" x14ac:dyDescent="0.3">
      <c r="B651" s="2">
        <v>44619</v>
      </c>
      <c r="C651" s="16">
        <v>37709.79</v>
      </c>
    </row>
    <row r="652" spans="2:3" x14ac:dyDescent="0.3">
      <c r="B652" s="2">
        <v>44620</v>
      </c>
      <c r="C652" s="16">
        <v>43193.23</v>
      </c>
    </row>
    <row r="653" spans="2:3" x14ac:dyDescent="0.3">
      <c r="B653" s="2">
        <v>44621</v>
      </c>
      <c r="C653" s="16">
        <v>44354.64</v>
      </c>
    </row>
    <row r="654" spans="2:3" x14ac:dyDescent="0.3">
      <c r="B654" s="2">
        <v>44622</v>
      </c>
      <c r="C654" s="16">
        <v>43924.12</v>
      </c>
    </row>
    <row r="655" spans="2:3" x14ac:dyDescent="0.3">
      <c r="B655" s="2">
        <v>44623</v>
      </c>
      <c r="C655" s="16">
        <v>42451.79</v>
      </c>
    </row>
    <row r="656" spans="2:3" x14ac:dyDescent="0.3">
      <c r="B656" s="2">
        <v>44624</v>
      </c>
      <c r="C656" s="16">
        <v>39137.61</v>
      </c>
    </row>
    <row r="657" spans="2:3" x14ac:dyDescent="0.3">
      <c r="B657" s="2">
        <v>44625</v>
      </c>
      <c r="C657" s="16">
        <v>39400.589999999997</v>
      </c>
    </row>
    <row r="658" spans="2:3" x14ac:dyDescent="0.3">
      <c r="B658" s="2">
        <v>44626</v>
      </c>
      <c r="C658" s="16">
        <v>38419.980000000003</v>
      </c>
    </row>
    <row r="659" spans="2:3" x14ac:dyDescent="0.3">
      <c r="B659" s="2">
        <v>44627</v>
      </c>
      <c r="C659" s="16">
        <v>38062.04</v>
      </c>
    </row>
    <row r="660" spans="2:3" x14ac:dyDescent="0.3">
      <c r="B660" s="2">
        <v>44628</v>
      </c>
      <c r="C660" s="16">
        <v>38737.269999999997</v>
      </c>
    </row>
    <row r="661" spans="2:3" x14ac:dyDescent="0.3">
      <c r="B661" s="2">
        <v>44629</v>
      </c>
      <c r="C661" s="16">
        <v>41982.93</v>
      </c>
    </row>
    <row r="662" spans="2:3" x14ac:dyDescent="0.3">
      <c r="B662" s="2">
        <v>44630</v>
      </c>
      <c r="C662" s="16">
        <v>39437.46</v>
      </c>
    </row>
    <row r="663" spans="2:3" x14ac:dyDescent="0.3">
      <c r="B663" s="2">
        <v>44631</v>
      </c>
      <c r="C663" s="16">
        <v>38794.97</v>
      </c>
    </row>
    <row r="664" spans="2:3" x14ac:dyDescent="0.3">
      <c r="B664" s="2">
        <v>44632</v>
      </c>
      <c r="C664" s="16">
        <v>38904.01</v>
      </c>
    </row>
    <row r="665" spans="2:3" x14ac:dyDescent="0.3">
      <c r="B665" s="2">
        <v>44633</v>
      </c>
      <c r="C665" s="16">
        <v>37849.660000000003</v>
      </c>
    </row>
    <row r="666" spans="2:3" x14ac:dyDescent="0.3">
      <c r="B666" s="2">
        <v>44634</v>
      </c>
      <c r="C666" s="16">
        <v>39666.75</v>
      </c>
    </row>
    <row r="667" spans="2:3" x14ac:dyDescent="0.3">
      <c r="B667" s="2">
        <v>44635</v>
      </c>
      <c r="C667" s="16">
        <v>39338.79</v>
      </c>
    </row>
    <row r="668" spans="2:3" x14ac:dyDescent="0.3">
      <c r="B668" s="2">
        <v>44636</v>
      </c>
      <c r="C668" s="16">
        <v>41143.93</v>
      </c>
    </row>
    <row r="669" spans="2:3" x14ac:dyDescent="0.3">
      <c r="B669" s="2">
        <v>44637</v>
      </c>
      <c r="C669" s="16">
        <v>40951.379999999997</v>
      </c>
    </row>
    <row r="670" spans="2:3" x14ac:dyDescent="0.3">
      <c r="B670" s="2">
        <v>44638</v>
      </c>
      <c r="C670" s="16">
        <v>41801.160000000003</v>
      </c>
    </row>
    <row r="671" spans="2:3" x14ac:dyDescent="0.3">
      <c r="B671" s="2">
        <v>44639</v>
      </c>
      <c r="C671" s="16">
        <v>42190.65</v>
      </c>
    </row>
    <row r="672" spans="2:3" x14ac:dyDescent="0.3">
      <c r="B672" s="2">
        <v>44640</v>
      </c>
      <c r="C672" s="16">
        <v>41247.82</v>
      </c>
    </row>
    <row r="673" spans="2:3" x14ac:dyDescent="0.3">
      <c r="B673" s="2">
        <v>44641</v>
      </c>
      <c r="C673" s="16">
        <v>41078</v>
      </c>
    </row>
    <row r="674" spans="2:3" x14ac:dyDescent="0.3">
      <c r="B674" s="2">
        <v>44642</v>
      </c>
      <c r="C674" s="16">
        <v>42358.81</v>
      </c>
    </row>
    <row r="675" spans="2:3" x14ac:dyDescent="0.3">
      <c r="B675" s="2">
        <v>44643</v>
      </c>
      <c r="C675" s="16">
        <v>42892.959999999999</v>
      </c>
    </row>
    <row r="676" spans="2:3" x14ac:dyDescent="0.3">
      <c r="B676" s="2">
        <v>44644</v>
      </c>
      <c r="C676" s="16">
        <v>43960.93</v>
      </c>
    </row>
    <row r="677" spans="2:3" x14ac:dyDescent="0.3">
      <c r="B677" s="2">
        <v>44645</v>
      </c>
      <c r="C677" s="16">
        <v>44348.73</v>
      </c>
    </row>
    <row r="678" spans="2:3" x14ac:dyDescent="0.3">
      <c r="B678" s="2">
        <v>44646</v>
      </c>
      <c r="C678" s="16">
        <v>44500.83</v>
      </c>
    </row>
    <row r="679" spans="2:3" x14ac:dyDescent="0.3">
      <c r="B679" s="2">
        <v>44647</v>
      </c>
      <c r="C679" s="16">
        <v>46820.49</v>
      </c>
    </row>
    <row r="680" spans="2:3" x14ac:dyDescent="0.3">
      <c r="B680" s="2">
        <v>44648</v>
      </c>
      <c r="C680" s="16">
        <v>47128</v>
      </c>
    </row>
    <row r="681" spans="2:3" x14ac:dyDescent="0.3">
      <c r="B681" s="2">
        <v>44649</v>
      </c>
      <c r="C681" s="16">
        <v>47465.73</v>
      </c>
    </row>
    <row r="682" spans="2:3" x14ac:dyDescent="0.3">
      <c r="B682" s="2">
        <v>44650</v>
      </c>
      <c r="C682" s="16">
        <v>47062.66</v>
      </c>
    </row>
    <row r="683" spans="2:3" x14ac:dyDescent="0.3">
      <c r="B683" s="2">
        <v>44651</v>
      </c>
      <c r="C683" s="16">
        <v>45538.68</v>
      </c>
    </row>
    <row r="684" spans="2:3" x14ac:dyDescent="0.3">
      <c r="B684" s="2">
        <v>44652</v>
      </c>
      <c r="C684" s="16">
        <v>46281.64</v>
      </c>
    </row>
    <row r="685" spans="2:3" x14ac:dyDescent="0.3">
      <c r="B685" s="2">
        <v>44653</v>
      </c>
      <c r="C685" s="16">
        <v>45868.95</v>
      </c>
    </row>
    <row r="686" spans="2:3" x14ac:dyDescent="0.3">
      <c r="B686" s="2">
        <v>44654</v>
      </c>
      <c r="C686" s="16">
        <v>46453.57</v>
      </c>
    </row>
    <row r="687" spans="2:3" x14ac:dyDescent="0.3">
      <c r="B687" s="2">
        <v>44655</v>
      </c>
      <c r="C687" s="16">
        <v>46622.68</v>
      </c>
    </row>
    <row r="688" spans="2:3" x14ac:dyDescent="0.3">
      <c r="B688" s="2">
        <v>44656</v>
      </c>
      <c r="C688" s="16">
        <v>45555.99</v>
      </c>
    </row>
    <row r="689" spans="2:3" x14ac:dyDescent="0.3">
      <c r="B689" s="2">
        <v>44657</v>
      </c>
      <c r="C689" s="16">
        <v>43206.74</v>
      </c>
    </row>
    <row r="690" spans="2:3" x14ac:dyDescent="0.3">
      <c r="B690" s="2">
        <v>44658</v>
      </c>
      <c r="C690" s="16">
        <v>43503.85</v>
      </c>
    </row>
    <row r="691" spans="2:3" x14ac:dyDescent="0.3">
      <c r="B691" s="2">
        <v>44659</v>
      </c>
      <c r="C691" s="16">
        <v>42287.66</v>
      </c>
    </row>
    <row r="692" spans="2:3" x14ac:dyDescent="0.3">
      <c r="B692" s="2">
        <v>44660</v>
      </c>
      <c r="C692" s="16">
        <v>42782.14</v>
      </c>
    </row>
    <row r="693" spans="2:3" x14ac:dyDescent="0.3">
      <c r="B693" s="2">
        <v>44661</v>
      </c>
      <c r="C693" s="16">
        <v>42207.67</v>
      </c>
    </row>
    <row r="694" spans="2:3" x14ac:dyDescent="0.3">
      <c r="B694" s="2">
        <v>44662</v>
      </c>
      <c r="C694" s="16">
        <v>39521.9</v>
      </c>
    </row>
    <row r="695" spans="2:3" x14ac:dyDescent="0.3">
      <c r="B695" s="2">
        <v>44663</v>
      </c>
      <c r="C695" s="16">
        <v>40127.18</v>
      </c>
    </row>
    <row r="696" spans="2:3" x14ac:dyDescent="0.3">
      <c r="B696" s="2">
        <v>44664</v>
      </c>
      <c r="C696" s="16">
        <v>41166.730000000003</v>
      </c>
    </row>
    <row r="697" spans="2:3" x14ac:dyDescent="0.3">
      <c r="B697" s="2">
        <v>44665</v>
      </c>
      <c r="C697" s="16">
        <v>39935.519999999997</v>
      </c>
    </row>
    <row r="698" spans="2:3" x14ac:dyDescent="0.3">
      <c r="B698" s="2">
        <v>44666</v>
      </c>
      <c r="C698" s="16">
        <v>40553.46</v>
      </c>
    </row>
    <row r="699" spans="2:3" x14ac:dyDescent="0.3">
      <c r="B699" s="2">
        <v>44667</v>
      </c>
      <c r="C699" s="16">
        <v>40424.480000000003</v>
      </c>
    </row>
    <row r="700" spans="2:3" x14ac:dyDescent="0.3">
      <c r="B700" s="2">
        <v>44668</v>
      </c>
      <c r="C700" s="16">
        <v>39716.949999999997</v>
      </c>
    </row>
    <row r="701" spans="2:3" x14ac:dyDescent="0.3">
      <c r="B701" s="2">
        <v>44669</v>
      </c>
      <c r="C701" s="16">
        <v>40826.21</v>
      </c>
    </row>
    <row r="702" spans="2:3" x14ac:dyDescent="0.3">
      <c r="B702" s="2">
        <v>44670</v>
      </c>
      <c r="C702" s="16">
        <v>41502.75</v>
      </c>
    </row>
    <row r="703" spans="2:3" x14ac:dyDescent="0.3">
      <c r="B703" s="2">
        <v>44671</v>
      </c>
      <c r="C703" s="16">
        <v>41374.379999999997</v>
      </c>
    </row>
    <row r="704" spans="2:3" x14ac:dyDescent="0.3">
      <c r="B704" s="2">
        <v>44672</v>
      </c>
      <c r="C704" s="16">
        <v>40527.360000000001</v>
      </c>
    </row>
    <row r="705" spans="2:3" x14ac:dyDescent="0.3">
      <c r="B705" s="2">
        <v>44673</v>
      </c>
      <c r="C705" s="16">
        <v>39740.32</v>
      </c>
    </row>
    <row r="706" spans="2:3" x14ac:dyDescent="0.3">
      <c r="B706" s="2">
        <v>44674</v>
      </c>
      <c r="C706" s="16">
        <v>39486.730000000003</v>
      </c>
    </row>
    <row r="707" spans="2:3" x14ac:dyDescent="0.3">
      <c r="B707" s="2">
        <v>44675</v>
      </c>
      <c r="C707" s="16">
        <v>39469.29</v>
      </c>
    </row>
    <row r="708" spans="2:3" x14ac:dyDescent="0.3">
      <c r="B708" s="2">
        <v>44676</v>
      </c>
      <c r="C708" s="16">
        <v>40458.31</v>
      </c>
    </row>
    <row r="709" spans="2:3" x14ac:dyDescent="0.3">
      <c r="B709" s="2">
        <v>44677</v>
      </c>
      <c r="C709" s="16">
        <v>38117.46</v>
      </c>
    </row>
    <row r="710" spans="2:3" x14ac:dyDescent="0.3">
      <c r="B710" s="2">
        <v>44678</v>
      </c>
      <c r="C710" s="16">
        <v>39241.120000000003</v>
      </c>
    </row>
    <row r="711" spans="2:3" x14ac:dyDescent="0.3">
      <c r="B711" s="2">
        <v>44679</v>
      </c>
      <c r="C711" s="16">
        <v>39773.83</v>
      </c>
    </row>
    <row r="712" spans="2:3" x14ac:dyDescent="0.3">
      <c r="B712" s="2">
        <v>44680</v>
      </c>
      <c r="C712" s="16">
        <v>38609.82</v>
      </c>
    </row>
    <row r="713" spans="2:3" x14ac:dyDescent="0.3">
      <c r="B713" s="2">
        <v>44681</v>
      </c>
      <c r="C713" s="16">
        <v>37714.879999999997</v>
      </c>
    </row>
    <row r="714" spans="2:3" x14ac:dyDescent="0.3">
      <c r="B714" s="2">
        <v>44682</v>
      </c>
      <c r="C714" s="16">
        <v>38469.089999999997</v>
      </c>
    </row>
    <row r="715" spans="2:3" x14ac:dyDescent="0.3">
      <c r="B715" s="2">
        <v>44683</v>
      </c>
      <c r="C715" s="16">
        <v>38529.33</v>
      </c>
    </row>
    <row r="716" spans="2:3" x14ac:dyDescent="0.3">
      <c r="B716" s="2">
        <v>44684</v>
      </c>
      <c r="C716" s="16">
        <v>37750.449999999997</v>
      </c>
    </row>
    <row r="717" spans="2:3" x14ac:dyDescent="0.3">
      <c r="B717" s="2">
        <v>44685</v>
      </c>
      <c r="C717" s="16">
        <v>39698.370000000003</v>
      </c>
    </row>
    <row r="718" spans="2:3" x14ac:dyDescent="0.3">
      <c r="B718" s="2">
        <v>44686</v>
      </c>
      <c r="C718" s="16">
        <v>36575.14</v>
      </c>
    </row>
    <row r="719" spans="2:3" x14ac:dyDescent="0.3">
      <c r="B719" s="2">
        <v>44687</v>
      </c>
      <c r="C719" s="16">
        <v>36040.92</v>
      </c>
    </row>
    <row r="720" spans="2:3" x14ac:dyDescent="0.3">
      <c r="B720" s="2">
        <v>44688</v>
      </c>
      <c r="C720" s="16">
        <v>35501.949999999997</v>
      </c>
    </row>
    <row r="721" spans="2:3" x14ac:dyDescent="0.3">
      <c r="B721" s="2">
        <v>44689</v>
      </c>
      <c r="C721" s="16">
        <v>34059.269999999997</v>
      </c>
    </row>
    <row r="722" spans="2:3" x14ac:dyDescent="0.3">
      <c r="B722" s="2">
        <v>44690</v>
      </c>
      <c r="C722" s="16">
        <v>30296.95</v>
      </c>
    </row>
    <row r="723" spans="2:3" x14ac:dyDescent="0.3">
      <c r="B723" s="2">
        <v>44691</v>
      </c>
      <c r="C723" s="16">
        <v>31022.91</v>
      </c>
    </row>
    <row r="724" spans="2:3" x14ac:dyDescent="0.3">
      <c r="B724" s="2">
        <v>44692</v>
      </c>
      <c r="C724" s="16">
        <v>28936.36</v>
      </c>
    </row>
    <row r="725" spans="2:3" x14ac:dyDescent="0.3">
      <c r="B725" s="2">
        <v>44693</v>
      </c>
      <c r="C725" s="16">
        <v>29047.75</v>
      </c>
    </row>
    <row r="726" spans="2:3" x14ac:dyDescent="0.3">
      <c r="B726" s="2">
        <v>44694</v>
      </c>
      <c r="C726" s="16">
        <v>29283.1</v>
      </c>
    </row>
    <row r="727" spans="2:3" x14ac:dyDescent="0.3">
      <c r="B727" s="2">
        <v>44695</v>
      </c>
      <c r="C727" s="16">
        <v>30101.27</v>
      </c>
    </row>
    <row r="728" spans="2:3" x14ac:dyDescent="0.3">
      <c r="B728" s="2">
        <v>44696</v>
      </c>
      <c r="C728" s="16">
        <v>31305.11</v>
      </c>
    </row>
    <row r="729" spans="2:3" x14ac:dyDescent="0.3">
      <c r="B729" s="2">
        <v>44697</v>
      </c>
      <c r="C729" s="16">
        <v>29862.92</v>
      </c>
    </row>
    <row r="730" spans="2:3" x14ac:dyDescent="0.3">
      <c r="B730" s="2">
        <v>44698</v>
      </c>
      <c r="C730" s="16">
        <v>30425.86</v>
      </c>
    </row>
    <row r="731" spans="2:3" x14ac:dyDescent="0.3">
      <c r="B731" s="2">
        <v>44699</v>
      </c>
      <c r="C731" s="16">
        <v>28720.27</v>
      </c>
    </row>
    <row r="732" spans="2:3" x14ac:dyDescent="0.3">
      <c r="B732" s="2">
        <v>44700</v>
      </c>
      <c r="C732" s="16">
        <v>30314.33</v>
      </c>
    </row>
    <row r="733" spans="2:3" x14ac:dyDescent="0.3">
      <c r="B733" s="2">
        <v>44701</v>
      </c>
      <c r="C733" s="16">
        <v>29200.74</v>
      </c>
    </row>
    <row r="734" spans="2:3" x14ac:dyDescent="0.3">
      <c r="B734" s="2">
        <v>44702</v>
      </c>
      <c r="C734" s="16">
        <v>29432.23</v>
      </c>
    </row>
    <row r="735" spans="2:3" x14ac:dyDescent="0.3">
      <c r="B735" s="2">
        <v>44703</v>
      </c>
      <c r="C735" s="16">
        <v>30323.72</v>
      </c>
    </row>
    <row r="736" spans="2:3" x14ac:dyDescent="0.3">
      <c r="B736" s="2">
        <v>44704</v>
      </c>
      <c r="C736" s="16">
        <v>29098.91</v>
      </c>
    </row>
    <row r="737" spans="2:3" x14ac:dyDescent="0.3">
      <c r="B737" s="2">
        <v>44705</v>
      </c>
      <c r="C737" s="16">
        <v>29655.59</v>
      </c>
    </row>
    <row r="738" spans="2:3" x14ac:dyDescent="0.3">
      <c r="B738" s="2">
        <v>44706</v>
      </c>
      <c r="C738" s="16">
        <v>29562.36</v>
      </c>
    </row>
    <row r="739" spans="2:3" x14ac:dyDescent="0.3">
      <c r="B739" s="2">
        <v>44707</v>
      </c>
      <c r="C739" s="16">
        <v>29267.22</v>
      </c>
    </row>
    <row r="740" spans="2:3" x14ac:dyDescent="0.3">
      <c r="B740" s="2">
        <v>44708</v>
      </c>
      <c r="C740" s="16">
        <v>28627.57</v>
      </c>
    </row>
    <row r="741" spans="2:3" x14ac:dyDescent="0.3">
      <c r="B741" s="2">
        <v>44709</v>
      </c>
      <c r="C741" s="16">
        <v>28814.9</v>
      </c>
    </row>
    <row r="742" spans="2:3" x14ac:dyDescent="0.3">
      <c r="B742" s="2">
        <v>44710</v>
      </c>
      <c r="C742" s="16">
        <v>29445.96</v>
      </c>
    </row>
    <row r="743" spans="2:3" x14ac:dyDescent="0.3">
      <c r="B743" s="2">
        <v>44711</v>
      </c>
      <c r="C743" s="16">
        <v>31726.39</v>
      </c>
    </row>
    <row r="744" spans="2:3" x14ac:dyDescent="0.3">
      <c r="B744" s="2">
        <v>44712</v>
      </c>
      <c r="C744" s="16">
        <v>31792.31</v>
      </c>
    </row>
    <row r="745" spans="2:3" x14ac:dyDescent="0.3">
      <c r="B745" s="2">
        <v>44713</v>
      </c>
      <c r="C745" s="16">
        <v>29799.08</v>
      </c>
    </row>
    <row r="746" spans="2:3" x14ac:dyDescent="0.3">
      <c r="B746" s="2">
        <v>44714</v>
      </c>
      <c r="C746" s="16">
        <v>30467.49</v>
      </c>
    </row>
    <row r="747" spans="2:3" x14ac:dyDescent="0.3">
      <c r="B747" s="2">
        <v>44715</v>
      </c>
      <c r="C747" s="16">
        <v>29704.39</v>
      </c>
    </row>
    <row r="748" spans="2:3" x14ac:dyDescent="0.3">
      <c r="B748" s="2">
        <v>44716</v>
      </c>
      <c r="C748" s="16">
        <v>29832.91</v>
      </c>
    </row>
    <row r="749" spans="2:3" x14ac:dyDescent="0.3">
      <c r="B749" s="2">
        <v>44717</v>
      </c>
      <c r="C749" s="16">
        <v>29906.66</v>
      </c>
    </row>
    <row r="750" spans="2:3" x14ac:dyDescent="0.3">
      <c r="B750" s="2">
        <v>44718</v>
      </c>
      <c r="C750" s="16">
        <v>31370.67</v>
      </c>
    </row>
    <row r="751" spans="2:3" x14ac:dyDescent="0.3">
      <c r="B751" s="2">
        <v>44719</v>
      </c>
      <c r="C751" s="16">
        <v>31155.48</v>
      </c>
    </row>
    <row r="752" spans="2:3" x14ac:dyDescent="0.3">
      <c r="B752" s="2">
        <v>44720</v>
      </c>
      <c r="C752" s="16">
        <v>30214.36</v>
      </c>
    </row>
    <row r="753" spans="2:3" x14ac:dyDescent="0.3">
      <c r="B753" s="2">
        <v>44721</v>
      </c>
      <c r="C753" s="16">
        <v>30112</v>
      </c>
    </row>
    <row r="754" spans="2:3" x14ac:dyDescent="0.3">
      <c r="B754" s="2">
        <v>44722</v>
      </c>
      <c r="C754" s="16">
        <v>29083.8</v>
      </c>
    </row>
    <row r="755" spans="2:3" x14ac:dyDescent="0.3">
      <c r="B755" s="2">
        <v>44723</v>
      </c>
      <c r="C755" s="16">
        <v>28360.81</v>
      </c>
    </row>
    <row r="756" spans="2:3" x14ac:dyDescent="0.3">
      <c r="B756" s="2">
        <v>44724</v>
      </c>
      <c r="C756" s="16">
        <v>26762.65</v>
      </c>
    </row>
    <row r="757" spans="2:3" x14ac:dyDescent="0.3">
      <c r="B757" s="2">
        <v>44725</v>
      </c>
      <c r="C757" s="16">
        <v>22487.39</v>
      </c>
    </row>
    <row r="758" spans="2:3" x14ac:dyDescent="0.3">
      <c r="B758" s="2">
        <v>44726</v>
      </c>
      <c r="C758" s="16">
        <v>22206.79</v>
      </c>
    </row>
    <row r="759" spans="2:3" x14ac:dyDescent="0.3">
      <c r="B759" s="2">
        <v>44727</v>
      </c>
      <c r="C759" s="16">
        <v>22572.84</v>
      </c>
    </row>
    <row r="760" spans="2:3" x14ac:dyDescent="0.3">
      <c r="B760" s="2">
        <v>44728</v>
      </c>
      <c r="C760" s="16">
        <v>20381.650000000001</v>
      </c>
    </row>
    <row r="761" spans="2:3" x14ac:dyDescent="0.3">
      <c r="B761" s="2">
        <v>44729</v>
      </c>
      <c r="C761" s="16">
        <v>20471.48</v>
      </c>
    </row>
    <row r="762" spans="2:3" x14ac:dyDescent="0.3">
      <c r="B762" s="2">
        <v>44730</v>
      </c>
      <c r="C762" s="16">
        <v>19017.64</v>
      </c>
    </row>
    <row r="763" spans="2:3" x14ac:dyDescent="0.3">
      <c r="B763" s="2">
        <v>44731</v>
      </c>
      <c r="C763" s="16">
        <v>20553.27</v>
      </c>
    </row>
    <row r="764" spans="2:3" x14ac:dyDescent="0.3">
      <c r="B764" s="2">
        <v>44732</v>
      </c>
      <c r="C764" s="16">
        <v>20599.54</v>
      </c>
    </row>
    <row r="765" spans="2:3" x14ac:dyDescent="0.3">
      <c r="B765" s="2">
        <v>44733</v>
      </c>
      <c r="C765" s="16">
        <v>20710.599999999999</v>
      </c>
    </row>
    <row r="766" spans="2:3" x14ac:dyDescent="0.3">
      <c r="B766" s="2">
        <v>44734</v>
      </c>
      <c r="C766" s="16">
        <v>19987.03</v>
      </c>
    </row>
    <row r="767" spans="2:3" x14ac:dyDescent="0.3">
      <c r="B767" s="2">
        <v>44735</v>
      </c>
      <c r="C767" s="16">
        <v>21085.88</v>
      </c>
    </row>
    <row r="768" spans="2:3" x14ac:dyDescent="0.3">
      <c r="B768" s="2">
        <v>44736</v>
      </c>
      <c r="C768" s="16">
        <v>21231.66</v>
      </c>
    </row>
    <row r="769" spans="2:3" x14ac:dyDescent="0.3">
      <c r="B769" s="2">
        <v>44737</v>
      </c>
      <c r="C769" s="16">
        <v>21502.34</v>
      </c>
    </row>
    <row r="770" spans="2:3" x14ac:dyDescent="0.3">
      <c r="B770" s="2">
        <v>44738</v>
      </c>
      <c r="C770" s="16">
        <v>21027.29</v>
      </c>
    </row>
    <row r="771" spans="2:3" x14ac:dyDescent="0.3">
      <c r="B771" s="2">
        <v>44739</v>
      </c>
      <c r="C771" s="16">
        <v>20735.48</v>
      </c>
    </row>
    <row r="772" spans="2:3" x14ac:dyDescent="0.3">
      <c r="B772" s="2">
        <v>44740</v>
      </c>
      <c r="C772" s="16">
        <v>20280.63</v>
      </c>
    </row>
    <row r="773" spans="2:3" x14ac:dyDescent="0.3">
      <c r="B773" s="2">
        <v>44741</v>
      </c>
      <c r="C773" s="16">
        <v>20104.02</v>
      </c>
    </row>
    <row r="774" spans="2:3" x14ac:dyDescent="0.3">
      <c r="B774" s="2">
        <v>44742</v>
      </c>
      <c r="C774" s="16">
        <v>19784.73</v>
      </c>
    </row>
    <row r="775" spans="2:3" x14ac:dyDescent="0.3">
      <c r="B775" s="2">
        <v>44743</v>
      </c>
      <c r="C775" s="16">
        <v>19269.37</v>
      </c>
    </row>
    <row r="776" spans="2:3" x14ac:dyDescent="0.3">
      <c r="B776" s="2">
        <v>44744</v>
      </c>
      <c r="C776" s="16">
        <v>19242.259999999998</v>
      </c>
    </row>
    <row r="777" spans="2:3" x14ac:dyDescent="0.3">
      <c r="B777" s="2">
        <v>44745</v>
      </c>
      <c r="C777" s="16">
        <v>19297.080000000002</v>
      </c>
    </row>
    <row r="778" spans="2:3" x14ac:dyDescent="0.3">
      <c r="B778" s="2">
        <v>44746</v>
      </c>
      <c r="C778" s="16">
        <v>20231.259999999998</v>
      </c>
    </row>
    <row r="779" spans="2:3" x14ac:dyDescent="0.3">
      <c r="B779" s="2">
        <v>44747</v>
      </c>
      <c r="C779" s="16">
        <v>20190.12</v>
      </c>
    </row>
    <row r="780" spans="2:3" x14ac:dyDescent="0.3">
      <c r="B780" s="2">
        <v>44748</v>
      </c>
      <c r="C780" s="16">
        <v>20548.25</v>
      </c>
    </row>
    <row r="781" spans="2:3" x14ac:dyDescent="0.3">
      <c r="B781" s="2">
        <v>44749</v>
      </c>
      <c r="C781" s="16">
        <v>21637.59</v>
      </c>
    </row>
    <row r="782" spans="2:3" x14ac:dyDescent="0.3">
      <c r="B782" s="2">
        <v>44750</v>
      </c>
      <c r="C782" s="16">
        <v>21731.119999999999</v>
      </c>
    </row>
    <row r="783" spans="2:3" x14ac:dyDescent="0.3">
      <c r="B783" s="2">
        <v>44751</v>
      </c>
      <c r="C783" s="16">
        <v>21592.21</v>
      </c>
    </row>
    <row r="784" spans="2:3" x14ac:dyDescent="0.3">
      <c r="B784" s="2">
        <v>44752</v>
      </c>
      <c r="C784" s="16">
        <v>20860.45</v>
      </c>
    </row>
    <row r="785" spans="2:3" x14ac:dyDescent="0.3">
      <c r="B785" s="2">
        <v>44753</v>
      </c>
      <c r="C785" s="16">
        <v>19970.560000000001</v>
      </c>
    </row>
    <row r="786" spans="2:3" x14ac:dyDescent="0.3">
      <c r="B786" s="2">
        <v>44754</v>
      </c>
      <c r="C786" s="16">
        <v>19323.91</v>
      </c>
    </row>
    <row r="787" spans="2:3" x14ac:dyDescent="0.3">
      <c r="B787" s="2">
        <v>44755</v>
      </c>
      <c r="C787" s="16">
        <v>20212.07</v>
      </c>
    </row>
    <row r="788" spans="2:3" x14ac:dyDescent="0.3">
      <c r="B788" s="2">
        <v>44756</v>
      </c>
      <c r="C788" s="16">
        <v>20569.919999999998</v>
      </c>
    </row>
    <row r="789" spans="2:3" x14ac:dyDescent="0.3">
      <c r="B789" s="2">
        <v>44757</v>
      </c>
      <c r="C789" s="16">
        <v>20836.330000000002</v>
      </c>
    </row>
    <row r="790" spans="2:3" x14ac:dyDescent="0.3">
      <c r="B790" s="2">
        <v>44758</v>
      </c>
      <c r="C790" s="16">
        <v>21190.32</v>
      </c>
    </row>
    <row r="791" spans="2:3" x14ac:dyDescent="0.3">
      <c r="B791" s="2">
        <v>44759</v>
      </c>
      <c r="C791" s="16">
        <v>20779.34</v>
      </c>
    </row>
    <row r="792" spans="2:3" x14ac:dyDescent="0.3">
      <c r="B792" s="2">
        <v>44760</v>
      </c>
      <c r="C792" s="16">
        <v>22485.69</v>
      </c>
    </row>
    <row r="793" spans="2:3" x14ac:dyDescent="0.3">
      <c r="B793" s="2">
        <v>44761</v>
      </c>
      <c r="C793" s="16">
        <v>23389.43</v>
      </c>
    </row>
    <row r="794" spans="2:3" x14ac:dyDescent="0.3">
      <c r="B794" s="2">
        <v>44762</v>
      </c>
      <c r="C794" s="16">
        <v>23231.73</v>
      </c>
    </row>
    <row r="795" spans="2:3" x14ac:dyDescent="0.3">
      <c r="B795" s="2">
        <v>44763</v>
      </c>
      <c r="C795" s="16">
        <v>23164.63</v>
      </c>
    </row>
    <row r="796" spans="2:3" x14ac:dyDescent="0.3">
      <c r="B796" s="2">
        <v>44764</v>
      </c>
      <c r="C796" s="16">
        <v>22714.98</v>
      </c>
    </row>
    <row r="797" spans="2:3" x14ac:dyDescent="0.3">
      <c r="B797" s="2">
        <v>44765</v>
      </c>
      <c r="C797" s="16">
        <v>22465.48</v>
      </c>
    </row>
    <row r="798" spans="2:3" x14ac:dyDescent="0.3">
      <c r="B798" s="2">
        <v>44766</v>
      </c>
      <c r="C798" s="16">
        <v>22609.16</v>
      </c>
    </row>
    <row r="799" spans="2:3" x14ac:dyDescent="0.3">
      <c r="B799" s="2">
        <v>44767</v>
      </c>
      <c r="C799" s="16">
        <v>21361.7</v>
      </c>
    </row>
    <row r="800" spans="2:3" x14ac:dyDescent="0.3">
      <c r="B800" s="2">
        <v>44768</v>
      </c>
      <c r="C800" s="16">
        <v>21239.75</v>
      </c>
    </row>
    <row r="801" spans="2:3" x14ac:dyDescent="0.3">
      <c r="B801" s="2">
        <v>44769</v>
      </c>
      <c r="C801" s="16">
        <v>22930.55</v>
      </c>
    </row>
    <row r="802" spans="2:3" x14ac:dyDescent="0.3">
      <c r="B802" s="2">
        <v>44770</v>
      </c>
      <c r="C802" s="16">
        <v>23843.89</v>
      </c>
    </row>
    <row r="803" spans="2:3" x14ac:dyDescent="0.3">
      <c r="B803" s="2">
        <v>44771</v>
      </c>
      <c r="C803" s="16">
        <v>23804.63</v>
      </c>
    </row>
    <row r="804" spans="2:3" x14ac:dyDescent="0.3">
      <c r="B804" s="2">
        <v>44772</v>
      </c>
      <c r="C804" s="16">
        <v>23656.21</v>
      </c>
    </row>
    <row r="805" spans="2:3" x14ac:dyDescent="0.3">
      <c r="B805" s="2">
        <v>44773</v>
      </c>
      <c r="C805" s="16">
        <v>23336.9</v>
      </c>
    </row>
    <row r="806" spans="2:3" x14ac:dyDescent="0.3">
      <c r="B806" s="2">
        <v>44774</v>
      </c>
      <c r="C806" s="16">
        <v>23314.2</v>
      </c>
    </row>
    <row r="807" spans="2:3" x14ac:dyDescent="0.3">
      <c r="B807" s="2">
        <v>44775</v>
      </c>
      <c r="C807" s="16">
        <v>22978.12</v>
      </c>
    </row>
    <row r="808" spans="2:3" x14ac:dyDescent="0.3">
      <c r="B808" s="2">
        <v>44776</v>
      </c>
      <c r="C808" s="16">
        <v>22846.51</v>
      </c>
    </row>
    <row r="809" spans="2:3" x14ac:dyDescent="0.3">
      <c r="B809" s="2">
        <v>44777</v>
      </c>
      <c r="C809" s="16">
        <v>22630.959999999999</v>
      </c>
    </row>
    <row r="810" spans="2:3" x14ac:dyDescent="0.3">
      <c r="B810" s="2">
        <v>44778</v>
      </c>
      <c r="C810" s="16">
        <v>23289.31</v>
      </c>
    </row>
    <row r="811" spans="2:3" x14ac:dyDescent="0.3">
      <c r="B811" s="2">
        <v>44779</v>
      </c>
      <c r="C811" s="16">
        <v>22961.279999999999</v>
      </c>
    </row>
    <row r="812" spans="2:3" x14ac:dyDescent="0.3">
      <c r="B812" s="2">
        <v>44780</v>
      </c>
      <c r="C812" s="16">
        <v>23175.89</v>
      </c>
    </row>
    <row r="813" spans="2:3" x14ac:dyDescent="0.3">
      <c r="B813" s="2">
        <v>44781</v>
      </c>
      <c r="C813" s="16">
        <v>23809.49</v>
      </c>
    </row>
    <row r="814" spans="2:3" x14ac:dyDescent="0.3">
      <c r="B814" s="2">
        <v>44782</v>
      </c>
      <c r="C814" s="16">
        <v>23164.32</v>
      </c>
    </row>
    <row r="815" spans="2:3" x14ac:dyDescent="0.3">
      <c r="B815" s="2">
        <v>44783</v>
      </c>
      <c r="C815" s="16">
        <v>23947.64</v>
      </c>
    </row>
    <row r="816" spans="2:3" x14ac:dyDescent="0.3">
      <c r="B816" s="2">
        <v>44784</v>
      </c>
      <c r="C816" s="16">
        <v>23957.53</v>
      </c>
    </row>
    <row r="817" spans="2:3" x14ac:dyDescent="0.3">
      <c r="B817" s="2">
        <v>44785</v>
      </c>
      <c r="C817" s="16">
        <v>24402.82</v>
      </c>
    </row>
    <row r="818" spans="2:3" x14ac:dyDescent="0.3">
      <c r="B818" s="2">
        <v>44786</v>
      </c>
      <c r="C818" s="16">
        <v>24424.07</v>
      </c>
    </row>
    <row r="819" spans="2:3" x14ac:dyDescent="0.3">
      <c r="B819" s="2">
        <v>44787</v>
      </c>
      <c r="C819" s="16">
        <v>24319.33</v>
      </c>
    </row>
    <row r="820" spans="2:3" x14ac:dyDescent="0.3">
      <c r="B820" s="2">
        <v>44788</v>
      </c>
      <c r="C820" s="16">
        <v>24136.97</v>
      </c>
    </row>
    <row r="821" spans="2:3" x14ac:dyDescent="0.3">
      <c r="B821" s="2">
        <v>44789</v>
      </c>
      <c r="C821" s="16">
        <v>23883.29</v>
      </c>
    </row>
    <row r="822" spans="2:3" x14ac:dyDescent="0.3">
      <c r="B822" s="2">
        <v>44790</v>
      </c>
      <c r="C822" s="16">
        <v>23336</v>
      </c>
    </row>
    <row r="823" spans="2:3" x14ac:dyDescent="0.3">
      <c r="B823" s="2">
        <v>44791</v>
      </c>
      <c r="C823" s="16">
        <v>23212.74</v>
      </c>
    </row>
    <row r="824" spans="2:3" x14ac:dyDescent="0.3">
      <c r="B824" s="2">
        <v>44792</v>
      </c>
      <c r="C824" s="16">
        <v>20877.55</v>
      </c>
    </row>
    <row r="825" spans="2:3" x14ac:dyDescent="0.3">
      <c r="B825" s="2">
        <v>44793</v>
      </c>
      <c r="C825" s="16">
        <v>21166.06</v>
      </c>
    </row>
    <row r="826" spans="2:3" x14ac:dyDescent="0.3">
      <c r="B826" s="2">
        <v>44794</v>
      </c>
      <c r="C826" s="16">
        <v>21534.12</v>
      </c>
    </row>
    <row r="827" spans="2:3" x14ac:dyDescent="0.3">
      <c r="B827" s="2">
        <v>44795</v>
      </c>
      <c r="C827" s="16">
        <v>21398.91</v>
      </c>
    </row>
    <row r="828" spans="2:3" x14ac:dyDescent="0.3">
      <c r="B828" s="2">
        <v>44796</v>
      </c>
      <c r="C828" s="16">
        <v>21528.09</v>
      </c>
    </row>
    <row r="829" spans="2:3" x14ac:dyDescent="0.3">
      <c r="B829" s="2">
        <v>44797</v>
      </c>
      <c r="C829" s="16">
        <v>21395.02</v>
      </c>
    </row>
    <row r="830" spans="2:3" x14ac:dyDescent="0.3">
      <c r="B830" s="2">
        <v>44798</v>
      </c>
      <c r="C830" s="16">
        <v>21600.9</v>
      </c>
    </row>
    <row r="831" spans="2:3" x14ac:dyDescent="0.3">
      <c r="B831" s="2">
        <v>44799</v>
      </c>
      <c r="C831" s="16">
        <v>20260.02</v>
      </c>
    </row>
    <row r="832" spans="2:3" x14ac:dyDescent="0.3">
      <c r="B832" s="2">
        <v>44800</v>
      </c>
      <c r="C832" s="16">
        <v>20041.740000000002</v>
      </c>
    </row>
    <row r="833" spans="2:3" x14ac:dyDescent="0.3">
      <c r="B833" s="2">
        <v>44801</v>
      </c>
      <c r="C833" s="16">
        <v>19616.810000000001</v>
      </c>
    </row>
    <row r="834" spans="2:3" x14ac:dyDescent="0.3">
      <c r="B834" s="2">
        <v>44802</v>
      </c>
      <c r="C834" s="16">
        <v>20297.990000000002</v>
      </c>
    </row>
    <row r="835" spans="2:3" x14ac:dyDescent="0.3">
      <c r="B835" s="2">
        <v>44803</v>
      </c>
      <c r="C835" s="16">
        <v>19796.810000000001</v>
      </c>
    </row>
    <row r="836" spans="2:3" x14ac:dyDescent="0.3">
      <c r="B836" s="2">
        <v>44804</v>
      </c>
      <c r="C836" s="16">
        <v>20049.759999999998</v>
      </c>
    </row>
    <row r="837" spans="2:3" x14ac:dyDescent="0.3">
      <c r="B837" s="2">
        <v>44805</v>
      </c>
      <c r="C837" s="16">
        <v>20127.14</v>
      </c>
    </row>
    <row r="838" spans="2:3" x14ac:dyDescent="0.3">
      <c r="B838" s="2">
        <v>44806</v>
      </c>
      <c r="C838" s="16">
        <v>19969.77</v>
      </c>
    </row>
    <row r="839" spans="2:3" x14ac:dyDescent="0.3">
      <c r="B839" s="2">
        <v>44807</v>
      </c>
      <c r="C839" s="16">
        <v>19832.09</v>
      </c>
    </row>
    <row r="840" spans="2:3" x14ac:dyDescent="0.3">
      <c r="B840" s="2">
        <v>44808</v>
      </c>
      <c r="C840" s="16">
        <v>19986.71</v>
      </c>
    </row>
    <row r="841" spans="2:3" x14ac:dyDescent="0.3">
      <c r="B841" s="2">
        <v>44809</v>
      </c>
      <c r="C841" s="16">
        <v>19812.37</v>
      </c>
    </row>
    <row r="842" spans="2:3" x14ac:dyDescent="0.3">
      <c r="B842" s="2">
        <v>44810</v>
      </c>
      <c r="C842" s="16">
        <v>18837.669999999998</v>
      </c>
    </row>
    <row r="843" spans="2:3" x14ac:dyDescent="0.3">
      <c r="B843" s="2">
        <v>44811</v>
      </c>
      <c r="C843" s="16">
        <v>19290.32</v>
      </c>
    </row>
    <row r="844" spans="2:3" x14ac:dyDescent="0.3">
      <c r="B844" s="2">
        <v>44812</v>
      </c>
      <c r="C844" s="16">
        <v>19329.830000000002</v>
      </c>
    </row>
    <row r="845" spans="2:3" x14ac:dyDescent="0.3">
      <c r="B845" s="2">
        <v>44813</v>
      </c>
      <c r="C845" s="16">
        <v>21381.15</v>
      </c>
    </row>
    <row r="846" spans="2:3" x14ac:dyDescent="0.3">
      <c r="B846" s="2">
        <v>44814</v>
      </c>
      <c r="C846" s="16">
        <v>21680.54</v>
      </c>
    </row>
    <row r="847" spans="2:3" x14ac:dyDescent="0.3">
      <c r="B847" s="2">
        <v>44815</v>
      </c>
      <c r="C847" s="16">
        <v>21769.26</v>
      </c>
    </row>
    <row r="848" spans="2:3" x14ac:dyDescent="0.3">
      <c r="B848" s="2">
        <v>44816</v>
      </c>
      <c r="C848" s="16">
        <v>22370.45</v>
      </c>
    </row>
    <row r="849" spans="2:3" x14ac:dyDescent="0.3">
      <c r="B849" s="2">
        <v>44817</v>
      </c>
      <c r="C849" s="16">
        <v>20296.71</v>
      </c>
    </row>
    <row r="850" spans="2:3" x14ac:dyDescent="0.3">
      <c r="B850" s="2">
        <v>44818</v>
      </c>
      <c r="C850" s="16">
        <v>20241.09</v>
      </c>
    </row>
    <row r="851" spans="2:3" x14ac:dyDescent="0.3">
      <c r="B851" s="2">
        <v>44819</v>
      </c>
      <c r="C851" s="16">
        <v>19701.21</v>
      </c>
    </row>
    <row r="852" spans="2:3" x14ac:dyDescent="0.3">
      <c r="B852" s="2">
        <v>44820</v>
      </c>
      <c r="C852" s="16">
        <v>19772.580000000002</v>
      </c>
    </row>
    <row r="853" spans="2:3" x14ac:dyDescent="0.3">
      <c r="B853" s="2">
        <v>44821</v>
      </c>
      <c r="C853" s="16">
        <v>20127.580000000002</v>
      </c>
    </row>
    <row r="854" spans="2:3" x14ac:dyDescent="0.3">
      <c r="B854" s="2">
        <v>44822</v>
      </c>
      <c r="C854" s="16">
        <v>19419.509999999998</v>
      </c>
    </row>
    <row r="855" spans="2:3" x14ac:dyDescent="0.3">
      <c r="B855" s="2">
        <v>44823</v>
      </c>
      <c r="C855" s="16">
        <v>19544.13</v>
      </c>
    </row>
    <row r="856" spans="2:3" x14ac:dyDescent="0.3">
      <c r="B856" s="2">
        <v>44824</v>
      </c>
      <c r="C856" s="16">
        <v>18890.79</v>
      </c>
    </row>
    <row r="857" spans="2:3" x14ac:dyDescent="0.3">
      <c r="B857" s="2">
        <v>44825</v>
      </c>
      <c r="C857" s="16">
        <v>18547.400000000001</v>
      </c>
    </row>
    <row r="858" spans="2:3" x14ac:dyDescent="0.3">
      <c r="B858" s="2">
        <v>44826</v>
      </c>
      <c r="C858" s="16">
        <v>19413.55</v>
      </c>
    </row>
    <row r="859" spans="2:3" x14ac:dyDescent="0.3">
      <c r="B859" s="2">
        <v>44827</v>
      </c>
      <c r="C859" s="16">
        <v>19297.64</v>
      </c>
    </row>
    <row r="860" spans="2:3" x14ac:dyDescent="0.3">
      <c r="B860" s="2">
        <v>44828</v>
      </c>
      <c r="C860" s="16">
        <v>18937.009999999998</v>
      </c>
    </row>
    <row r="861" spans="2:3" x14ac:dyDescent="0.3">
      <c r="B861" s="2">
        <v>44829</v>
      </c>
      <c r="C861" s="16">
        <v>18802.099999999999</v>
      </c>
    </row>
    <row r="862" spans="2:3" x14ac:dyDescent="0.3">
      <c r="B862" s="2">
        <v>44830</v>
      </c>
      <c r="C862" s="16">
        <v>19222.669999999998</v>
      </c>
    </row>
    <row r="863" spans="2:3" x14ac:dyDescent="0.3">
      <c r="B863" s="2">
        <v>44831</v>
      </c>
      <c r="C863" s="16">
        <v>19110.55</v>
      </c>
    </row>
    <row r="864" spans="2:3" x14ac:dyDescent="0.3">
      <c r="B864" s="2">
        <v>44832</v>
      </c>
      <c r="C864" s="16">
        <v>19426.72</v>
      </c>
    </row>
    <row r="865" spans="2:3" x14ac:dyDescent="0.3">
      <c r="B865" s="2">
        <v>44833</v>
      </c>
      <c r="C865" s="16">
        <v>19573.05</v>
      </c>
    </row>
    <row r="866" spans="2:3" x14ac:dyDescent="0.3">
      <c r="B866" s="2">
        <v>44834</v>
      </c>
      <c r="C866" s="16">
        <v>19431.79</v>
      </c>
    </row>
    <row r="867" spans="2:3" x14ac:dyDescent="0.3">
      <c r="B867" s="2">
        <v>44835</v>
      </c>
      <c r="C867" s="16">
        <v>19312.099999999999</v>
      </c>
    </row>
    <row r="868" spans="2:3" x14ac:dyDescent="0.3">
      <c r="B868" s="2">
        <v>44836</v>
      </c>
      <c r="C868" s="16">
        <v>19044.11</v>
      </c>
    </row>
    <row r="869" spans="2:3" x14ac:dyDescent="0.3">
      <c r="B869" s="2">
        <v>44837</v>
      </c>
      <c r="C869" s="16">
        <v>19623.580000000002</v>
      </c>
    </row>
    <row r="870" spans="2:3" x14ac:dyDescent="0.3">
      <c r="B870" s="2">
        <v>44838</v>
      </c>
      <c r="C870" s="16">
        <v>20336.84</v>
      </c>
    </row>
    <row r="871" spans="2:3" x14ac:dyDescent="0.3">
      <c r="B871" s="2">
        <v>44839</v>
      </c>
      <c r="C871" s="16">
        <v>20160.72</v>
      </c>
    </row>
    <row r="872" spans="2:3" x14ac:dyDescent="0.3">
      <c r="B872" s="2">
        <v>44840</v>
      </c>
      <c r="C872" s="16">
        <v>19955.439999999999</v>
      </c>
    </row>
    <row r="873" spans="2:3" x14ac:dyDescent="0.3">
      <c r="B873" s="2">
        <v>44841</v>
      </c>
      <c r="C873" s="16">
        <v>19546.849999999999</v>
      </c>
    </row>
    <row r="874" spans="2:3" x14ac:dyDescent="0.3">
      <c r="B874" s="2">
        <v>44842</v>
      </c>
      <c r="C874" s="16">
        <v>19416.57</v>
      </c>
    </row>
    <row r="875" spans="2:3" x14ac:dyDescent="0.3">
      <c r="B875" s="2">
        <v>44843</v>
      </c>
      <c r="C875" s="16">
        <v>19446.43</v>
      </c>
    </row>
    <row r="876" spans="2:3" x14ac:dyDescent="0.3">
      <c r="B876" s="2">
        <v>44844</v>
      </c>
      <c r="C876" s="16">
        <v>19141.48</v>
      </c>
    </row>
    <row r="877" spans="2:3" x14ac:dyDescent="0.3">
      <c r="B877" s="2">
        <v>44845</v>
      </c>
      <c r="C877" s="16">
        <v>19051.419999999998</v>
      </c>
    </row>
    <row r="878" spans="2:3" x14ac:dyDescent="0.3">
      <c r="B878" s="2">
        <v>44846</v>
      </c>
      <c r="C878" s="16">
        <v>19157.45</v>
      </c>
    </row>
    <row r="879" spans="2:3" x14ac:dyDescent="0.3">
      <c r="B879" s="2">
        <v>44847</v>
      </c>
      <c r="C879" s="16">
        <v>19382.900000000001</v>
      </c>
    </row>
    <row r="880" spans="2:3" x14ac:dyDescent="0.3">
      <c r="B880" s="2">
        <v>44848</v>
      </c>
      <c r="C880" s="16">
        <v>19185.66</v>
      </c>
    </row>
    <row r="881" spans="2:3" x14ac:dyDescent="0.3">
      <c r="B881" s="2">
        <v>44849</v>
      </c>
      <c r="C881" s="16">
        <v>19067.63</v>
      </c>
    </row>
    <row r="882" spans="2:3" x14ac:dyDescent="0.3">
      <c r="B882" s="2">
        <v>44850</v>
      </c>
      <c r="C882" s="16">
        <v>19268.09</v>
      </c>
    </row>
    <row r="883" spans="2:3" x14ac:dyDescent="0.3">
      <c r="B883" s="2">
        <v>44851</v>
      </c>
      <c r="C883" s="16">
        <v>19550.759999999998</v>
      </c>
    </row>
    <row r="884" spans="2:3" x14ac:dyDescent="0.3">
      <c r="B884" s="2">
        <v>44852</v>
      </c>
      <c r="C884" s="16">
        <v>19334.419999999998</v>
      </c>
    </row>
    <row r="885" spans="2:3" x14ac:dyDescent="0.3">
      <c r="B885" s="2">
        <v>44853</v>
      </c>
      <c r="C885" s="16">
        <v>19139.54</v>
      </c>
    </row>
    <row r="886" spans="2:3" x14ac:dyDescent="0.3">
      <c r="B886" s="2">
        <v>44854</v>
      </c>
      <c r="C886" s="16">
        <v>19053.740000000002</v>
      </c>
    </row>
    <row r="887" spans="2:3" x14ac:dyDescent="0.3">
      <c r="B887" s="2">
        <v>44855</v>
      </c>
      <c r="C887" s="16">
        <v>19172.47</v>
      </c>
    </row>
    <row r="888" spans="2:3" x14ac:dyDescent="0.3">
      <c r="B888" s="2">
        <v>44856</v>
      </c>
      <c r="C888" s="16">
        <v>19208.189999999999</v>
      </c>
    </row>
    <row r="889" spans="2:3" x14ac:dyDescent="0.3">
      <c r="B889" s="2">
        <v>44857</v>
      </c>
      <c r="C889" s="16">
        <v>19567.009999999998</v>
      </c>
    </row>
    <row r="890" spans="2:3" x14ac:dyDescent="0.3">
      <c r="B890" s="2">
        <v>44858</v>
      </c>
      <c r="C890" s="16">
        <v>19345.57</v>
      </c>
    </row>
    <row r="891" spans="2:3" x14ac:dyDescent="0.3">
      <c r="B891" s="2">
        <v>44859</v>
      </c>
      <c r="C891" s="16">
        <v>20095.86</v>
      </c>
    </row>
    <row r="892" spans="2:3" x14ac:dyDescent="0.3">
      <c r="B892" s="2">
        <v>44860</v>
      </c>
      <c r="C892" s="16">
        <v>20770.439999999999</v>
      </c>
    </row>
    <row r="893" spans="2:3" x14ac:dyDescent="0.3">
      <c r="B893" s="2">
        <v>44861</v>
      </c>
      <c r="C893" s="16">
        <v>20285.84</v>
      </c>
    </row>
    <row r="894" spans="2:3" x14ac:dyDescent="0.3">
      <c r="B894" s="2">
        <v>44862</v>
      </c>
      <c r="C894" s="16">
        <v>20595.349999999999</v>
      </c>
    </row>
    <row r="895" spans="2:3" x14ac:dyDescent="0.3">
      <c r="B895" s="2">
        <v>44863</v>
      </c>
      <c r="C895" s="16">
        <v>20818.48</v>
      </c>
    </row>
    <row r="896" spans="2:3" x14ac:dyDescent="0.3">
      <c r="B896" s="2">
        <v>44864</v>
      </c>
      <c r="C896" s="16">
        <v>20635.599999999999</v>
      </c>
    </row>
    <row r="897" spans="2:3" x14ac:dyDescent="0.3">
      <c r="B897" s="2">
        <v>44865</v>
      </c>
      <c r="C897" s="16">
        <v>20495.77</v>
      </c>
    </row>
    <row r="898" spans="2:3" x14ac:dyDescent="0.3">
      <c r="B898" s="2">
        <v>44866</v>
      </c>
      <c r="C898" s="16">
        <v>20485.27</v>
      </c>
    </row>
    <row r="899" spans="2:3" x14ac:dyDescent="0.3">
      <c r="B899" s="2">
        <v>44867</v>
      </c>
      <c r="C899" s="16">
        <v>20159.5</v>
      </c>
    </row>
    <row r="900" spans="2:3" x14ac:dyDescent="0.3">
      <c r="B900" s="2">
        <v>44868</v>
      </c>
      <c r="C900" s="16">
        <v>20209.990000000002</v>
      </c>
    </row>
    <row r="901" spans="2:3" x14ac:dyDescent="0.3">
      <c r="B901" s="2">
        <v>44869</v>
      </c>
      <c r="C901" s="16">
        <v>21147.23</v>
      </c>
    </row>
    <row r="902" spans="2:3" x14ac:dyDescent="0.3">
      <c r="B902" s="2">
        <v>44870</v>
      </c>
      <c r="C902" s="16">
        <v>21282.69</v>
      </c>
    </row>
    <row r="903" spans="2:3" x14ac:dyDescent="0.3">
      <c r="B903" s="2">
        <v>44871</v>
      </c>
      <c r="C903" s="16">
        <v>20926.490000000002</v>
      </c>
    </row>
    <row r="904" spans="2:3" x14ac:dyDescent="0.3">
      <c r="B904" s="2">
        <v>44872</v>
      </c>
      <c r="C904" s="16">
        <v>20602.82</v>
      </c>
    </row>
    <row r="905" spans="2:3" x14ac:dyDescent="0.3">
      <c r="B905" s="2">
        <v>44873</v>
      </c>
      <c r="C905" s="16">
        <v>18541.27</v>
      </c>
    </row>
    <row r="906" spans="2:3" x14ac:dyDescent="0.3">
      <c r="B906" s="2">
        <v>44874</v>
      </c>
      <c r="C906" s="16">
        <v>15880.78</v>
      </c>
    </row>
    <row r="907" spans="2:3" x14ac:dyDescent="0.3">
      <c r="B907" s="2">
        <v>44875</v>
      </c>
      <c r="C907" s="16">
        <v>17586.77</v>
      </c>
    </row>
    <row r="908" spans="2:3" x14ac:dyDescent="0.3">
      <c r="B908" s="2">
        <v>44876</v>
      </c>
      <c r="C908" s="16">
        <v>17034.29</v>
      </c>
    </row>
    <row r="909" spans="2:3" x14ac:dyDescent="0.3">
      <c r="B909" s="2">
        <v>44877</v>
      </c>
      <c r="C909" s="16">
        <v>16799.189999999999</v>
      </c>
    </row>
    <row r="910" spans="2:3" x14ac:dyDescent="0.3">
      <c r="B910" s="2">
        <v>44878</v>
      </c>
      <c r="C910" s="16">
        <v>16353.37</v>
      </c>
    </row>
    <row r="911" spans="2:3" x14ac:dyDescent="0.3">
      <c r="B911" s="2">
        <v>44879</v>
      </c>
      <c r="C911" s="16">
        <v>16618.2</v>
      </c>
    </row>
    <row r="912" spans="2:3" x14ac:dyDescent="0.3">
      <c r="B912" s="2">
        <v>44880</v>
      </c>
      <c r="C912" s="16">
        <v>16884.61</v>
      </c>
    </row>
    <row r="913" spans="2:3" x14ac:dyDescent="0.3">
      <c r="B913" s="2">
        <v>44881</v>
      </c>
      <c r="C913" s="16">
        <v>16669.439999999999</v>
      </c>
    </row>
    <row r="914" spans="2:3" x14ac:dyDescent="0.3">
      <c r="B914" s="2">
        <v>44882</v>
      </c>
      <c r="C914" s="16">
        <v>16687.52</v>
      </c>
    </row>
    <row r="915" spans="2:3" x14ac:dyDescent="0.3">
      <c r="B915" s="2">
        <v>44883</v>
      </c>
      <c r="C915" s="16">
        <v>16697.78</v>
      </c>
    </row>
    <row r="916" spans="2:3" x14ac:dyDescent="0.3">
      <c r="B916" s="2">
        <v>44884</v>
      </c>
      <c r="C916" s="16">
        <v>16711.55</v>
      </c>
    </row>
    <row r="917" spans="2:3" x14ac:dyDescent="0.3">
      <c r="B917" s="2">
        <v>44885</v>
      </c>
      <c r="C917" s="16">
        <v>16291.83</v>
      </c>
    </row>
    <row r="918" spans="2:3" x14ac:dyDescent="0.3">
      <c r="B918" s="2">
        <v>44886</v>
      </c>
      <c r="C918" s="16">
        <v>15787.28</v>
      </c>
    </row>
    <row r="919" spans="2:3" x14ac:dyDescent="0.3">
      <c r="B919" s="2">
        <v>44887</v>
      </c>
      <c r="C919" s="16">
        <v>16189.77</v>
      </c>
    </row>
    <row r="920" spans="2:3" x14ac:dyDescent="0.3">
      <c r="B920" s="2">
        <v>44888</v>
      </c>
      <c r="C920" s="16">
        <v>16610.71</v>
      </c>
    </row>
    <row r="921" spans="2:3" x14ac:dyDescent="0.3">
      <c r="B921" s="2">
        <v>44889</v>
      </c>
      <c r="C921" s="16">
        <v>16604.46</v>
      </c>
    </row>
    <row r="922" spans="2:3" x14ac:dyDescent="0.3">
      <c r="B922" s="2">
        <v>44890</v>
      </c>
      <c r="C922" s="16">
        <v>16521.84</v>
      </c>
    </row>
    <row r="923" spans="2:3" x14ac:dyDescent="0.3">
      <c r="B923" s="2">
        <v>44891</v>
      </c>
      <c r="C923" s="16">
        <v>16464.28</v>
      </c>
    </row>
    <row r="924" spans="2:3" x14ac:dyDescent="0.3">
      <c r="B924" s="2">
        <v>44892</v>
      </c>
      <c r="C924" s="16">
        <v>16444.63</v>
      </c>
    </row>
    <row r="925" spans="2:3" x14ac:dyDescent="0.3">
      <c r="B925" s="2">
        <v>44893</v>
      </c>
      <c r="C925" s="16">
        <v>16217.32</v>
      </c>
    </row>
    <row r="926" spans="2:3" x14ac:dyDescent="0.3">
      <c r="B926" s="2">
        <v>44894</v>
      </c>
      <c r="C926" s="16">
        <v>16444.98</v>
      </c>
    </row>
    <row r="927" spans="2:3" x14ac:dyDescent="0.3">
      <c r="B927" s="2">
        <v>44895</v>
      </c>
      <c r="C927" s="16">
        <v>17168.57</v>
      </c>
    </row>
    <row r="928" spans="2:3" x14ac:dyDescent="0.3">
      <c r="B928" s="2">
        <v>44896</v>
      </c>
      <c r="C928" s="16">
        <v>16967.13</v>
      </c>
    </row>
    <row r="929" spans="2:3" x14ac:dyDescent="0.3">
      <c r="B929" s="2">
        <v>44897</v>
      </c>
      <c r="C929" s="16">
        <v>17088.66</v>
      </c>
    </row>
    <row r="930" spans="2:3" x14ac:dyDescent="0.3">
      <c r="B930" s="2">
        <v>44898</v>
      </c>
      <c r="C930" s="16">
        <v>16908.240000000002</v>
      </c>
    </row>
    <row r="931" spans="2:3" x14ac:dyDescent="0.3">
      <c r="B931" s="2">
        <v>44899</v>
      </c>
      <c r="C931" s="16">
        <v>17130.490000000002</v>
      </c>
    </row>
    <row r="932" spans="2:3" x14ac:dyDescent="0.3">
      <c r="B932" s="2">
        <v>44900</v>
      </c>
      <c r="C932" s="16">
        <v>16974.830000000002</v>
      </c>
    </row>
    <row r="933" spans="2:3" x14ac:dyDescent="0.3">
      <c r="B933" s="2">
        <v>44901</v>
      </c>
      <c r="C933" s="16">
        <v>17089.5</v>
      </c>
    </row>
    <row r="934" spans="2:3" x14ac:dyDescent="0.3">
      <c r="B934" s="2">
        <v>44902</v>
      </c>
      <c r="C934" s="16">
        <v>16848.13</v>
      </c>
    </row>
    <row r="935" spans="2:3" x14ac:dyDescent="0.3">
      <c r="B935" s="2">
        <v>44903</v>
      </c>
      <c r="C935" s="16">
        <v>17233.47</v>
      </c>
    </row>
    <row r="936" spans="2:3" x14ac:dyDescent="0.3">
      <c r="B936" s="2">
        <v>44904</v>
      </c>
      <c r="C936" s="16">
        <v>17133.150000000001</v>
      </c>
    </row>
    <row r="937" spans="2:3" x14ac:dyDescent="0.3">
      <c r="B937" s="2">
        <v>44905</v>
      </c>
      <c r="C937" s="16">
        <v>17128.72</v>
      </c>
    </row>
    <row r="938" spans="2:3" x14ac:dyDescent="0.3">
      <c r="B938" s="2">
        <v>44906</v>
      </c>
      <c r="C938" s="16">
        <v>17104.189999999999</v>
      </c>
    </row>
    <row r="939" spans="2:3" x14ac:dyDescent="0.3">
      <c r="B939" s="2">
        <v>44907</v>
      </c>
      <c r="C939" s="16">
        <v>17206.439999999999</v>
      </c>
    </row>
    <row r="940" spans="2:3" x14ac:dyDescent="0.3">
      <c r="B940" s="2">
        <v>44908</v>
      </c>
      <c r="C940" s="16">
        <v>17781.32</v>
      </c>
    </row>
    <row r="941" spans="2:3" x14ac:dyDescent="0.3">
      <c r="B941" s="2">
        <v>44909</v>
      </c>
      <c r="C941" s="16">
        <v>17815.650000000001</v>
      </c>
    </row>
    <row r="942" spans="2:3" x14ac:dyDescent="0.3">
      <c r="B942" s="2">
        <v>44910</v>
      </c>
      <c r="C942" s="16">
        <v>17364.87</v>
      </c>
    </row>
    <row r="943" spans="2:3" x14ac:dyDescent="0.3">
      <c r="B943" s="2">
        <v>44911</v>
      </c>
      <c r="C943" s="16">
        <v>16647.48</v>
      </c>
    </row>
    <row r="944" spans="2:3" x14ac:dyDescent="0.3">
      <c r="B944" s="2">
        <v>44912</v>
      </c>
      <c r="C944" s="16">
        <v>16795.09</v>
      </c>
    </row>
    <row r="945" spans="2:3" x14ac:dyDescent="0.3">
      <c r="B945" s="2">
        <v>44913</v>
      </c>
      <c r="C945" s="16">
        <v>16757.98</v>
      </c>
    </row>
    <row r="946" spans="2:3" x14ac:dyDescent="0.3">
      <c r="B946" s="2">
        <v>44914</v>
      </c>
      <c r="C946" s="16">
        <v>16439.68</v>
      </c>
    </row>
    <row r="947" spans="2:3" x14ac:dyDescent="0.3">
      <c r="B947" s="2">
        <v>44915</v>
      </c>
      <c r="C947" s="16">
        <v>16906.3</v>
      </c>
    </row>
    <row r="948" spans="2:3" x14ac:dyDescent="0.3">
      <c r="B948" s="2">
        <v>44916</v>
      </c>
      <c r="C948" s="16">
        <v>16817.54</v>
      </c>
    </row>
    <row r="949" spans="2:3" x14ac:dyDescent="0.3">
      <c r="B949" s="2">
        <v>44917</v>
      </c>
      <c r="C949" s="16">
        <v>16830.34</v>
      </c>
    </row>
    <row r="950" spans="2:3" x14ac:dyDescent="0.3">
      <c r="B950" s="2">
        <v>44918</v>
      </c>
      <c r="C950" s="16">
        <v>16796.95</v>
      </c>
    </row>
    <row r="951" spans="2:3" x14ac:dyDescent="0.3">
      <c r="B951" s="2">
        <v>44919</v>
      </c>
      <c r="C951" s="16">
        <v>16847.759999999998</v>
      </c>
    </row>
    <row r="952" spans="2:3" x14ac:dyDescent="0.3">
      <c r="B952" s="2">
        <v>44920</v>
      </c>
      <c r="C952" s="16">
        <v>16841.990000000002</v>
      </c>
    </row>
    <row r="953" spans="2:3" x14ac:dyDescent="0.3">
      <c r="B953" s="2">
        <v>44921</v>
      </c>
      <c r="C953" s="16">
        <v>16919.8</v>
      </c>
    </row>
    <row r="954" spans="2:3" x14ac:dyDescent="0.3">
      <c r="B954" s="2">
        <v>44922</v>
      </c>
      <c r="C954" s="16">
        <v>16717.169999999998</v>
      </c>
    </row>
    <row r="955" spans="2:3" x14ac:dyDescent="0.3">
      <c r="B955" s="2">
        <v>44923</v>
      </c>
      <c r="C955" s="16">
        <v>16552.57</v>
      </c>
    </row>
    <row r="956" spans="2:3" x14ac:dyDescent="0.3">
      <c r="B956" s="2">
        <v>44924</v>
      </c>
      <c r="C956" s="16">
        <v>16642.34</v>
      </c>
    </row>
    <row r="957" spans="2:3" x14ac:dyDescent="0.3">
      <c r="B957" s="2">
        <v>44925</v>
      </c>
      <c r="C957" s="16">
        <v>16602.59</v>
      </c>
    </row>
    <row r="958" spans="2:3" x14ac:dyDescent="0.3">
      <c r="B958" s="2">
        <v>44926</v>
      </c>
      <c r="C958" s="16">
        <v>16547.5</v>
      </c>
    </row>
    <row r="959" spans="2:3" x14ac:dyDescent="0.3">
      <c r="B959" s="2">
        <v>44927</v>
      </c>
      <c r="C959" s="16">
        <v>16625.080000000002</v>
      </c>
    </row>
    <row r="960" spans="2:3" x14ac:dyDescent="0.3">
      <c r="B960" s="2">
        <v>44928</v>
      </c>
      <c r="C960" s="16">
        <v>16688.47</v>
      </c>
    </row>
    <row r="961" spans="2:3" x14ac:dyDescent="0.3">
      <c r="B961" s="2">
        <v>44929</v>
      </c>
      <c r="C961" s="16">
        <v>16679.86</v>
      </c>
    </row>
    <row r="962" spans="2:3" x14ac:dyDescent="0.3">
      <c r="B962" s="2">
        <v>44930</v>
      </c>
      <c r="C962" s="16">
        <v>16863.240000000002</v>
      </c>
    </row>
    <row r="963" spans="2:3" x14ac:dyDescent="0.3">
      <c r="B963" s="2">
        <v>44931</v>
      </c>
      <c r="C963" s="16">
        <v>16836.740000000002</v>
      </c>
    </row>
    <row r="964" spans="2:3" x14ac:dyDescent="0.3">
      <c r="B964" s="2">
        <v>44932</v>
      </c>
      <c r="C964" s="16">
        <v>16951.97</v>
      </c>
    </row>
    <row r="965" spans="2:3" x14ac:dyDescent="0.3">
      <c r="B965" s="2">
        <v>44933</v>
      </c>
      <c r="C965" s="16">
        <v>16955.080000000002</v>
      </c>
    </row>
    <row r="966" spans="2:3" x14ac:dyDescent="0.3">
      <c r="B966" s="2">
        <v>44934</v>
      </c>
      <c r="C966" s="16">
        <v>17091.14</v>
      </c>
    </row>
    <row r="967" spans="2:3" x14ac:dyDescent="0.3">
      <c r="B967" s="2">
        <v>44935</v>
      </c>
      <c r="C967" s="16">
        <v>17196.55</v>
      </c>
    </row>
    <row r="968" spans="2:3" x14ac:dyDescent="0.3">
      <c r="B968" s="2">
        <v>44936</v>
      </c>
      <c r="C968" s="16">
        <v>17446.29</v>
      </c>
    </row>
    <row r="969" spans="2:3" x14ac:dyDescent="0.3">
      <c r="B969" s="2">
        <v>44937</v>
      </c>
      <c r="C969" s="16">
        <v>17934.900000000001</v>
      </c>
    </row>
    <row r="970" spans="2:3" x14ac:dyDescent="0.3">
      <c r="B970" s="2">
        <v>44938</v>
      </c>
      <c r="C970" s="16">
        <v>18869.59</v>
      </c>
    </row>
    <row r="971" spans="2:3" x14ac:dyDescent="0.3">
      <c r="B971" s="2">
        <v>44939</v>
      </c>
      <c r="C971" s="16">
        <v>19909.57</v>
      </c>
    </row>
    <row r="972" spans="2:3" x14ac:dyDescent="0.3">
      <c r="B972" s="2">
        <v>44940</v>
      </c>
      <c r="C972" s="16">
        <v>20976.3</v>
      </c>
    </row>
    <row r="973" spans="2:3" x14ac:dyDescent="0.3">
      <c r="B973" s="2">
        <v>44941</v>
      </c>
      <c r="C973" s="16">
        <v>20880.8</v>
      </c>
    </row>
    <row r="974" spans="2:3" x14ac:dyDescent="0.3">
      <c r="B974" s="2">
        <v>44942</v>
      </c>
      <c r="C974" s="16">
        <v>21169.63</v>
      </c>
    </row>
    <row r="975" spans="2:3" x14ac:dyDescent="0.3">
      <c r="B975" s="2">
        <v>44943</v>
      </c>
      <c r="C975" s="16">
        <v>21161.52</v>
      </c>
    </row>
    <row r="976" spans="2:3" x14ac:dyDescent="0.3">
      <c r="B976" s="2">
        <v>44944</v>
      </c>
      <c r="C976" s="16">
        <v>20688.78</v>
      </c>
    </row>
    <row r="977" spans="2:3" x14ac:dyDescent="0.3">
      <c r="B977" s="2">
        <v>44945</v>
      </c>
      <c r="C977" s="16">
        <v>21086.79</v>
      </c>
    </row>
    <row r="978" spans="2:3" x14ac:dyDescent="0.3">
      <c r="B978" s="2">
        <v>44946</v>
      </c>
      <c r="C978" s="16">
        <v>22676.55</v>
      </c>
    </row>
    <row r="979" spans="2:3" x14ac:dyDescent="0.3">
      <c r="B979" s="2">
        <v>44947</v>
      </c>
      <c r="C979" s="16">
        <v>22777.63</v>
      </c>
    </row>
    <row r="980" spans="2:3" x14ac:dyDescent="0.3">
      <c r="B980" s="2">
        <v>44948</v>
      </c>
      <c r="C980" s="16">
        <v>22720.42</v>
      </c>
    </row>
    <row r="981" spans="2:3" x14ac:dyDescent="0.3">
      <c r="B981" s="2">
        <v>44949</v>
      </c>
      <c r="C981" s="16">
        <v>22934.43</v>
      </c>
    </row>
    <row r="982" spans="2:3" x14ac:dyDescent="0.3">
      <c r="B982" s="2">
        <v>44950</v>
      </c>
      <c r="C982" s="16">
        <v>22636.47</v>
      </c>
    </row>
    <row r="983" spans="2:3" x14ac:dyDescent="0.3">
      <c r="B983" s="2">
        <v>44951</v>
      </c>
      <c r="C983" s="16">
        <v>23117.86</v>
      </c>
    </row>
    <row r="984" spans="2:3" x14ac:dyDescent="0.3">
      <c r="B984" s="2">
        <v>44952</v>
      </c>
      <c r="C984" s="16">
        <v>23032.78</v>
      </c>
    </row>
    <row r="985" spans="2:3" x14ac:dyDescent="0.3">
      <c r="B985" s="2">
        <v>44953</v>
      </c>
      <c r="C985" s="16">
        <v>23078.73</v>
      </c>
    </row>
    <row r="986" spans="2:3" x14ac:dyDescent="0.3">
      <c r="B986" s="2">
        <v>44954</v>
      </c>
      <c r="C986" s="16">
        <v>23031.09</v>
      </c>
    </row>
    <row r="987" spans="2:3" x14ac:dyDescent="0.3">
      <c r="B987" s="2">
        <v>44955</v>
      </c>
      <c r="C987" s="16">
        <v>23774.57</v>
      </c>
    </row>
    <row r="988" spans="2:3" x14ac:dyDescent="0.3">
      <c r="B988" s="2">
        <v>44956</v>
      </c>
      <c r="C988" s="16">
        <v>22840.14</v>
      </c>
    </row>
    <row r="989" spans="2:3" x14ac:dyDescent="0.3">
      <c r="B989" s="2">
        <v>44957</v>
      </c>
      <c r="C989" s="16">
        <v>23139.279999999999</v>
      </c>
    </row>
    <row r="990" spans="2:3" x14ac:dyDescent="0.3">
      <c r="B990" s="2">
        <v>44958</v>
      </c>
      <c r="C990" s="16">
        <v>23723.77</v>
      </c>
    </row>
    <row r="991" spans="2:3" x14ac:dyDescent="0.3">
      <c r="B991" s="2">
        <v>44959</v>
      </c>
      <c r="C991" s="16">
        <v>23471.87</v>
      </c>
    </row>
    <row r="992" spans="2:3" x14ac:dyDescent="0.3">
      <c r="B992" s="2">
        <v>44960</v>
      </c>
      <c r="C992" s="16">
        <v>23449.32</v>
      </c>
    </row>
    <row r="993" spans="2:3" x14ac:dyDescent="0.3">
      <c r="B993" s="2">
        <v>44961</v>
      </c>
      <c r="C993" s="16">
        <v>23331.85</v>
      </c>
    </row>
    <row r="994" spans="2:3" x14ac:dyDescent="0.3">
      <c r="B994" s="2">
        <v>44962</v>
      </c>
      <c r="C994" s="16">
        <v>22955.67</v>
      </c>
    </row>
    <row r="995" spans="2:3" x14ac:dyDescent="0.3">
      <c r="B995" s="2">
        <v>44963</v>
      </c>
      <c r="C995" s="16">
        <v>22760.11</v>
      </c>
    </row>
    <row r="996" spans="2:3" x14ac:dyDescent="0.3">
      <c r="B996" s="2">
        <v>44964</v>
      </c>
      <c r="C996" s="16">
        <v>23264.29</v>
      </c>
    </row>
    <row r="997" spans="2:3" x14ac:dyDescent="0.3">
      <c r="B997" s="2">
        <v>44965</v>
      </c>
      <c r="C997" s="16">
        <v>22939.4</v>
      </c>
    </row>
    <row r="998" spans="2:3" x14ac:dyDescent="0.3">
      <c r="B998" s="2">
        <v>44966</v>
      </c>
      <c r="C998" s="16">
        <v>21819.040000000001</v>
      </c>
    </row>
    <row r="999" spans="2:3" x14ac:dyDescent="0.3">
      <c r="B999" s="2">
        <v>44967</v>
      </c>
      <c r="C999" s="16">
        <v>21651.18</v>
      </c>
    </row>
    <row r="1000" spans="2:3" x14ac:dyDescent="0.3">
      <c r="B1000" s="2">
        <v>44968</v>
      </c>
      <c r="C1000" s="16">
        <v>21870.880000000001</v>
      </c>
    </row>
    <row r="1001" spans="2:3" x14ac:dyDescent="0.3">
      <c r="B1001" s="2">
        <v>44969</v>
      </c>
      <c r="C1001" s="16">
        <v>21788.2</v>
      </c>
    </row>
    <row r="1002" spans="2:3" x14ac:dyDescent="0.3">
      <c r="B1002" s="2">
        <v>44970</v>
      </c>
      <c r="C1002" s="16">
        <v>21808.1</v>
      </c>
    </row>
    <row r="1003" spans="2:3" x14ac:dyDescent="0.3">
      <c r="B1003" s="2">
        <v>44971</v>
      </c>
      <c r="C1003" s="16">
        <v>22220.799999999999</v>
      </c>
    </row>
    <row r="1004" spans="2:3" x14ac:dyDescent="0.3">
      <c r="B1004" s="2">
        <v>44972</v>
      </c>
      <c r="C1004" s="16">
        <v>24307.84</v>
      </c>
    </row>
    <row r="1005" spans="2:3" x14ac:dyDescent="0.3">
      <c r="B1005" s="2">
        <v>44973</v>
      </c>
      <c r="C1005" s="16">
        <v>23623.47</v>
      </c>
    </row>
    <row r="1006" spans="2:3" x14ac:dyDescent="0.3">
      <c r="B1006" s="2">
        <v>44974</v>
      </c>
      <c r="C1006" s="16">
        <v>24565.599999999999</v>
      </c>
    </row>
    <row r="1007" spans="2:3" x14ac:dyDescent="0.3">
      <c r="B1007" s="2">
        <v>44975</v>
      </c>
      <c r="C1007" s="16">
        <v>24641.279999999999</v>
      </c>
    </row>
    <row r="1008" spans="2:3" x14ac:dyDescent="0.3">
      <c r="B1008" s="2">
        <v>44976</v>
      </c>
      <c r="C1008" s="16">
        <v>24327.64</v>
      </c>
    </row>
    <row r="1009" spans="2:3" x14ac:dyDescent="0.3">
      <c r="B1009" s="2">
        <v>44977</v>
      </c>
      <c r="C1009" s="16">
        <v>24829.15</v>
      </c>
    </row>
    <row r="1010" spans="2:3" x14ac:dyDescent="0.3">
      <c r="B1010" s="2">
        <v>44978</v>
      </c>
      <c r="C1010" s="16">
        <v>24436.35</v>
      </c>
    </row>
    <row r="1011" spans="2:3" x14ac:dyDescent="0.3">
      <c r="B1011" s="2">
        <v>44979</v>
      </c>
      <c r="C1011" s="16">
        <v>24188.84</v>
      </c>
    </row>
    <row r="1012" spans="2:3" x14ac:dyDescent="0.3">
      <c r="B1012" s="2">
        <v>44980</v>
      </c>
      <c r="C1012" s="16">
        <v>23947.49</v>
      </c>
    </row>
    <row r="1013" spans="2:3" x14ac:dyDescent="0.3">
      <c r="B1013" s="2">
        <v>44981</v>
      </c>
      <c r="C1013" s="16">
        <v>23198.13</v>
      </c>
    </row>
    <row r="1014" spans="2:3" x14ac:dyDescent="0.3">
      <c r="B1014" s="2">
        <v>44982</v>
      </c>
      <c r="C1014" s="16">
        <v>23175.38</v>
      </c>
    </row>
    <row r="1015" spans="2:3" x14ac:dyDescent="0.3">
      <c r="B1015" s="2">
        <v>44983</v>
      </c>
      <c r="C1015" s="16">
        <v>23561.21</v>
      </c>
    </row>
    <row r="1016" spans="2:3" x14ac:dyDescent="0.3">
      <c r="B1016" s="2">
        <v>44984</v>
      </c>
      <c r="C1016" s="16">
        <v>23522.87</v>
      </c>
    </row>
    <row r="1017" spans="2:3" x14ac:dyDescent="0.3">
      <c r="B1017" s="2">
        <v>44985</v>
      </c>
      <c r="C1017" s="16">
        <v>23147.35</v>
      </c>
    </row>
    <row r="1018" spans="2:3" x14ac:dyDescent="0.3">
      <c r="B1018" s="2">
        <v>44986</v>
      </c>
      <c r="C1018" s="16">
        <v>23646.55</v>
      </c>
    </row>
    <row r="1019" spans="2:3" x14ac:dyDescent="0.3">
      <c r="B1019" s="2">
        <v>44987</v>
      </c>
      <c r="C1019" s="16">
        <v>23475.47</v>
      </c>
    </row>
    <row r="1020" spans="2:3" x14ac:dyDescent="0.3">
      <c r="B1020" s="2">
        <v>44988</v>
      </c>
      <c r="C1020" s="16">
        <v>22362.68</v>
      </c>
    </row>
    <row r="1021" spans="2:3" x14ac:dyDescent="0.3">
      <c r="B1021" s="2">
        <v>44989</v>
      </c>
      <c r="C1021" s="16">
        <v>22353.35</v>
      </c>
    </row>
    <row r="1022" spans="2:3" x14ac:dyDescent="0.3">
      <c r="B1022" s="2">
        <v>44990</v>
      </c>
      <c r="C1022" s="16">
        <v>22435.51</v>
      </c>
    </row>
    <row r="1023" spans="2:3" x14ac:dyDescent="0.3">
      <c r="B1023" s="2">
        <v>44991</v>
      </c>
      <c r="C1023" s="16">
        <v>22429.759999999998</v>
      </c>
    </row>
    <row r="1024" spans="2:3" x14ac:dyDescent="0.3">
      <c r="B1024" s="2">
        <v>44992</v>
      </c>
      <c r="C1024" s="16">
        <v>22219.77</v>
      </c>
    </row>
    <row r="1025" spans="2:3" x14ac:dyDescent="0.3">
      <c r="B1025" s="2">
        <v>44993</v>
      </c>
      <c r="C1025" s="16">
        <v>21718.080000000002</v>
      </c>
    </row>
    <row r="1026" spans="2:3" x14ac:dyDescent="0.3">
      <c r="B1026" s="2">
        <v>44994</v>
      </c>
      <c r="C1026" s="16">
        <v>20363.02</v>
      </c>
    </row>
    <row r="1027" spans="2:3" x14ac:dyDescent="0.3">
      <c r="B1027" s="2">
        <v>44995</v>
      </c>
      <c r="C1027" s="16">
        <v>20187.240000000002</v>
      </c>
    </row>
    <row r="1028" spans="2:3" x14ac:dyDescent="0.3">
      <c r="B1028" s="2">
        <v>44996</v>
      </c>
      <c r="C1028" s="16">
        <v>20632.41</v>
      </c>
    </row>
    <row r="1029" spans="2:3" x14ac:dyDescent="0.3">
      <c r="B1029" s="2">
        <v>44997</v>
      </c>
      <c r="C1029" s="16">
        <v>22163.95</v>
      </c>
    </row>
    <row r="1030" spans="2:3" x14ac:dyDescent="0.3">
      <c r="B1030" s="2">
        <v>44998</v>
      </c>
      <c r="C1030" s="16">
        <v>24197.53</v>
      </c>
    </row>
    <row r="1031" spans="2:3" x14ac:dyDescent="0.3">
      <c r="B1031" s="2">
        <v>44999</v>
      </c>
      <c r="C1031" s="16">
        <v>24746.07</v>
      </c>
    </row>
    <row r="1032" spans="2:3" x14ac:dyDescent="0.3">
      <c r="B1032" s="2">
        <v>45000</v>
      </c>
      <c r="C1032" s="16">
        <v>24375.96</v>
      </c>
    </row>
    <row r="1033" spans="2:3" x14ac:dyDescent="0.3">
      <c r="B1033" s="2">
        <v>45001</v>
      </c>
      <c r="C1033" s="16">
        <v>25052.79</v>
      </c>
    </row>
    <row r="1034" spans="2:3" x14ac:dyDescent="0.3">
      <c r="B1034" s="2">
        <v>45002</v>
      </c>
      <c r="C1034" s="16">
        <v>27423.93</v>
      </c>
    </row>
    <row r="1035" spans="2:3" x14ac:dyDescent="0.3">
      <c r="B1035" s="2">
        <v>45003</v>
      </c>
      <c r="C1035" s="16">
        <v>26965.88</v>
      </c>
    </row>
    <row r="1036" spans="2:3" x14ac:dyDescent="0.3">
      <c r="B1036" s="2">
        <v>45004</v>
      </c>
      <c r="C1036" s="16">
        <v>28038.68</v>
      </c>
    </row>
    <row r="1037" spans="2:3" x14ac:dyDescent="0.3">
      <c r="B1037" s="2">
        <v>45005</v>
      </c>
      <c r="C1037" s="16">
        <v>27767.24</v>
      </c>
    </row>
    <row r="1038" spans="2:3" x14ac:dyDescent="0.3">
      <c r="B1038" s="2">
        <v>45006</v>
      </c>
      <c r="C1038" s="16">
        <v>28175.82</v>
      </c>
    </row>
    <row r="1039" spans="2:3" x14ac:dyDescent="0.3">
      <c r="B1039" s="2">
        <v>45007</v>
      </c>
      <c r="C1039" s="16">
        <v>27307.439999999999</v>
      </c>
    </row>
    <row r="1040" spans="2:3" x14ac:dyDescent="0.3">
      <c r="B1040" s="2">
        <v>45008</v>
      </c>
      <c r="C1040" s="16">
        <v>28333.97</v>
      </c>
    </row>
    <row r="1041" spans="2:3" x14ac:dyDescent="0.3">
      <c r="B1041" s="2">
        <v>45009</v>
      </c>
      <c r="C1041" s="16">
        <v>27493.29</v>
      </c>
    </row>
    <row r="1042" spans="2:3" x14ac:dyDescent="0.3">
      <c r="B1042" s="2">
        <v>45010</v>
      </c>
      <c r="C1042" s="16">
        <v>27494.71</v>
      </c>
    </row>
    <row r="1043" spans="2:3" x14ac:dyDescent="0.3">
      <c r="B1043" s="2">
        <v>45011</v>
      </c>
      <c r="C1043" s="16">
        <v>27994.33</v>
      </c>
    </row>
    <row r="1044" spans="2:3" x14ac:dyDescent="0.3">
      <c r="B1044" s="2">
        <v>45012</v>
      </c>
      <c r="C1044" s="16">
        <v>27139.89</v>
      </c>
    </row>
    <row r="1045" spans="2:3" x14ac:dyDescent="0.3">
      <c r="B1045" s="2">
        <v>45013</v>
      </c>
      <c r="C1045" s="16">
        <v>27268.13</v>
      </c>
    </row>
    <row r="1046" spans="2:3" x14ac:dyDescent="0.3">
      <c r="B1046" s="2">
        <v>45014</v>
      </c>
      <c r="C1046" s="16">
        <v>28348.44</v>
      </c>
    </row>
    <row r="1047" spans="2:3" x14ac:dyDescent="0.3">
      <c r="B1047" s="2">
        <v>45015</v>
      </c>
      <c r="C1047" s="16">
        <v>28033.56</v>
      </c>
    </row>
    <row r="1048" spans="2:3" x14ac:dyDescent="0.3">
      <c r="B1048" s="2">
        <v>45016</v>
      </c>
      <c r="C1048" s="16">
        <v>28478.48</v>
      </c>
    </row>
    <row r="1049" spans="2:3" x14ac:dyDescent="0.3">
      <c r="B1049" s="2">
        <v>45017</v>
      </c>
      <c r="C1049" s="16">
        <v>28411.040000000001</v>
      </c>
    </row>
    <row r="1050" spans="2:3" x14ac:dyDescent="0.3">
      <c r="B1050" s="2">
        <v>45018</v>
      </c>
      <c r="C1050" s="16">
        <v>28199.31</v>
      </c>
    </row>
    <row r="1051" spans="2:3" x14ac:dyDescent="0.3">
      <c r="B1051" s="2">
        <v>45019</v>
      </c>
      <c r="C1051" s="16">
        <v>27790.22</v>
      </c>
    </row>
    <row r="1052" spans="2:3" x14ac:dyDescent="0.3">
      <c r="B1052" s="2">
        <v>45020</v>
      </c>
      <c r="C1052" s="16">
        <v>28168.09</v>
      </c>
    </row>
    <row r="1053" spans="2:3" x14ac:dyDescent="0.3">
      <c r="B1053" s="2">
        <v>45021</v>
      </c>
      <c r="C1053" s="16">
        <v>28177.98</v>
      </c>
    </row>
    <row r="1054" spans="2:3" x14ac:dyDescent="0.3">
      <c r="B1054" s="2">
        <v>45022</v>
      </c>
      <c r="C1054" s="16">
        <v>28044.14</v>
      </c>
    </row>
    <row r="1055" spans="2:3" x14ac:dyDescent="0.3">
      <c r="B1055" s="2">
        <v>45023</v>
      </c>
      <c r="C1055" s="16">
        <v>27925.86</v>
      </c>
    </row>
    <row r="1056" spans="2:3" x14ac:dyDescent="0.3">
      <c r="B1056" s="2">
        <v>45024</v>
      </c>
      <c r="C1056" s="16">
        <v>27947.79</v>
      </c>
    </row>
    <row r="1057" spans="2:3" x14ac:dyDescent="0.3">
      <c r="B1057" s="2">
        <v>45025</v>
      </c>
      <c r="C1057" s="16">
        <v>28333.05</v>
      </c>
    </row>
    <row r="1058" spans="2:3" x14ac:dyDescent="0.3">
      <c r="B1058" s="2">
        <v>45026</v>
      </c>
      <c r="C1058" s="16">
        <v>29652.98</v>
      </c>
    </row>
    <row r="1059" spans="2:3" x14ac:dyDescent="0.3">
      <c r="B1059" s="2">
        <v>45027</v>
      </c>
      <c r="C1059" s="16">
        <v>30235.06</v>
      </c>
    </row>
    <row r="1060" spans="2:3" x14ac:dyDescent="0.3">
      <c r="B1060" s="2">
        <v>45028</v>
      </c>
      <c r="C1060" s="16">
        <v>30139.05</v>
      </c>
    </row>
    <row r="1061" spans="2:3" x14ac:dyDescent="0.3">
      <c r="B1061" s="2">
        <v>45029</v>
      </c>
      <c r="C1061" s="16">
        <v>30399.07</v>
      </c>
    </row>
    <row r="1062" spans="2:3" x14ac:dyDescent="0.3">
      <c r="B1062" s="2">
        <v>45030</v>
      </c>
      <c r="C1062" s="16">
        <v>30485.7</v>
      </c>
    </row>
    <row r="1063" spans="2:3" x14ac:dyDescent="0.3">
      <c r="B1063" s="2">
        <v>45031</v>
      </c>
      <c r="C1063" s="16">
        <v>30318.5</v>
      </c>
    </row>
    <row r="1064" spans="2:3" x14ac:dyDescent="0.3">
      <c r="B1064" s="2">
        <v>45032</v>
      </c>
      <c r="C1064" s="16">
        <v>30315.360000000001</v>
      </c>
    </row>
    <row r="1065" spans="2:3" x14ac:dyDescent="0.3">
      <c r="B1065" s="2">
        <v>45033</v>
      </c>
      <c r="C1065" s="16">
        <v>29445.040000000001</v>
      </c>
    </row>
    <row r="1066" spans="2:3" x14ac:dyDescent="0.3">
      <c r="B1066" s="2">
        <v>45034</v>
      </c>
      <c r="C1066" s="16">
        <v>30397.55</v>
      </c>
    </row>
    <row r="1067" spans="2:3" x14ac:dyDescent="0.3">
      <c r="B1067" s="2">
        <v>45035</v>
      </c>
      <c r="C1067" s="16">
        <v>28822.68</v>
      </c>
    </row>
    <row r="1068" spans="2:3" x14ac:dyDescent="0.3">
      <c r="B1068" s="2">
        <v>45036</v>
      </c>
      <c r="C1068" s="16">
        <v>28245.99</v>
      </c>
    </row>
    <row r="1069" spans="2:3" x14ac:dyDescent="0.3">
      <c r="B1069" s="2">
        <v>45037</v>
      </c>
      <c r="C1069" s="16">
        <v>27276.91</v>
      </c>
    </row>
    <row r="1070" spans="2:3" x14ac:dyDescent="0.3">
      <c r="B1070" s="2">
        <v>45038</v>
      </c>
      <c r="C1070" s="16">
        <v>27817.5</v>
      </c>
    </row>
    <row r="1071" spans="2:3" x14ac:dyDescent="0.3">
      <c r="B1071" s="2">
        <v>45039</v>
      </c>
      <c r="C1071" s="16">
        <v>27591.38</v>
      </c>
    </row>
    <row r="1072" spans="2:3" x14ac:dyDescent="0.3">
      <c r="B1072" s="2">
        <v>45040</v>
      </c>
      <c r="C1072" s="16">
        <v>27525.34</v>
      </c>
    </row>
    <row r="1073" spans="2:3" x14ac:dyDescent="0.3">
      <c r="B1073" s="2">
        <v>45041</v>
      </c>
      <c r="C1073" s="16">
        <v>28307.599999999999</v>
      </c>
    </row>
    <row r="1074" spans="2:3" x14ac:dyDescent="0.3">
      <c r="B1074" s="2">
        <v>45042</v>
      </c>
      <c r="C1074" s="16">
        <v>28422.7</v>
      </c>
    </row>
    <row r="1075" spans="2:3" x14ac:dyDescent="0.3">
      <c r="B1075" s="2">
        <v>45043</v>
      </c>
      <c r="C1075" s="16">
        <v>29473.79</v>
      </c>
    </row>
    <row r="1076" spans="2:3" x14ac:dyDescent="0.3">
      <c r="B1076" s="2">
        <v>45044</v>
      </c>
      <c r="C1076" s="16">
        <v>29340.26</v>
      </c>
    </row>
    <row r="1077" spans="2:3" x14ac:dyDescent="0.3">
      <c r="B1077" s="2">
        <v>45045</v>
      </c>
      <c r="C1077" s="16">
        <v>29248.49</v>
      </c>
    </row>
    <row r="1078" spans="2:3" x14ac:dyDescent="0.3">
      <c r="B1078" s="2">
        <v>45046</v>
      </c>
      <c r="C1078" s="16">
        <v>29268.81</v>
      </c>
    </row>
    <row r="1079" spans="2:3" x14ac:dyDescent="0.3">
      <c r="B1079" s="2">
        <v>45047</v>
      </c>
      <c r="C1079" s="16">
        <v>28091.57</v>
      </c>
    </row>
    <row r="1080" spans="2:3" x14ac:dyDescent="0.3">
      <c r="B1080" s="2">
        <v>45048</v>
      </c>
      <c r="C1080" s="16">
        <v>28680.54</v>
      </c>
    </row>
    <row r="1081" spans="2:3" x14ac:dyDescent="0.3">
      <c r="B1081" s="2">
        <v>45049</v>
      </c>
      <c r="C1081" s="16">
        <v>29006.31</v>
      </c>
    </row>
    <row r="1082" spans="2:3" x14ac:dyDescent="0.3">
      <c r="B1082" s="2">
        <v>45050</v>
      </c>
      <c r="C1082" s="16">
        <v>28847.71</v>
      </c>
    </row>
    <row r="1083" spans="2:3" x14ac:dyDescent="0.3">
      <c r="B1083" s="2">
        <v>45051</v>
      </c>
      <c r="C1083" s="16">
        <v>29534.38</v>
      </c>
    </row>
    <row r="1084" spans="2:3" x14ac:dyDescent="0.3">
      <c r="B1084" s="2">
        <v>45052</v>
      </c>
      <c r="C1084" s="16">
        <v>28904.62</v>
      </c>
    </row>
    <row r="1085" spans="2:3" x14ac:dyDescent="0.3">
      <c r="B1085" s="2">
        <v>45053</v>
      </c>
      <c r="C1085" s="16">
        <v>28454.98</v>
      </c>
    </row>
    <row r="1086" spans="2:3" x14ac:dyDescent="0.3">
      <c r="B1086" s="2">
        <v>45054</v>
      </c>
      <c r="C1086" s="16">
        <v>27694.27</v>
      </c>
    </row>
    <row r="1087" spans="2:3" x14ac:dyDescent="0.3">
      <c r="B1087" s="2">
        <v>45055</v>
      </c>
      <c r="C1087" s="16">
        <v>27658.78</v>
      </c>
    </row>
    <row r="1088" spans="2:3" x14ac:dyDescent="0.3">
      <c r="B1088" s="2">
        <v>45056</v>
      </c>
      <c r="C1088" s="16">
        <v>27621.759999999998</v>
      </c>
    </row>
    <row r="1089" spans="2:3" x14ac:dyDescent="0.3">
      <c r="B1089" s="2">
        <v>45057</v>
      </c>
      <c r="C1089" s="16">
        <v>27000.79</v>
      </c>
    </row>
    <row r="1090" spans="2:3" x14ac:dyDescent="0.3">
      <c r="B1090" s="2">
        <v>45058</v>
      </c>
      <c r="C1090" s="16">
        <v>26804.99</v>
      </c>
    </row>
    <row r="1091" spans="2:3" x14ac:dyDescent="0.3">
      <c r="B1091" s="2">
        <v>45059</v>
      </c>
      <c r="C1091" s="16">
        <v>26784.080000000002</v>
      </c>
    </row>
    <row r="1092" spans="2:3" x14ac:dyDescent="0.3">
      <c r="B1092" s="2">
        <v>45060</v>
      </c>
      <c r="C1092" s="16">
        <v>26930.639999999999</v>
      </c>
    </row>
    <row r="1093" spans="2:3" x14ac:dyDescent="0.3">
      <c r="B1093" s="2">
        <v>45061</v>
      </c>
      <c r="C1093" s="16">
        <v>27192.69</v>
      </c>
    </row>
    <row r="1094" spans="2:3" x14ac:dyDescent="0.3">
      <c r="B1094" s="2">
        <v>45062</v>
      </c>
      <c r="C1094" s="16">
        <v>27036.65</v>
      </c>
    </row>
    <row r="1095" spans="2:3" x14ac:dyDescent="0.3">
      <c r="B1095" s="2">
        <v>45063</v>
      </c>
      <c r="C1095" s="16">
        <v>27398.799999999999</v>
      </c>
    </row>
    <row r="1096" spans="2:3" x14ac:dyDescent="0.3">
      <c r="B1096" s="2">
        <v>45064</v>
      </c>
      <c r="C1096" s="16">
        <v>26832.21</v>
      </c>
    </row>
    <row r="1097" spans="2:3" x14ac:dyDescent="0.3">
      <c r="B1097" s="2">
        <v>45065</v>
      </c>
      <c r="C1097" s="16">
        <v>26890.13</v>
      </c>
    </row>
    <row r="1098" spans="2:3" x14ac:dyDescent="0.3">
      <c r="B1098" s="2">
        <v>45066</v>
      </c>
      <c r="C1098" s="16">
        <v>27129.59</v>
      </c>
    </row>
    <row r="1099" spans="2:3" x14ac:dyDescent="0.3">
      <c r="B1099" s="2">
        <v>45067</v>
      </c>
      <c r="C1099" s="16">
        <v>26753.83</v>
      </c>
    </row>
    <row r="1100" spans="2:3" x14ac:dyDescent="0.3">
      <c r="B1100" s="2">
        <v>45068</v>
      </c>
      <c r="C1100" s="16">
        <v>26851.279999999999</v>
      </c>
    </row>
    <row r="1101" spans="2:3" x14ac:dyDescent="0.3">
      <c r="B1101" s="2">
        <v>45069</v>
      </c>
      <c r="C1101" s="16">
        <v>27225.73</v>
      </c>
    </row>
    <row r="1102" spans="2:3" x14ac:dyDescent="0.3">
      <c r="B1102" s="2">
        <v>45070</v>
      </c>
      <c r="C1102" s="16">
        <v>26334.82</v>
      </c>
    </row>
    <row r="1103" spans="2:3" x14ac:dyDescent="0.3">
      <c r="B1103" s="2">
        <v>45071</v>
      </c>
      <c r="C1103" s="16">
        <v>26476.21</v>
      </c>
    </row>
    <row r="1104" spans="2:3" x14ac:dyDescent="0.3">
      <c r="B1104" s="2">
        <v>45072</v>
      </c>
      <c r="C1104" s="16">
        <v>26719.29</v>
      </c>
    </row>
    <row r="1105" spans="2:3" x14ac:dyDescent="0.3">
      <c r="B1105" s="2">
        <v>45073</v>
      </c>
      <c r="C1105" s="16">
        <v>26868.35</v>
      </c>
    </row>
    <row r="1106" spans="2:3" x14ac:dyDescent="0.3">
      <c r="B1106" s="2">
        <v>45074</v>
      </c>
      <c r="C1106" s="16">
        <v>28085.65</v>
      </c>
    </row>
    <row r="1107" spans="2:3" x14ac:dyDescent="0.3">
      <c r="B1107" s="2">
        <v>45075</v>
      </c>
      <c r="C1107" s="16">
        <v>27745.88</v>
      </c>
    </row>
    <row r="1108" spans="2:3" x14ac:dyDescent="0.3">
      <c r="B1108" s="2">
        <v>45076</v>
      </c>
      <c r="C1108" s="16">
        <v>27702.35</v>
      </c>
    </row>
    <row r="1109" spans="2:3" x14ac:dyDescent="0.3">
      <c r="B1109" s="2">
        <v>45077</v>
      </c>
      <c r="C1109" s="16">
        <v>27219.66</v>
      </c>
    </row>
    <row r="1110" spans="2:3" x14ac:dyDescent="0.3">
      <c r="B1110" s="2">
        <v>45078</v>
      </c>
      <c r="C1110" s="16">
        <v>26819.97</v>
      </c>
    </row>
    <row r="1111" spans="2:3" x14ac:dyDescent="0.3">
      <c r="B1111" s="2">
        <v>45079</v>
      </c>
      <c r="C1111" s="16">
        <v>27249.59</v>
      </c>
    </row>
    <row r="1112" spans="2:3" x14ac:dyDescent="0.3">
      <c r="B1112" s="2">
        <v>45080</v>
      </c>
      <c r="C1112" s="16">
        <v>27075.13</v>
      </c>
    </row>
    <row r="1113" spans="2:3" x14ac:dyDescent="0.3">
      <c r="B1113" s="2">
        <v>45081</v>
      </c>
      <c r="C1113" s="16">
        <v>27119.07</v>
      </c>
    </row>
    <row r="1114" spans="2:3" x14ac:dyDescent="0.3">
      <c r="B1114" s="2">
        <v>45082</v>
      </c>
      <c r="C1114" s="16">
        <v>25760.1</v>
      </c>
    </row>
    <row r="1115" spans="2:3" x14ac:dyDescent="0.3">
      <c r="B1115" s="2">
        <v>45083</v>
      </c>
      <c r="C1115" s="16">
        <v>27238.78</v>
      </c>
    </row>
    <row r="1116" spans="2:3" x14ac:dyDescent="0.3">
      <c r="B1116" s="2">
        <v>45084</v>
      </c>
      <c r="C1116" s="16">
        <v>26346</v>
      </c>
    </row>
    <row r="1117" spans="2:3" x14ac:dyDescent="0.3">
      <c r="B1117" s="2">
        <v>45085</v>
      </c>
      <c r="C1117" s="16">
        <v>26508.22</v>
      </c>
    </row>
    <row r="1118" spans="2:3" x14ac:dyDescent="0.3">
      <c r="B1118" s="2">
        <v>45086</v>
      </c>
      <c r="C1118" s="16">
        <v>26480.38</v>
      </c>
    </row>
    <row r="1119" spans="2:3" x14ac:dyDescent="0.3">
      <c r="B1119" s="2">
        <v>45087</v>
      </c>
      <c r="C1119" s="16">
        <v>25851.24</v>
      </c>
    </row>
    <row r="1120" spans="2:3" x14ac:dyDescent="0.3">
      <c r="B1120" s="2">
        <v>45088</v>
      </c>
      <c r="C1120" s="16">
        <v>25940.17</v>
      </c>
    </row>
    <row r="1121" spans="2:3" x14ac:dyDescent="0.3">
      <c r="B1121" s="2">
        <v>45089</v>
      </c>
      <c r="C1121" s="16">
        <v>25902.5</v>
      </c>
    </row>
    <row r="1122" spans="2:3" x14ac:dyDescent="0.3">
      <c r="B1122" s="2">
        <v>45090</v>
      </c>
      <c r="C1122" s="16">
        <v>25918.73</v>
      </c>
    </row>
    <row r="1123" spans="2:3" x14ac:dyDescent="0.3">
      <c r="B1123" s="2">
        <v>45091</v>
      </c>
      <c r="C1123" s="16">
        <v>25124.68</v>
      </c>
    </row>
    <row r="1124" spans="2:3" x14ac:dyDescent="0.3">
      <c r="B1124" s="2">
        <v>45092</v>
      </c>
      <c r="C1124" s="16">
        <v>25576.39</v>
      </c>
    </row>
    <row r="1125" spans="2:3" x14ac:dyDescent="0.3">
      <c r="B1125" s="2">
        <v>45093</v>
      </c>
      <c r="C1125" s="16">
        <v>26327.46</v>
      </c>
    </row>
    <row r="1126" spans="2:3" x14ac:dyDescent="0.3">
      <c r="B1126" s="2">
        <v>45094</v>
      </c>
      <c r="C1126" s="16">
        <v>26510.68</v>
      </c>
    </row>
    <row r="1127" spans="2:3" x14ac:dyDescent="0.3">
      <c r="B1127" s="2">
        <v>45095</v>
      </c>
      <c r="C1127" s="16">
        <v>26336.21</v>
      </c>
    </row>
    <row r="1128" spans="2:3" x14ac:dyDescent="0.3">
      <c r="B1128" s="2">
        <v>45096</v>
      </c>
      <c r="C1128" s="16">
        <v>26851.03</v>
      </c>
    </row>
    <row r="1129" spans="2:3" x14ac:dyDescent="0.3">
      <c r="B1129" s="2">
        <v>45097</v>
      </c>
      <c r="C1129" s="16">
        <v>28327.49</v>
      </c>
    </row>
    <row r="1130" spans="2:3" x14ac:dyDescent="0.3">
      <c r="B1130" s="2">
        <v>45098</v>
      </c>
      <c r="C1130" s="16">
        <v>30027.3</v>
      </c>
    </row>
    <row r="1131" spans="2:3" x14ac:dyDescent="0.3">
      <c r="B1131" s="2">
        <v>45099</v>
      </c>
      <c r="C1131" s="16">
        <v>29912.28</v>
      </c>
    </row>
    <row r="1132" spans="2:3" x14ac:dyDescent="0.3">
      <c r="B1132" s="2">
        <v>45100</v>
      </c>
      <c r="C1132" s="16">
        <v>30695.47</v>
      </c>
    </row>
    <row r="1133" spans="2:3" x14ac:dyDescent="0.3">
      <c r="B1133" s="2">
        <v>45101</v>
      </c>
      <c r="C1133" s="16">
        <v>30548.7</v>
      </c>
    </row>
    <row r="1134" spans="2:3" x14ac:dyDescent="0.3">
      <c r="B1134" s="2">
        <v>45102</v>
      </c>
      <c r="C1134" s="16">
        <v>30480.26</v>
      </c>
    </row>
    <row r="1135" spans="2:3" x14ac:dyDescent="0.3">
      <c r="B1135" s="2">
        <v>45103</v>
      </c>
      <c r="C1135" s="16">
        <v>30271.13</v>
      </c>
    </row>
    <row r="1136" spans="2:3" x14ac:dyDescent="0.3">
      <c r="B1136" s="2">
        <v>45104</v>
      </c>
      <c r="C1136" s="16">
        <v>30688.16</v>
      </c>
    </row>
    <row r="1137" spans="2:3" x14ac:dyDescent="0.3">
      <c r="B1137" s="2">
        <v>45105</v>
      </c>
      <c r="C1137" s="16">
        <v>30086.25</v>
      </c>
    </row>
    <row r="1138" spans="2:3" x14ac:dyDescent="0.3">
      <c r="B1138" s="2">
        <v>45106</v>
      </c>
      <c r="C1138" s="16">
        <v>30445.35</v>
      </c>
    </row>
    <row r="1139" spans="2:3" x14ac:dyDescent="0.3">
      <c r="B1139" s="2">
        <v>45107</v>
      </c>
      <c r="C1139" s="16">
        <v>30477.25</v>
      </c>
    </row>
    <row r="1140" spans="2:3" x14ac:dyDescent="0.3">
      <c r="B1140" s="2">
        <v>45108</v>
      </c>
      <c r="C1140" s="16">
        <v>30590.080000000002</v>
      </c>
    </row>
    <row r="1141" spans="2:3" x14ac:dyDescent="0.3">
      <c r="B1141" s="2">
        <v>45109</v>
      </c>
      <c r="C1141" s="16">
        <v>30620.77</v>
      </c>
    </row>
    <row r="1142" spans="2:3" x14ac:dyDescent="0.3">
      <c r="B1142" s="2">
        <v>45110</v>
      </c>
      <c r="C1142" s="16">
        <v>31156.44</v>
      </c>
    </row>
    <row r="1143" spans="2:3" x14ac:dyDescent="0.3">
      <c r="B1143" s="2">
        <v>45111</v>
      </c>
      <c r="C1143" s="16">
        <v>30777.58</v>
      </c>
    </row>
    <row r="1144" spans="2:3" x14ac:dyDescent="0.3">
      <c r="B1144" s="2">
        <v>45112</v>
      </c>
      <c r="C1144" s="16">
        <v>30514.17</v>
      </c>
    </row>
    <row r="1145" spans="2:3" x14ac:dyDescent="0.3">
      <c r="B1145" s="2">
        <v>45113</v>
      </c>
      <c r="C1145" s="16">
        <v>29909.34</v>
      </c>
    </row>
    <row r="1146" spans="2:3" x14ac:dyDescent="0.3">
      <c r="B1146" s="2">
        <v>45114</v>
      </c>
      <c r="C1146" s="16">
        <v>30342.27</v>
      </c>
    </row>
    <row r="1147" spans="2:3" x14ac:dyDescent="0.3">
      <c r="B1147" s="2">
        <v>45115</v>
      </c>
      <c r="C1147" s="16">
        <v>30292.54</v>
      </c>
    </row>
    <row r="1148" spans="2:3" x14ac:dyDescent="0.3">
      <c r="B1148" s="2">
        <v>45116</v>
      </c>
      <c r="C1148" s="16">
        <v>30171.23</v>
      </c>
    </row>
    <row r="1149" spans="2:3" x14ac:dyDescent="0.3">
      <c r="B1149" s="2">
        <v>45117</v>
      </c>
      <c r="C1149" s="16">
        <v>30414.47</v>
      </c>
    </row>
    <row r="1150" spans="2:3" x14ac:dyDescent="0.3">
      <c r="B1150" s="2">
        <v>45118</v>
      </c>
      <c r="C1150" s="16">
        <v>30620.95</v>
      </c>
    </row>
    <row r="1151" spans="2:3" x14ac:dyDescent="0.3">
      <c r="B1151" s="2">
        <v>45119</v>
      </c>
      <c r="C1151" s="16">
        <v>30391.65</v>
      </c>
    </row>
    <row r="1152" spans="2:3" x14ac:dyDescent="0.3">
      <c r="B1152" s="2">
        <v>45120</v>
      </c>
      <c r="C1152" s="16">
        <v>31476.05</v>
      </c>
    </row>
    <row r="1153" spans="2:3" x14ac:dyDescent="0.3">
      <c r="B1153" s="2">
        <v>45121</v>
      </c>
      <c r="C1153" s="16">
        <v>30334.07</v>
      </c>
    </row>
    <row r="1154" spans="2:3" x14ac:dyDescent="0.3">
      <c r="B1154" s="2">
        <v>45122</v>
      </c>
      <c r="C1154" s="16">
        <v>30295.81</v>
      </c>
    </row>
    <row r="1155" spans="2:3" x14ac:dyDescent="0.3">
      <c r="B1155" s="2">
        <v>45123</v>
      </c>
      <c r="C1155" s="16">
        <v>30249.13</v>
      </c>
    </row>
    <row r="1156" spans="2:3" x14ac:dyDescent="0.3">
      <c r="B1156" s="2">
        <v>45124</v>
      </c>
      <c r="C1156" s="16">
        <v>30145.89</v>
      </c>
    </row>
    <row r="1157" spans="2:3" x14ac:dyDescent="0.3">
      <c r="B1157" s="2">
        <v>45125</v>
      </c>
      <c r="C1157" s="16">
        <v>29856.560000000001</v>
      </c>
    </row>
    <row r="1158" spans="2:3" x14ac:dyDescent="0.3">
      <c r="B1158" s="2">
        <v>45126</v>
      </c>
      <c r="C1158" s="16">
        <v>29913.919999999998</v>
      </c>
    </row>
    <row r="1159" spans="2:3" x14ac:dyDescent="0.3">
      <c r="B1159" s="2">
        <v>45127</v>
      </c>
      <c r="C1159" s="16">
        <v>29792.02</v>
      </c>
    </row>
    <row r="1160" spans="2:3" x14ac:dyDescent="0.3">
      <c r="B1160" s="2">
        <v>45128</v>
      </c>
      <c r="C1160" s="16">
        <v>29908.74</v>
      </c>
    </row>
    <row r="1161" spans="2:3" x14ac:dyDescent="0.3">
      <c r="B1161" s="2">
        <v>45129</v>
      </c>
      <c r="C1161" s="16">
        <v>29771.8</v>
      </c>
    </row>
    <row r="1162" spans="2:3" x14ac:dyDescent="0.3">
      <c r="B1162" s="2">
        <v>45130</v>
      </c>
      <c r="C1162" s="16">
        <v>30084.54</v>
      </c>
    </row>
    <row r="1163" spans="2:3" x14ac:dyDescent="0.3">
      <c r="B1163" s="2">
        <v>45131</v>
      </c>
      <c r="C1163" s="16">
        <v>29176.92</v>
      </c>
    </row>
    <row r="1164" spans="2:3" x14ac:dyDescent="0.3">
      <c r="B1164" s="2">
        <v>45132</v>
      </c>
      <c r="C1164" s="16">
        <v>29227.39</v>
      </c>
    </row>
    <row r="1165" spans="2:3" x14ac:dyDescent="0.3">
      <c r="B1165" s="2">
        <v>45133</v>
      </c>
      <c r="C1165" s="16">
        <v>29354.97</v>
      </c>
    </row>
    <row r="1166" spans="2:3" x14ac:dyDescent="0.3">
      <c r="B1166" s="2">
        <v>45134</v>
      </c>
      <c r="C1166" s="16">
        <v>29210.69</v>
      </c>
    </row>
    <row r="1167" spans="2:3" x14ac:dyDescent="0.3">
      <c r="B1167" s="2">
        <v>45135</v>
      </c>
      <c r="C1167" s="16">
        <v>29319.25</v>
      </c>
    </row>
    <row r="1168" spans="2:3" x14ac:dyDescent="0.3">
      <c r="B1168" s="2">
        <v>45136</v>
      </c>
      <c r="C1168" s="16">
        <v>29356.92</v>
      </c>
    </row>
    <row r="1169" spans="2:3" x14ac:dyDescent="0.3">
      <c r="B1169" s="2">
        <v>45137</v>
      </c>
      <c r="C1169" s="16">
        <v>29275.31</v>
      </c>
    </row>
    <row r="1170" spans="2:3" x14ac:dyDescent="0.3">
      <c r="B1170" s="2">
        <v>45138</v>
      </c>
      <c r="C1170" s="16">
        <v>29230.11</v>
      </c>
    </row>
    <row r="1171" spans="2:3" x14ac:dyDescent="0.3">
      <c r="B1171" s="2">
        <v>45139</v>
      </c>
      <c r="C1171" s="16">
        <v>29675.73</v>
      </c>
    </row>
    <row r="1172" spans="2:3" x14ac:dyDescent="0.3">
      <c r="B1172" s="2">
        <v>45140</v>
      </c>
      <c r="C1172" s="16">
        <v>29151.96</v>
      </c>
    </row>
    <row r="1173" spans="2:3" x14ac:dyDescent="0.3">
      <c r="B1173" s="2">
        <v>45141</v>
      </c>
      <c r="C1173" s="16">
        <v>29178.68</v>
      </c>
    </row>
    <row r="1174" spans="2:3" x14ac:dyDescent="0.3">
      <c r="B1174" s="2">
        <v>45142</v>
      </c>
      <c r="C1174" s="16">
        <v>29074.09</v>
      </c>
    </row>
    <row r="1175" spans="2:3" x14ac:dyDescent="0.3">
      <c r="B1175" s="2">
        <v>45143</v>
      </c>
      <c r="C1175" s="16">
        <v>29042.13</v>
      </c>
    </row>
    <row r="1176" spans="2:3" x14ac:dyDescent="0.3">
      <c r="B1176" s="2">
        <v>45144</v>
      </c>
      <c r="C1176" s="16">
        <v>29041.86</v>
      </c>
    </row>
    <row r="1177" spans="2:3" x14ac:dyDescent="0.3">
      <c r="B1177" s="2">
        <v>45145</v>
      </c>
      <c r="C1177" s="16">
        <v>29180.58</v>
      </c>
    </row>
    <row r="1178" spans="2:3" x14ac:dyDescent="0.3">
      <c r="B1178" s="2">
        <v>45146</v>
      </c>
      <c r="C1178" s="16">
        <v>29765.49</v>
      </c>
    </row>
    <row r="1179" spans="2:3" x14ac:dyDescent="0.3">
      <c r="B1179" s="2">
        <v>45147</v>
      </c>
      <c r="C1179" s="16">
        <v>29561.49</v>
      </c>
    </row>
    <row r="1180" spans="2:3" x14ac:dyDescent="0.3">
      <c r="B1180" s="2">
        <v>45148</v>
      </c>
      <c r="C1180" s="16">
        <v>29429.59</v>
      </c>
    </row>
    <row r="1181" spans="2:3" x14ac:dyDescent="0.3">
      <c r="B1181" s="2">
        <v>45149</v>
      </c>
      <c r="C1181" s="16">
        <v>29397.71</v>
      </c>
    </row>
    <row r="1182" spans="2:3" x14ac:dyDescent="0.3">
      <c r="B1182" s="2">
        <v>45150</v>
      </c>
      <c r="C1182" s="16">
        <v>29415.96</v>
      </c>
    </row>
    <row r="1183" spans="2:3" x14ac:dyDescent="0.3">
      <c r="B1183" s="2">
        <v>45151</v>
      </c>
      <c r="C1183" s="16">
        <v>29282.91</v>
      </c>
    </row>
    <row r="1184" spans="2:3" x14ac:dyDescent="0.3">
      <c r="B1184" s="2">
        <v>45152</v>
      </c>
      <c r="C1184" s="16">
        <v>29408.44</v>
      </c>
    </row>
    <row r="1185" spans="2:3" x14ac:dyDescent="0.3">
      <c r="B1185" s="2">
        <v>45153</v>
      </c>
      <c r="C1185" s="16">
        <v>29170.35</v>
      </c>
    </row>
    <row r="1186" spans="2:3" x14ac:dyDescent="0.3">
      <c r="B1186" s="2">
        <v>45154</v>
      </c>
      <c r="C1186" s="16">
        <v>28701.78</v>
      </c>
    </row>
    <row r="1187" spans="2:3" x14ac:dyDescent="0.3">
      <c r="B1187" s="2">
        <v>45155</v>
      </c>
      <c r="C1187" s="16">
        <v>26664.55</v>
      </c>
    </row>
    <row r="1188" spans="2:3" x14ac:dyDescent="0.3">
      <c r="B1188" s="2">
        <v>45156</v>
      </c>
      <c r="C1188" s="16">
        <v>26049.56</v>
      </c>
    </row>
    <row r="1189" spans="2:3" x14ac:dyDescent="0.3">
      <c r="B1189" s="2">
        <v>45157</v>
      </c>
      <c r="C1189" s="16">
        <v>26096.21</v>
      </c>
    </row>
    <row r="1190" spans="2:3" x14ac:dyDescent="0.3">
      <c r="B1190" s="2">
        <v>45158</v>
      </c>
      <c r="C1190" s="16">
        <v>26189.58</v>
      </c>
    </row>
    <row r="1191" spans="2:3" x14ac:dyDescent="0.3">
      <c r="B1191" s="2">
        <v>45159</v>
      </c>
      <c r="C1191" s="16">
        <v>26124.14</v>
      </c>
    </row>
    <row r="1192" spans="2:3" x14ac:dyDescent="0.3">
      <c r="B1192" s="2">
        <v>45160</v>
      </c>
      <c r="C1192" s="16">
        <v>26031.66</v>
      </c>
    </row>
    <row r="1193" spans="2:3" x14ac:dyDescent="0.3">
      <c r="B1193" s="2">
        <v>45161</v>
      </c>
      <c r="C1193" s="16">
        <v>26431.64</v>
      </c>
    </row>
    <row r="1194" spans="2:3" x14ac:dyDescent="0.3">
      <c r="B1194" s="2">
        <v>45162</v>
      </c>
      <c r="C1194" s="16">
        <v>26162.37</v>
      </c>
    </row>
    <row r="1195" spans="2:3" x14ac:dyDescent="0.3">
      <c r="B1195" s="2">
        <v>45163</v>
      </c>
      <c r="C1195" s="16">
        <v>26047.67</v>
      </c>
    </row>
    <row r="1196" spans="2:3" x14ac:dyDescent="0.3">
      <c r="B1196" s="2">
        <v>45164</v>
      </c>
      <c r="C1196" s="16">
        <v>26008.46</v>
      </c>
    </row>
    <row r="1197" spans="2:3" x14ac:dyDescent="0.3">
      <c r="B1197" s="2">
        <v>45165</v>
      </c>
      <c r="C1197" s="16">
        <v>26089.69</v>
      </c>
    </row>
    <row r="1198" spans="2:3" x14ac:dyDescent="0.3">
      <c r="B1198" s="2">
        <v>45166</v>
      </c>
      <c r="C1198" s="16">
        <v>26106.15</v>
      </c>
    </row>
    <row r="1199" spans="2:3" x14ac:dyDescent="0.3">
      <c r="B1199" s="2">
        <v>45167</v>
      </c>
      <c r="C1199" s="16">
        <v>27727.39</v>
      </c>
    </row>
    <row r="1200" spans="2:3" x14ac:dyDescent="0.3">
      <c r="B1200" s="2">
        <v>45168</v>
      </c>
      <c r="C1200" s="16">
        <v>27297.27</v>
      </c>
    </row>
    <row r="1201" spans="2:3" x14ac:dyDescent="0.3">
      <c r="B1201" s="2">
        <v>45169</v>
      </c>
      <c r="C1201" s="16">
        <v>25931.47</v>
      </c>
    </row>
    <row r="1202" spans="2:3" x14ac:dyDescent="0.3">
      <c r="B1202" s="2">
        <v>45170</v>
      </c>
      <c r="C1202" s="16">
        <v>25800.720000000001</v>
      </c>
    </row>
    <row r="1203" spans="2:3" x14ac:dyDescent="0.3">
      <c r="B1203" s="2">
        <v>45171</v>
      </c>
      <c r="C1203" s="16">
        <v>25868.799999999999</v>
      </c>
    </row>
    <row r="1204" spans="2:3" x14ac:dyDescent="0.3">
      <c r="B1204" s="2">
        <v>45172</v>
      </c>
      <c r="C1204" s="16">
        <v>25969.57</v>
      </c>
    </row>
    <row r="1205" spans="2:3" x14ac:dyDescent="0.3">
      <c r="B1205" s="2">
        <v>45173</v>
      </c>
      <c r="C1205" s="16">
        <v>25812.42</v>
      </c>
    </row>
    <row r="1206" spans="2:3" x14ac:dyDescent="0.3">
      <c r="B1206" s="2">
        <v>45174</v>
      </c>
      <c r="C1206" s="16">
        <v>25779.98</v>
      </c>
    </row>
    <row r="1207" spans="2:3" x14ac:dyDescent="0.3">
      <c r="B1207" s="2">
        <v>45175</v>
      </c>
      <c r="C1207" s="16">
        <v>25753.24</v>
      </c>
    </row>
    <row r="1208" spans="2:3" x14ac:dyDescent="0.3">
      <c r="B1208" s="2">
        <v>45176</v>
      </c>
      <c r="C1208" s="16">
        <v>26240.2</v>
      </c>
    </row>
    <row r="1209" spans="2:3" x14ac:dyDescent="0.3">
      <c r="B1209" s="2">
        <v>45177</v>
      </c>
      <c r="C1209" s="16">
        <v>25905.65</v>
      </c>
    </row>
    <row r="1210" spans="2:3" x14ac:dyDescent="0.3">
      <c r="B1210" s="2">
        <v>45178</v>
      </c>
      <c r="C1210" s="16">
        <v>25895.68</v>
      </c>
    </row>
    <row r="1211" spans="2:3" x14ac:dyDescent="0.3">
      <c r="B1211" s="2">
        <v>45179</v>
      </c>
      <c r="C1211" s="16">
        <v>25832.23</v>
      </c>
    </row>
    <row r="1212" spans="2:3" x14ac:dyDescent="0.3">
      <c r="B1212" s="2">
        <v>45180</v>
      </c>
      <c r="C1212" s="16">
        <v>25162.65</v>
      </c>
    </row>
    <row r="1213" spans="2:3" x14ac:dyDescent="0.3">
      <c r="B1213" s="2">
        <v>45181</v>
      </c>
      <c r="C1213" s="16">
        <v>25833.34</v>
      </c>
    </row>
    <row r="1214" spans="2:3" x14ac:dyDescent="0.3">
      <c r="B1214" s="2">
        <v>45182</v>
      </c>
      <c r="C1214" s="16">
        <v>26228.32</v>
      </c>
    </row>
    <row r="1215" spans="2:3" x14ac:dyDescent="0.3">
      <c r="B1215" s="2">
        <v>45183</v>
      </c>
      <c r="C1215" s="16">
        <v>26539.67</v>
      </c>
    </row>
    <row r="1216" spans="2:3" x14ac:dyDescent="0.3">
      <c r="B1216" s="2">
        <v>45184</v>
      </c>
      <c r="C1216" s="16">
        <v>26608.69</v>
      </c>
    </row>
    <row r="1217" spans="2:3" x14ac:dyDescent="0.3">
      <c r="B1217" s="2">
        <v>45185</v>
      </c>
      <c r="C1217" s="16">
        <v>26568.28</v>
      </c>
    </row>
    <row r="1218" spans="2:3" x14ac:dyDescent="0.3">
      <c r="B1218" s="2">
        <v>45186</v>
      </c>
      <c r="C1218" s="16">
        <v>26534.19</v>
      </c>
    </row>
    <row r="1219" spans="2:3" x14ac:dyDescent="0.3">
      <c r="B1219" s="2">
        <v>45187</v>
      </c>
      <c r="C1219" s="16">
        <v>26754.28</v>
      </c>
    </row>
    <row r="1220" spans="2:3" x14ac:dyDescent="0.3">
      <c r="B1220" s="2">
        <v>45188</v>
      </c>
      <c r="C1220" s="16">
        <v>27211.119999999999</v>
      </c>
    </row>
    <row r="1221" spans="2:3" x14ac:dyDescent="0.3">
      <c r="B1221" s="2">
        <v>45189</v>
      </c>
      <c r="C1221" s="16">
        <v>27132.01</v>
      </c>
    </row>
    <row r="1222" spans="2:3" x14ac:dyDescent="0.3">
      <c r="B1222" s="2">
        <v>45190</v>
      </c>
      <c r="C1222" s="16">
        <v>26567.63</v>
      </c>
    </row>
    <row r="1223" spans="2:3" x14ac:dyDescent="0.3">
      <c r="B1223" s="2">
        <v>45191</v>
      </c>
      <c r="C1223" s="16">
        <v>26579.57</v>
      </c>
    </row>
    <row r="1224" spans="2:3" x14ac:dyDescent="0.3">
      <c r="B1224" s="2">
        <v>45192</v>
      </c>
      <c r="C1224" s="16">
        <v>26579.39</v>
      </c>
    </row>
    <row r="1225" spans="2:3" x14ac:dyDescent="0.3">
      <c r="B1225" s="2">
        <v>45193</v>
      </c>
      <c r="C1225" s="16">
        <v>26256.83</v>
      </c>
    </row>
    <row r="1226" spans="2:3" x14ac:dyDescent="0.3">
      <c r="B1226" s="2">
        <v>45194</v>
      </c>
      <c r="C1226" s="16">
        <v>26298.48</v>
      </c>
    </row>
    <row r="1227" spans="2:3" x14ac:dyDescent="0.3">
      <c r="B1227" s="2">
        <v>45195</v>
      </c>
      <c r="C1227" s="16">
        <v>26217.25</v>
      </c>
    </row>
    <row r="1228" spans="2:3" x14ac:dyDescent="0.3">
      <c r="B1228" s="2">
        <v>45196</v>
      </c>
      <c r="C1228" s="16">
        <v>26352.720000000001</v>
      </c>
    </row>
    <row r="1229" spans="2:3" x14ac:dyDescent="0.3">
      <c r="B1229" s="2">
        <v>45197</v>
      </c>
      <c r="C1229" s="16">
        <v>27021.55</v>
      </c>
    </row>
    <row r="1230" spans="2:3" x14ac:dyDescent="0.3">
      <c r="B1230" s="2">
        <v>45198</v>
      </c>
      <c r="C1230" s="16">
        <v>26911.72</v>
      </c>
    </row>
    <row r="1231" spans="2:3" x14ac:dyDescent="0.3">
      <c r="B1231" s="2">
        <v>45199</v>
      </c>
      <c r="C1231" s="16">
        <v>26967.919999999998</v>
      </c>
    </row>
    <row r="1232" spans="2:3" x14ac:dyDescent="0.3">
      <c r="B1232" s="2">
        <v>45200</v>
      </c>
      <c r="C1232" s="16">
        <v>27983.75</v>
      </c>
    </row>
    <row r="1233" spans="2:3" x14ac:dyDescent="0.3">
      <c r="B1233" s="2">
        <v>45201</v>
      </c>
      <c r="C1233" s="16">
        <v>27530.79</v>
      </c>
    </row>
    <row r="1234" spans="2:3" x14ac:dyDescent="0.3">
      <c r="B1234" s="2">
        <v>45202</v>
      </c>
      <c r="C1234" s="16">
        <v>27429.98</v>
      </c>
    </row>
    <row r="1235" spans="2:3" x14ac:dyDescent="0.3">
      <c r="B1235" s="2">
        <v>45203</v>
      </c>
      <c r="C1235" s="16">
        <v>27799.39</v>
      </c>
    </row>
    <row r="1236" spans="2:3" x14ac:dyDescent="0.3">
      <c r="B1236" s="2">
        <v>45204</v>
      </c>
      <c r="C1236" s="16">
        <v>27415.91</v>
      </c>
    </row>
    <row r="1237" spans="2:3" x14ac:dyDescent="0.3">
      <c r="B1237" s="2">
        <v>45205</v>
      </c>
      <c r="C1237" s="16">
        <v>27946.6</v>
      </c>
    </row>
    <row r="1238" spans="2:3" x14ac:dyDescent="0.3">
      <c r="B1238" s="2">
        <v>45206</v>
      </c>
      <c r="C1238" s="16">
        <v>27968.84</v>
      </c>
    </row>
    <row r="1239" spans="2:3" x14ac:dyDescent="0.3">
      <c r="B1239" s="2">
        <v>45207</v>
      </c>
      <c r="C1239" s="16">
        <v>27935.09</v>
      </c>
    </row>
    <row r="1240" spans="2:3" x14ac:dyDescent="0.3">
      <c r="B1240" s="2">
        <v>45208</v>
      </c>
      <c r="C1240" s="16">
        <v>27583.68</v>
      </c>
    </row>
    <row r="1241" spans="2:3" x14ac:dyDescent="0.3">
      <c r="B1241" s="2">
        <v>45209</v>
      </c>
      <c r="C1241" s="16">
        <v>27391.02</v>
      </c>
    </row>
    <row r="1242" spans="2:3" x14ac:dyDescent="0.3">
      <c r="B1242" s="2">
        <v>45210</v>
      </c>
      <c r="C1242" s="16">
        <v>26873.32</v>
      </c>
    </row>
    <row r="1243" spans="2:3" x14ac:dyDescent="0.3">
      <c r="B1243" s="2">
        <v>45211</v>
      </c>
      <c r="C1243" s="16">
        <v>26756.799999999999</v>
      </c>
    </row>
    <row r="1244" spans="2:3" x14ac:dyDescent="0.3">
      <c r="B1244" s="2">
        <v>45212</v>
      </c>
      <c r="C1244" s="16">
        <v>26862.38</v>
      </c>
    </row>
    <row r="1245" spans="2:3" x14ac:dyDescent="0.3">
      <c r="B1245" s="2">
        <v>45213</v>
      </c>
      <c r="C1245" s="16">
        <v>26861.71</v>
      </c>
    </row>
    <row r="1246" spans="2:3" x14ac:dyDescent="0.3">
      <c r="B1246" s="2">
        <v>45214</v>
      </c>
      <c r="C1246" s="16">
        <v>27159.65</v>
      </c>
    </row>
    <row r="1247" spans="2:3" x14ac:dyDescent="0.3">
      <c r="B1247" s="2">
        <v>45215</v>
      </c>
      <c r="C1247" s="16">
        <v>28519.47</v>
      </c>
    </row>
    <row r="1248" spans="2:3" x14ac:dyDescent="0.3">
      <c r="B1248" s="2">
        <v>45216</v>
      </c>
      <c r="C1248" s="16">
        <v>28415.75</v>
      </c>
    </row>
    <row r="1249" spans="2:3" x14ac:dyDescent="0.3">
      <c r="B1249" s="2">
        <v>45217</v>
      </c>
      <c r="C1249" s="16">
        <v>28328.34</v>
      </c>
    </row>
    <row r="1250" spans="2:3" x14ac:dyDescent="0.3">
      <c r="B1250" s="2">
        <v>45218</v>
      </c>
      <c r="C1250" s="16">
        <v>28719.81</v>
      </c>
    </row>
    <row r="1251" spans="2:3" x14ac:dyDescent="0.3">
      <c r="B1251" s="2">
        <v>45219</v>
      </c>
      <c r="C1251" s="16">
        <v>29682.95</v>
      </c>
    </row>
    <row r="1252" spans="2:3" x14ac:dyDescent="0.3">
      <c r="B1252" s="2">
        <v>45220</v>
      </c>
      <c r="C1252" s="16">
        <v>29918.41</v>
      </c>
    </row>
    <row r="1253" spans="2:3" x14ac:dyDescent="0.3">
      <c r="B1253" s="2">
        <v>45221</v>
      </c>
      <c r="C1253" s="16">
        <v>29993.9</v>
      </c>
    </row>
    <row r="1254" spans="2:3" x14ac:dyDescent="0.3">
      <c r="B1254" s="2">
        <v>45222</v>
      </c>
      <c r="C1254" s="16">
        <v>33086.230000000003</v>
      </c>
    </row>
    <row r="1255" spans="2:3" x14ac:dyDescent="0.3">
      <c r="B1255" s="2">
        <v>45223</v>
      </c>
      <c r="C1255" s="16">
        <v>33901.53</v>
      </c>
    </row>
    <row r="1256" spans="2:3" x14ac:dyDescent="0.3">
      <c r="B1256" s="2">
        <v>45224</v>
      </c>
      <c r="C1256" s="16">
        <v>34502.82</v>
      </c>
    </row>
    <row r="1257" spans="2:3" x14ac:dyDescent="0.3">
      <c r="B1257" s="2">
        <v>45225</v>
      </c>
      <c r="C1257" s="16">
        <v>34156.65</v>
      </c>
    </row>
    <row r="1258" spans="2:3" x14ac:dyDescent="0.3">
      <c r="B1258" s="2">
        <v>45226</v>
      </c>
      <c r="C1258" s="16">
        <v>33909.800000000003</v>
      </c>
    </row>
    <row r="1259" spans="2:3" x14ac:dyDescent="0.3">
      <c r="B1259" s="2">
        <v>45227</v>
      </c>
      <c r="C1259" s="16">
        <v>34089.57</v>
      </c>
    </row>
    <row r="1260" spans="2:3" x14ac:dyDescent="0.3">
      <c r="B1260" s="2">
        <v>45228</v>
      </c>
      <c r="C1260" s="16">
        <v>34538.480000000003</v>
      </c>
    </row>
    <row r="1261" spans="2:3" x14ac:dyDescent="0.3">
      <c r="B1261" s="2">
        <v>45229</v>
      </c>
      <c r="C1261" s="16">
        <v>34502.36</v>
      </c>
    </row>
    <row r="1262" spans="2:3" x14ac:dyDescent="0.3">
      <c r="B1262" s="2">
        <v>45230</v>
      </c>
      <c r="C1262" s="16">
        <v>34667.78</v>
      </c>
    </row>
    <row r="1263" spans="2:3" x14ac:dyDescent="0.3">
      <c r="B1263" s="2">
        <v>45231</v>
      </c>
      <c r="C1263" s="16">
        <v>35437.25</v>
      </c>
    </row>
    <row r="1264" spans="2:3" x14ac:dyDescent="0.3">
      <c r="B1264" s="2">
        <v>45232</v>
      </c>
      <c r="C1264" s="16">
        <v>34938.239999999998</v>
      </c>
    </row>
    <row r="1265" spans="2:3" x14ac:dyDescent="0.3">
      <c r="B1265" s="2">
        <v>45233</v>
      </c>
      <c r="C1265" s="16">
        <v>34732.32</v>
      </c>
    </row>
    <row r="1266" spans="2:3" x14ac:dyDescent="0.3">
      <c r="B1266" s="2">
        <v>45234</v>
      </c>
      <c r="C1266" s="16">
        <v>35082.199999999997</v>
      </c>
    </row>
    <row r="1267" spans="2:3" x14ac:dyDescent="0.3">
      <c r="B1267" s="2">
        <v>45235</v>
      </c>
      <c r="C1267" s="16">
        <v>35049.360000000001</v>
      </c>
    </row>
    <row r="1268" spans="2:3" x14ac:dyDescent="0.3">
      <c r="B1268" s="2">
        <v>45236</v>
      </c>
      <c r="C1268" s="16">
        <v>35037.370000000003</v>
      </c>
    </row>
    <row r="1269" spans="2:3" x14ac:dyDescent="0.3">
      <c r="B1269" s="2">
        <v>45237</v>
      </c>
      <c r="C1269" s="16">
        <v>35443.56</v>
      </c>
    </row>
    <row r="1270" spans="2:3" x14ac:dyDescent="0.3">
      <c r="B1270" s="2">
        <v>45238</v>
      </c>
      <c r="C1270" s="16">
        <v>35655.279999999999</v>
      </c>
    </row>
    <row r="1271" spans="2:3" x14ac:dyDescent="0.3">
      <c r="B1271" s="2">
        <v>45239</v>
      </c>
      <c r="C1271" s="16">
        <v>36693.129999999997</v>
      </c>
    </row>
    <row r="1272" spans="2:3" x14ac:dyDescent="0.3">
      <c r="B1272" s="2">
        <v>45240</v>
      </c>
      <c r="C1272" s="16">
        <v>37313.97</v>
      </c>
    </row>
    <row r="1273" spans="2:3" x14ac:dyDescent="0.3">
      <c r="B1273" s="2">
        <v>45241</v>
      </c>
      <c r="C1273" s="16">
        <v>37138.050000000003</v>
      </c>
    </row>
    <row r="1274" spans="2:3" x14ac:dyDescent="0.3">
      <c r="B1274" s="2">
        <v>45242</v>
      </c>
      <c r="C1274" s="16">
        <v>37054.519999999997</v>
      </c>
    </row>
    <row r="1275" spans="2:3" x14ac:dyDescent="0.3">
      <c r="B1275" s="2">
        <v>45243</v>
      </c>
      <c r="C1275" s="16">
        <v>36502.36</v>
      </c>
    </row>
    <row r="1276" spans="2:3" x14ac:dyDescent="0.3">
      <c r="B1276" s="2">
        <v>45244</v>
      </c>
      <c r="C1276" s="16">
        <v>35537.64</v>
      </c>
    </row>
    <row r="1277" spans="2:3" x14ac:dyDescent="0.3">
      <c r="B1277" s="2">
        <v>45245</v>
      </c>
      <c r="C1277" s="16">
        <v>37880.58</v>
      </c>
    </row>
    <row r="1278" spans="2:3" x14ac:dyDescent="0.3">
      <c r="B1278" s="2">
        <v>45246</v>
      </c>
      <c r="C1278" s="16">
        <v>36154.769999999997</v>
      </c>
    </row>
    <row r="1279" spans="2:3" x14ac:dyDescent="0.3">
      <c r="B1279" s="2">
        <v>45247</v>
      </c>
      <c r="C1279" s="16">
        <v>36596.68</v>
      </c>
    </row>
    <row r="1280" spans="2:3" x14ac:dyDescent="0.3">
      <c r="B1280" s="2">
        <v>45248</v>
      </c>
      <c r="C1280" s="16">
        <v>36585.699999999997</v>
      </c>
    </row>
    <row r="1281" spans="2:3" x14ac:dyDescent="0.3">
      <c r="B1281" s="2">
        <v>45249</v>
      </c>
      <c r="C1281" s="16">
        <v>37386.550000000003</v>
      </c>
    </row>
    <row r="1282" spans="2:3" x14ac:dyDescent="0.3">
      <c r="B1282" s="2">
        <v>45250</v>
      </c>
      <c r="C1282" s="16">
        <v>37476.959999999999</v>
      </c>
    </row>
    <row r="1283" spans="2:3" x14ac:dyDescent="0.3">
      <c r="B1283" s="2">
        <v>45251</v>
      </c>
      <c r="C1283" s="16">
        <v>35813.81</v>
      </c>
    </row>
    <row r="1284" spans="2:3" x14ac:dyDescent="0.3">
      <c r="B1284" s="2">
        <v>45252</v>
      </c>
      <c r="C1284" s="16">
        <v>37432.339999999997</v>
      </c>
    </row>
    <row r="1285" spans="2:3" x14ac:dyDescent="0.3">
      <c r="B1285" s="2">
        <v>45253</v>
      </c>
      <c r="C1285" s="16">
        <v>37289.620000000003</v>
      </c>
    </row>
    <row r="1286" spans="2:3" x14ac:dyDescent="0.3">
      <c r="B1286" s="2">
        <v>45254</v>
      </c>
      <c r="C1286" s="16">
        <v>37720.28</v>
      </c>
    </row>
    <row r="1287" spans="2:3" x14ac:dyDescent="0.3">
      <c r="B1287" s="2">
        <v>45255</v>
      </c>
      <c r="C1287" s="16">
        <v>37796.79</v>
      </c>
    </row>
    <row r="1288" spans="2:3" x14ac:dyDescent="0.3">
      <c r="B1288" s="2">
        <v>45256</v>
      </c>
      <c r="C1288" s="16">
        <v>37479.120000000003</v>
      </c>
    </row>
    <row r="1289" spans="2:3" x14ac:dyDescent="0.3">
      <c r="B1289" s="2">
        <v>45257</v>
      </c>
      <c r="C1289" s="16">
        <v>37254.17</v>
      </c>
    </row>
    <row r="1290" spans="2:3" x14ac:dyDescent="0.3">
      <c r="B1290" s="2">
        <v>45258</v>
      </c>
      <c r="C1290" s="16">
        <v>37831.089999999997</v>
      </c>
    </row>
    <row r="1291" spans="2:3" x14ac:dyDescent="0.3">
      <c r="B1291" s="2">
        <v>45259</v>
      </c>
      <c r="C1291" s="16">
        <v>37858.49</v>
      </c>
    </row>
    <row r="1292" spans="2:3" x14ac:dyDescent="0.3">
      <c r="B1292" s="2">
        <v>45260</v>
      </c>
      <c r="C1292" s="16">
        <v>37712.75</v>
      </c>
    </row>
    <row r="1293" spans="2:3" x14ac:dyDescent="0.3">
      <c r="B1293" s="2">
        <v>45261</v>
      </c>
      <c r="C1293" s="16">
        <v>38688.75</v>
      </c>
    </row>
    <row r="1294" spans="2:3" x14ac:dyDescent="0.3">
      <c r="B1294" s="2">
        <v>45262</v>
      </c>
      <c r="C1294" s="16">
        <v>39476.33</v>
      </c>
    </row>
    <row r="1295" spans="2:3" x14ac:dyDescent="0.3">
      <c r="B1295" s="2">
        <v>45263</v>
      </c>
      <c r="C1295" s="16">
        <v>39978.39</v>
      </c>
    </row>
    <row r="1296" spans="2:3" x14ac:dyDescent="0.3">
      <c r="B1296" s="2">
        <v>45264</v>
      </c>
      <c r="C1296" s="16">
        <v>41980.1</v>
      </c>
    </row>
    <row r="1297" spans="2:3" x14ac:dyDescent="0.3">
      <c r="B1297" s="2">
        <v>45265</v>
      </c>
      <c r="C1297" s="16">
        <v>44080.65</v>
      </c>
    </row>
    <row r="1298" spans="2:3" x14ac:dyDescent="0.3">
      <c r="B1298" s="2">
        <v>45266</v>
      </c>
      <c r="C1298" s="16">
        <v>43746.45</v>
      </c>
    </row>
    <row r="1299" spans="2:3" x14ac:dyDescent="0.3">
      <c r="B1299" s="2">
        <v>45267</v>
      </c>
      <c r="C1299" s="16">
        <v>43292.66</v>
      </c>
    </row>
    <row r="1300" spans="2:3" x14ac:dyDescent="0.3">
      <c r="B1300" s="2">
        <v>45268</v>
      </c>
      <c r="C1300" s="16">
        <v>44166.6</v>
      </c>
    </row>
    <row r="1301" spans="2:3" x14ac:dyDescent="0.3">
      <c r="B1301" s="2">
        <v>45269</v>
      </c>
      <c r="C1301" s="16">
        <v>43725.98</v>
      </c>
    </row>
    <row r="1302" spans="2:3" x14ac:dyDescent="0.3">
      <c r="B1302" s="2">
        <v>45270</v>
      </c>
      <c r="C1302" s="16">
        <v>43779.7</v>
      </c>
    </row>
    <row r="1303" spans="2:3" x14ac:dyDescent="0.3">
      <c r="B1303" s="2">
        <v>45271</v>
      </c>
      <c r="C1303" s="16">
        <v>41243.83</v>
      </c>
    </row>
    <row r="1304" spans="2:3" x14ac:dyDescent="0.3">
      <c r="B1304" s="2">
        <v>45272</v>
      </c>
      <c r="C1304" s="16">
        <v>41450.22</v>
      </c>
    </row>
    <row r="1305" spans="2:3" x14ac:dyDescent="0.3">
      <c r="B1305" s="2">
        <v>45273</v>
      </c>
      <c r="C1305" s="16">
        <v>42890.74</v>
      </c>
    </row>
    <row r="1306" spans="2:3" x14ac:dyDescent="0.3">
      <c r="B1306" s="2">
        <v>45274</v>
      </c>
      <c r="C1306" s="16">
        <v>43023.97</v>
      </c>
    </row>
    <row r="1307" spans="2:3" x14ac:dyDescent="0.3">
      <c r="B1307" s="2">
        <v>45275</v>
      </c>
      <c r="C1307" s="16">
        <v>41929.760000000002</v>
      </c>
    </row>
    <row r="1308" spans="2:3" x14ac:dyDescent="0.3">
      <c r="B1308" s="2">
        <v>45276</v>
      </c>
      <c r="C1308" s="16">
        <v>42240.12</v>
      </c>
    </row>
    <row r="1309" spans="2:3" x14ac:dyDescent="0.3">
      <c r="B1309" s="2">
        <v>45277</v>
      </c>
      <c r="C1309" s="16">
        <v>41364.660000000003</v>
      </c>
    </row>
    <row r="1310" spans="2:3" x14ac:dyDescent="0.3">
      <c r="B1310" s="2">
        <v>45278</v>
      </c>
      <c r="C1310" s="16">
        <v>42623.54</v>
      </c>
    </row>
    <row r="1311" spans="2:3" x14ac:dyDescent="0.3">
      <c r="B1311" s="2">
        <v>45279</v>
      </c>
      <c r="C1311" s="16">
        <v>42270.53</v>
      </c>
    </row>
    <row r="1312" spans="2:3" x14ac:dyDescent="0.3">
      <c r="B1312" s="2">
        <v>45280</v>
      </c>
      <c r="C1312" s="16">
        <v>43652.25</v>
      </c>
    </row>
    <row r="1313" spans="2:3" x14ac:dyDescent="0.3">
      <c r="B1313" s="2">
        <v>45281</v>
      </c>
      <c r="C1313" s="16">
        <v>43869.15</v>
      </c>
    </row>
    <row r="1314" spans="2:3" x14ac:dyDescent="0.3">
      <c r="B1314" s="2">
        <v>45282</v>
      </c>
      <c r="C1314" s="16">
        <v>43997.9</v>
      </c>
    </row>
    <row r="1315" spans="2:3" x14ac:dyDescent="0.3">
      <c r="B1315" s="2">
        <v>45283</v>
      </c>
      <c r="C1315" s="16">
        <v>43739.54</v>
      </c>
    </row>
    <row r="1316" spans="2:3" x14ac:dyDescent="0.3">
      <c r="B1316" s="2">
        <v>45284</v>
      </c>
      <c r="C1316" s="16">
        <v>43016.12</v>
      </c>
    </row>
    <row r="1317" spans="2:3" x14ac:dyDescent="0.3">
      <c r="B1317" s="2">
        <v>45285</v>
      </c>
      <c r="C1317" s="16">
        <v>43613.14</v>
      </c>
    </row>
    <row r="1318" spans="2:3" x14ac:dyDescent="0.3">
      <c r="B1318" s="2">
        <v>45286</v>
      </c>
      <c r="C1318" s="16">
        <v>42520.4</v>
      </c>
    </row>
    <row r="1319" spans="2:3" x14ac:dyDescent="0.3">
      <c r="B1319" s="2">
        <v>45287</v>
      </c>
      <c r="C1319" s="16">
        <v>43442.86</v>
      </c>
    </row>
    <row r="1320" spans="2:3" x14ac:dyDescent="0.3">
      <c r="B1320" s="2">
        <v>45288</v>
      </c>
      <c r="C1320" s="16">
        <v>42627.86</v>
      </c>
    </row>
    <row r="1321" spans="2:3" x14ac:dyDescent="0.3">
      <c r="B1321" s="2">
        <v>45289</v>
      </c>
      <c r="C1321" s="16">
        <v>42099.4</v>
      </c>
    </row>
    <row r="1322" spans="2:3" x14ac:dyDescent="0.3">
      <c r="B1322" s="2">
        <v>45290</v>
      </c>
      <c r="C1322" s="16">
        <v>42156.9</v>
      </c>
    </row>
    <row r="1323" spans="2:3" x14ac:dyDescent="0.3">
      <c r="B1323" s="2">
        <v>45291</v>
      </c>
      <c r="C1323" s="16">
        <v>42265.19</v>
      </c>
    </row>
    <row r="1324" spans="2:3" x14ac:dyDescent="0.3">
      <c r="B1324" s="2">
        <v>45292</v>
      </c>
      <c r="C1324" s="16">
        <v>44167.33</v>
      </c>
    </row>
    <row r="1325" spans="2:3" x14ac:dyDescent="0.3">
      <c r="B1325" s="2">
        <v>45293</v>
      </c>
      <c r="C1325" s="16">
        <v>44957.97</v>
      </c>
    </row>
    <row r="1326" spans="2:3" x14ac:dyDescent="0.3">
      <c r="B1326" s="2">
        <v>45294</v>
      </c>
      <c r="C1326" s="16">
        <v>42848.18</v>
      </c>
    </row>
    <row r="1327" spans="2:3" x14ac:dyDescent="0.3">
      <c r="B1327" s="2">
        <v>45295</v>
      </c>
      <c r="C1327" s="16">
        <v>44179.92</v>
      </c>
    </row>
    <row r="1328" spans="2:3" x14ac:dyDescent="0.3">
      <c r="B1328" s="2">
        <v>45296</v>
      </c>
      <c r="C1328" s="16">
        <v>44162.69</v>
      </c>
    </row>
    <row r="1329" spans="2:3" x14ac:dyDescent="0.3">
      <c r="B1329" s="2">
        <v>45297</v>
      </c>
      <c r="C1329" s="16">
        <v>43989.2</v>
      </c>
    </row>
    <row r="1330" spans="2:3" x14ac:dyDescent="0.3">
      <c r="B1330" s="2">
        <v>45298</v>
      </c>
      <c r="C1330" s="16">
        <v>43943.1</v>
      </c>
    </row>
    <row r="1331" spans="2:3" x14ac:dyDescent="0.3">
      <c r="B1331" s="2">
        <v>45299</v>
      </c>
      <c r="C1331" s="16">
        <v>46970.5</v>
      </c>
    </row>
    <row r="1332" spans="2:3" x14ac:dyDescent="0.3">
      <c r="B1332" s="2">
        <v>45300</v>
      </c>
      <c r="C1332" s="16">
        <v>46139.73</v>
      </c>
    </row>
    <row r="1333" spans="2:3" x14ac:dyDescent="0.3">
      <c r="B1333" s="2">
        <v>45301</v>
      </c>
      <c r="C1333" s="16">
        <v>46627.78</v>
      </c>
    </row>
    <row r="1334" spans="2:3" x14ac:dyDescent="0.3">
      <c r="B1334" s="2">
        <v>45302</v>
      </c>
      <c r="C1334" s="16">
        <v>46368.59</v>
      </c>
    </row>
    <row r="1335" spans="2:3" x14ac:dyDescent="0.3">
      <c r="B1335" s="2">
        <v>45303</v>
      </c>
      <c r="C1335" s="16">
        <v>42853.17</v>
      </c>
    </row>
    <row r="1336" spans="2:3" x14ac:dyDescent="0.3">
      <c r="B1336" s="2">
        <v>45304</v>
      </c>
      <c r="C1336" s="16">
        <v>42842.38</v>
      </c>
    </row>
    <row r="1337" spans="2:3" x14ac:dyDescent="0.3">
      <c r="B1337" s="2">
        <v>45305</v>
      </c>
      <c r="C1337" s="16">
        <v>41796.269999999997</v>
      </c>
    </row>
    <row r="1338" spans="2:3" x14ac:dyDescent="0.3">
      <c r="B1338" s="2">
        <v>45306</v>
      </c>
      <c r="C1338" s="16">
        <v>42511.97</v>
      </c>
    </row>
    <row r="1339" spans="2:3" x14ac:dyDescent="0.3">
      <c r="B1339" s="2">
        <v>45307</v>
      </c>
      <c r="C1339" s="16">
        <v>43154.95</v>
      </c>
    </row>
    <row r="1340" spans="2:3" x14ac:dyDescent="0.3">
      <c r="B1340" s="2">
        <v>45308</v>
      </c>
      <c r="C1340" s="16">
        <v>42742.65</v>
      </c>
    </row>
    <row r="1341" spans="2:3" x14ac:dyDescent="0.3">
      <c r="B1341" s="2">
        <v>45309</v>
      </c>
      <c r="C1341" s="16">
        <v>41262.06</v>
      </c>
    </row>
    <row r="1342" spans="2:3" x14ac:dyDescent="0.3">
      <c r="B1342" s="2">
        <v>45310</v>
      </c>
      <c r="C1342" s="16">
        <v>41618.410000000003</v>
      </c>
    </row>
    <row r="1343" spans="2:3" x14ac:dyDescent="0.3">
      <c r="B1343" s="2">
        <v>45311</v>
      </c>
      <c r="C1343" s="16">
        <v>41665.589999999997</v>
      </c>
    </row>
    <row r="1344" spans="2:3" x14ac:dyDescent="0.3">
      <c r="B1344" s="2">
        <v>45312</v>
      </c>
      <c r="C1344" s="16">
        <v>41545.79</v>
      </c>
    </row>
    <row r="1345" spans="2:3" x14ac:dyDescent="0.3">
      <c r="B1345" s="2">
        <v>45313</v>
      </c>
      <c r="C1345" s="16">
        <v>39507.370000000003</v>
      </c>
    </row>
    <row r="1346" spans="2:3" x14ac:dyDescent="0.3">
      <c r="B1346" s="2">
        <v>45314</v>
      </c>
      <c r="C1346" s="16">
        <v>39845.550000000003</v>
      </c>
    </row>
    <row r="1347" spans="2:3" x14ac:dyDescent="0.3">
      <c r="B1347" s="2">
        <v>45315</v>
      </c>
      <c r="C1347" s="16">
        <v>40077.07</v>
      </c>
    </row>
    <row r="1348" spans="2:3" x14ac:dyDescent="0.3">
      <c r="B1348" s="2">
        <v>45316</v>
      </c>
      <c r="C1348" s="16">
        <v>39933.81</v>
      </c>
    </row>
    <row r="1349" spans="2:3" x14ac:dyDescent="0.3">
      <c r="B1349" s="2">
        <v>45317</v>
      </c>
      <c r="C1349" s="16">
        <v>41816.870000000003</v>
      </c>
    </row>
    <row r="1350" spans="2:3" x14ac:dyDescent="0.3">
      <c r="B1350" s="2">
        <v>45318</v>
      </c>
      <c r="C1350" s="16">
        <v>42120.05</v>
      </c>
    </row>
    <row r="1351" spans="2:3" x14ac:dyDescent="0.3">
      <c r="B1351" s="2">
        <v>45319</v>
      </c>
      <c r="C1351" s="16">
        <v>42035.59</v>
      </c>
    </row>
    <row r="1352" spans="2:3" x14ac:dyDescent="0.3">
      <c r="B1352" s="2">
        <v>45320</v>
      </c>
      <c r="C1352" s="16">
        <v>43288.25</v>
      </c>
    </row>
    <row r="1353" spans="2:3" x14ac:dyDescent="0.3">
      <c r="B1353" s="2">
        <v>45321</v>
      </c>
      <c r="C1353" s="16">
        <v>42952.61</v>
      </c>
    </row>
    <row r="1354" spans="2:3" x14ac:dyDescent="0.3">
      <c r="B1354" s="2">
        <v>45322</v>
      </c>
      <c r="C1354" s="16">
        <v>42582.61</v>
      </c>
    </row>
    <row r="1355" spans="2:3" x14ac:dyDescent="0.3">
      <c r="B1355" s="2">
        <v>45323</v>
      </c>
      <c r="C1355" s="16">
        <v>43075.77</v>
      </c>
    </row>
    <row r="1356" spans="2:3" x14ac:dyDescent="0.3">
      <c r="B1356" s="2">
        <v>45324</v>
      </c>
      <c r="C1356" s="16">
        <v>43185.86</v>
      </c>
    </row>
    <row r="1357" spans="2:3" x14ac:dyDescent="0.3">
      <c r="B1357" s="2">
        <v>45325</v>
      </c>
      <c r="C1357" s="16">
        <v>42992.25</v>
      </c>
    </row>
    <row r="1358" spans="2:3" x14ac:dyDescent="0.3">
      <c r="B1358" s="2">
        <v>45326</v>
      </c>
      <c r="C1358" s="16">
        <v>42583.58</v>
      </c>
    </row>
    <row r="1359" spans="2:3" x14ac:dyDescent="0.3">
      <c r="B1359" s="2">
        <v>45327</v>
      </c>
      <c r="C1359" s="16">
        <v>42658.67</v>
      </c>
    </row>
    <row r="1360" spans="2:3" x14ac:dyDescent="0.3">
      <c r="B1360" s="2">
        <v>45328</v>
      </c>
      <c r="C1360" s="16">
        <v>43084.67</v>
      </c>
    </row>
    <row r="1361" spans="2:3" x14ac:dyDescent="0.3">
      <c r="B1361" s="2">
        <v>45329</v>
      </c>
      <c r="C1361" s="16">
        <v>44318.22</v>
      </c>
    </row>
    <row r="1362" spans="2:3" x14ac:dyDescent="0.3">
      <c r="B1362" s="2">
        <v>45330</v>
      </c>
      <c r="C1362" s="16">
        <v>45301.57</v>
      </c>
    </row>
    <row r="1363" spans="2:3" x14ac:dyDescent="0.3">
      <c r="B1363" s="2">
        <v>45331</v>
      </c>
      <c r="C1363" s="16">
        <v>47147.199999999997</v>
      </c>
    </row>
    <row r="1364" spans="2:3" x14ac:dyDescent="0.3">
      <c r="B1364" s="2">
        <v>45332</v>
      </c>
      <c r="C1364" s="16">
        <v>47771.28</v>
      </c>
    </row>
    <row r="1365" spans="2:3" x14ac:dyDescent="0.3">
      <c r="B1365" s="2">
        <v>45333</v>
      </c>
      <c r="C1365" s="16">
        <v>48293.919999999998</v>
      </c>
    </row>
    <row r="1366" spans="2:3" x14ac:dyDescent="0.3">
      <c r="B1366" s="2">
        <v>45334</v>
      </c>
      <c r="C1366" s="16">
        <v>49958.22</v>
      </c>
    </row>
    <row r="1367" spans="2:3" x14ac:dyDescent="0.3">
      <c r="B1367" s="2">
        <v>45335</v>
      </c>
      <c r="C1367" s="16">
        <v>49742.44</v>
      </c>
    </row>
    <row r="1368" spans="2:3" x14ac:dyDescent="0.3">
      <c r="B1368" s="2">
        <v>45336</v>
      </c>
      <c r="C1368" s="16">
        <v>51826.7</v>
      </c>
    </row>
    <row r="1369" spans="2:3" x14ac:dyDescent="0.3">
      <c r="B1369" s="2">
        <v>45337</v>
      </c>
      <c r="C1369" s="16">
        <v>51938.55</v>
      </c>
    </row>
    <row r="1370" spans="2:3" x14ac:dyDescent="0.3">
      <c r="B1370" s="2">
        <v>45338</v>
      </c>
      <c r="C1370" s="16">
        <v>52160.2</v>
      </c>
    </row>
    <row r="1371" spans="2:3" x14ac:dyDescent="0.3">
      <c r="B1371" s="2">
        <v>45339</v>
      </c>
      <c r="C1371" s="16">
        <v>51663</v>
      </c>
    </row>
    <row r="1372" spans="2:3" x14ac:dyDescent="0.3">
      <c r="B1372" s="2">
        <v>45340</v>
      </c>
      <c r="C1372" s="16">
        <v>52122.55</v>
      </c>
    </row>
    <row r="1373" spans="2:3" x14ac:dyDescent="0.3">
      <c r="B1373" s="2">
        <v>45341</v>
      </c>
      <c r="C1373" s="16">
        <v>51779.14</v>
      </c>
    </row>
    <row r="1374" spans="2:3" x14ac:dyDescent="0.3">
      <c r="B1374" s="2">
        <v>45342</v>
      </c>
      <c r="C1374" s="16">
        <v>52284.88</v>
      </c>
    </row>
    <row r="1375" spans="2:3" x14ac:dyDescent="0.3">
      <c r="B1375" s="2">
        <v>45343</v>
      </c>
      <c r="C1375" s="16">
        <v>51839.18</v>
      </c>
    </row>
    <row r="1376" spans="2:3" x14ac:dyDescent="0.3">
      <c r="B1376" s="2">
        <v>45344</v>
      </c>
      <c r="C1376" s="16">
        <v>51304.97</v>
      </c>
    </row>
    <row r="1377" spans="2:3" x14ac:dyDescent="0.3">
      <c r="B1377" s="2">
        <v>45345</v>
      </c>
      <c r="C1377" s="16">
        <v>50731.95</v>
      </c>
    </row>
    <row r="1378" spans="2:3" x14ac:dyDescent="0.3">
      <c r="B1378" s="2">
        <v>45346</v>
      </c>
      <c r="C1378" s="16">
        <v>51571.1</v>
      </c>
    </row>
    <row r="1379" spans="2:3" x14ac:dyDescent="0.3">
      <c r="B1379" s="2">
        <v>45347</v>
      </c>
      <c r="C1379" s="16">
        <v>51733.24</v>
      </c>
    </row>
    <row r="1380" spans="2:3" x14ac:dyDescent="0.3">
      <c r="B1380" s="2">
        <v>45348</v>
      </c>
      <c r="C1380" s="16">
        <v>54522.400000000001</v>
      </c>
    </row>
    <row r="1381" spans="2:3" x14ac:dyDescent="0.3">
      <c r="B1381" s="2">
        <v>45349</v>
      </c>
      <c r="C1381" s="16">
        <v>57085.37</v>
      </c>
    </row>
    <row r="1382" spans="2:3" x14ac:dyDescent="0.3">
      <c r="B1382" s="2">
        <v>45350</v>
      </c>
      <c r="C1382" s="16">
        <v>62504.79</v>
      </c>
    </row>
    <row r="1383" spans="2:3" x14ac:dyDescent="0.3">
      <c r="B1383" s="2">
        <v>45351</v>
      </c>
      <c r="C1383" s="16">
        <v>61198.38</v>
      </c>
    </row>
    <row r="1384" spans="2:3" x14ac:dyDescent="0.3">
      <c r="B1384" s="2">
        <v>45352</v>
      </c>
      <c r="C1384" s="16">
        <v>62440.63</v>
      </c>
    </row>
    <row r="1385" spans="2:3" x14ac:dyDescent="0.3">
      <c r="B1385" s="2">
        <v>45353</v>
      </c>
      <c r="C1385" s="16">
        <v>62029.85</v>
      </c>
    </row>
    <row r="1386" spans="2:3" x14ac:dyDescent="0.3">
      <c r="B1386" s="2">
        <v>45354</v>
      </c>
      <c r="C1386" s="16">
        <v>63167.37</v>
      </c>
    </row>
    <row r="1387" spans="2:3" x14ac:dyDescent="0.3">
      <c r="B1387" s="2">
        <v>45355</v>
      </c>
      <c r="C1387" s="16">
        <v>68330.41</v>
      </c>
    </row>
    <row r="1388" spans="2:3" x14ac:dyDescent="0.3">
      <c r="B1388" s="2">
        <v>45356</v>
      </c>
      <c r="C1388" s="16">
        <v>63801.2</v>
      </c>
    </row>
    <row r="1389" spans="2:3" x14ac:dyDescent="0.3">
      <c r="B1389" s="2">
        <v>45357</v>
      </c>
      <c r="C1389" s="16">
        <v>66106.8</v>
      </c>
    </row>
    <row r="1390" spans="2:3" x14ac:dyDescent="0.3">
      <c r="B1390" s="2">
        <v>45358</v>
      </c>
      <c r="C1390" s="16">
        <v>66925.48</v>
      </c>
    </row>
    <row r="1391" spans="2:3" x14ac:dyDescent="0.3">
      <c r="B1391" s="2">
        <v>45359</v>
      </c>
      <c r="C1391" s="16">
        <v>68300.09</v>
      </c>
    </row>
    <row r="1392" spans="2:3" x14ac:dyDescent="0.3">
      <c r="B1392" s="2">
        <v>45360</v>
      </c>
      <c r="C1392" s="16">
        <v>68498.880000000005</v>
      </c>
    </row>
    <row r="1393" spans="2:3" x14ac:dyDescent="0.3">
      <c r="B1393" s="2">
        <v>45361</v>
      </c>
      <c r="C1393" s="16">
        <v>69019.789999999994</v>
      </c>
    </row>
    <row r="1394" spans="2:3" x14ac:dyDescent="0.3">
      <c r="B1394" s="2">
        <v>45362</v>
      </c>
      <c r="C1394" s="16">
        <v>72123.91</v>
      </c>
    </row>
    <row r="1395" spans="2:3" x14ac:dyDescent="0.3">
      <c r="B1395" s="2">
        <v>45363</v>
      </c>
      <c r="C1395" s="16">
        <v>71481.289999999994</v>
      </c>
    </row>
    <row r="1396" spans="2:3" x14ac:dyDescent="0.3">
      <c r="B1396" s="2">
        <v>45364</v>
      </c>
      <c r="C1396" s="16">
        <v>73083.5</v>
      </c>
    </row>
    <row r="1397" spans="2:3" x14ac:dyDescent="0.3">
      <c r="B1397" s="2">
        <v>45365</v>
      </c>
      <c r="C1397" s="16">
        <v>71396.59</v>
      </c>
    </row>
    <row r="1398" spans="2:3" x14ac:dyDescent="0.3">
      <c r="B1398" s="2">
        <v>45366</v>
      </c>
      <c r="C1398" s="16">
        <v>69403.77</v>
      </c>
    </row>
    <row r="1399" spans="2:3" x14ac:dyDescent="0.3">
      <c r="B1399" s="2">
        <v>45367</v>
      </c>
      <c r="C1399" s="16">
        <v>65315.12</v>
      </c>
    </row>
    <row r="1400" spans="2:3" x14ac:dyDescent="0.3">
      <c r="B1400" s="2">
        <v>45368</v>
      </c>
      <c r="C1400" s="16">
        <v>68390.63</v>
      </c>
    </row>
    <row r="1401" spans="2:3" x14ac:dyDescent="0.3">
      <c r="B1401" s="2">
        <v>45369</v>
      </c>
      <c r="C1401" s="16">
        <v>67548.59</v>
      </c>
    </row>
    <row r="1402" spans="2:3" x14ac:dyDescent="0.3">
      <c r="B1402" s="2">
        <v>45370</v>
      </c>
      <c r="C1402" s="16">
        <v>61912.77</v>
      </c>
    </row>
    <row r="1403" spans="2:3" x14ac:dyDescent="0.3">
      <c r="B1403" s="2">
        <v>45371</v>
      </c>
      <c r="C1403" s="16">
        <v>67913.67</v>
      </c>
    </row>
    <row r="1404" spans="2:3" x14ac:dyDescent="0.3">
      <c r="B1404" s="2">
        <v>45372</v>
      </c>
      <c r="C1404" s="16">
        <v>65491.39</v>
      </c>
    </row>
    <row r="1405" spans="2:3" x14ac:dyDescent="0.3">
      <c r="B1405" s="2">
        <v>45373</v>
      </c>
      <c r="C1405" s="16">
        <v>63778.76</v>
      </c>
    </row>
    <row r="1406" spans="2:3" x14ac:dyDescent="0.3">
      <c r="B1406" s="2">
        <v>45374</v>
      </c>
      <c r="C1406" s="16">
        <v>64062.2</v>
      </c>
    </row>
    <row r="1407" spans="2:3" x14ac:dyDescent="0.3">
      <c r="B1407" s="2">
        <v>45375</v>
      </c>
      <c r="C1407" s="16">
        <v>67234.17</v>
      </c>
    </row>
    <row r="1408" spans="2:3" x14ac:dyDescent="0.3">
      <c r="B1408" s="2">
        <v>45376</v>
      </c>
      <c r="C1408" s="16">
        <v>69958.81</v>
      </c>
    </row>
    <row r="1409" spans="2:3" x14ac:dyDescent="0.3">
      <c r="B1409" s="2">
        <v>45377</v>
      </c>
      <c r="C1409" s="16">
        <v>69987.839999999997</v>
      </c>
    </row>
    <row r="1410" spans="2:3" x14ac:dyDescent="0.3">
      <c r="B1410" s="2">
        <v>45378</v>
      </c>
      <c r="C1410" s="16">
        <v>69455.34</v>
      </c>
    </row>
    <row r="1411" spans="2:3" x14ac:dyDescent="0.3">
      <c r="B1411" s="2">
        <v>45379</v>
      </c>
      <c r="C1411" s="16">
        <v>70744.95</v>
      </c>
    </row>
    <row r="1412" spans="2:3" x14ac:dyDescent="0.3">
      <c r="B1412" s="2">
        <v>45380</v>
      </c>
      <c r="C1412" s="16">
        <v>69892.83</v>
      </c>
    </row>
    <row r="1413" spans="2:3" x14ac:dyDescent="0.3">
      <c r="B1413" s="2">
        <v>45381</v>
      </c>
      <c r="C1413" s="16">
        <v>69645.3</v>
      </c>
    </row>
    <row r="1414" spans="2:3" x14ac:dyDescent="0.3">
      <c r="B1414" s="2">
        <v>45382</v>
      </c>
      <c r="C1414" s="16">
        <v>71333.649999999994</v>
      </c>
    </row>
    <row r="1415" spans="2:3" x14ac:dyDescent="0.3">
      <c r="B1415" s="2">
        <v>45383</v>
      </c>
      <c r="C1415" s="16">
        <v>69702.149999999994</v>
      </c>
    </row>
    <row r="1416" spans="2:3" x14ac:dyDescent="0.3">
      <c r="B1416" s="2">
        <v>45384</v>
      </c>
      <c r="C1416" s="16">
        <v>65446.97</v>
      </c>
    </row>
    <row r="1417" spans="2:3" x14ac:dyDescent="0.3">
      <c r="B1417" s="2">
        <v>45385</v>
      </c>
      <c r="C1417" s="16">
        <v>65980.81</v>
      </c>
    </row>
    <row r="1418" spans="2:3" x14ac:dyDescent="0.3">
      <c r="B1418" s="2">
        <v>45386</v>
      </c>
      <c r="C1418" s="16">
        <v>68508.84</v>
      </c>
    </row>
    <row r="1419" spans="2:3" x14ac:dyDescent="0.3">
      <c r="B1419" s="2">
        <v>45387</v>
      </c>
      <c r="C1419" s="16">
        <v>67837.64</v>
      </c>
    </row>
    <row r="1420" spans="2:3" x14ac:dyDescent="0.3">
      <c r="B1420" s="2">
        <v>45388</v>
      </c>
      <c r="C1420" s="16">
        <v>68896.11</v>
      </c>
    </row>
    <row r="1421" spans="2:3" x14ac:dyDescent="0.3">
      <c r="B1421" s="2">
        <v>45389</v>
      </c>
      <c r="C1421" s="16">
        <v>69362.55</v>
      </c>
    </row>
    <row r="1422" spans="2:3" x14ac:dyDescent="0.3">
      <c r="B1422" s="2">
        <v>45390</v>
      </c>
      <c r="C1422" s="16">
        <v>71631.360000000001</v>
      </c>
    </row>
    <row r="1423" spans="2:3" x14ac:dyDescent="0.3">
      <c r="B1423" s="2">
        <v>45391</v>
      </c>
      <c r="C1423" s="16">
        <v>69139.02</v>
      </c>
    </row>
    <row r="1424" spans="2:3" x14ac:dyDescent="0.3">
      <c r="B1424" s="2">
        <v>45392</v>
      </c>
      <c r="C1424" s="16">
        <v>70587.88</v>
      </c>
    </row>
    <row r="1425" spans="2:3" x14ac:dyDescent="0.3">
      <c r="B1425" s="2">
        <v>45393</v>
      </c>
      <c r="C1425" s="16">
        <v>70060.61</v>
      </c>
    </row>
    <row r="1426" spans="2:3" x14ac:dyDescent="0.3">
      <c r="B1426" s="2">
        <v>45394</v>
      </c>
      <c r="C1426" s="16">
        <v>67195.87</v>
      </c>
    </row>
    <row r="1427" spans="2:3" x14ac:dyDescent="0.3">
      <c r="B1427" s="2">
        <v>45395</v>
      </c>
      <c r="C1427" s="16">
        <v>63821.47</v>
      </c>
    </row>
    <row r="1428" spans="2:3" x14ac:dyDescent="0.3">
      <c r="B1428" s="2">
        <v>45396</v>
      </c>
      <c r="C1428" s="16">
        <v>65738.73</v>
      </c>
    </row>
    <row r="1429" spans="2:3" x14ac:dyDescent="0.3">
      <c r="B1429" s="2">
        <v>45397</v>
      </c>
      <c r="C1429" s="16">
        <v>63426.21</v>
      </c>
    </row>
    <row r="1430" spans="2:3" x14ac:dyDescent="0.3">
      <c r="B1430" s="2">
        <v>45398</v>
      </c>
      <c r="C1430" s="16">
        <v>63811.86</v>
      </c>
    </row>
    <row r="1431" spans="2:3" x14ac:dyDescent="0.3">
      <c r="B1431" s="2">
        <v>45399</v>
      </c>
      <c r="C1431" s="16">
        <v>61276.69</v>
      </c>
    </row>
    <row r="1432" spans="2:3" x14ac:dyDescent="0.3">
      <c r="B1432" s="2">
        <v>45400</v>
      </c>
      <c r="C1432" s="16">
        <v>63512.75</v>
      </c>
    </row>
    <row r="1433" spans="2:3" x14ac:dyDescent="0.3">
      <c r="B1433" s="2">
        <v>45401</v>
      </c>
      <c r="C1433" s="16">
        <v>63843.57</v>
      </c>
    </row>
    <row r="1434" spans="2:3" x14ac:dyDescent="0.3">
      <c r="B1434" s="2">
        <v>45402</v>
      </c>
      <c r="C1434" s="16">
        <v>64994.44</v>
      </c>
    </row>
    <row r="1435" spans="2:3" x14ac:dyDescent="0.3">
      <c r="B1435" s="2">
        <v>45403</v>
      </c>
      <c r="C1435" s="16">
        <v>64926.64</v>
      </c>
    </row>
    <row r="1436" spans="2:3" x14ac:dyDescent="0.3">
      <c r="B1436" s="2">
        <v>45404</v>
      </c>
      <c r="C1436" s="16">
        <v>66837.679999999993</v>
      </c>
    </row>
    <row r="1437" spans="2:3" x14ac:dyDescent="0.3">
      <c r="B1437" s="2">
        <v>45405</v>
      </c>
      <c r="C1437" s="16">
        <v>66407.27</v>
      </c>
    </row>
    <row r="1438" spans="2:3" x14ac:dyDescent="0.3">
      <c r="B1438" s="2">
        <v>45406</v>
      </c>
      <c r="C1438" s="16">
        <v>64276.9</v>
      </c>
    </row>
    <row r="1439" spans="2:3" x14ac:dyDescent="0.3">
      <c r="B1439" s="2">
        <v>45407</v>
      </c>
      <c r="C1439" s="16">
        <v>64481.71</v>
      </c>
    </row>
    <row r="1440" spans="2:3" x14ac:dyDescent="0.3">
      <c r="B1440" s="2">
        <v>45408</v>
      </c>
      <c r="C1440" s="16">
        <v>63755.32</v>
      </c>
    </row>
    <row r="1441" spans="2:3" x14ac:dyDescent="0.3">
      <c r="B1441" s="2">
        <v>45409</v>
      </c>
      <c r="C1441" s="16">
        <v>63419.14</v>
      </c>
    </row>
    <row r="1442" spans="2:3" x14ac:dyDescent="0.3">
      <c r="B1442" s="2">
        <v>45410</v>
      </c>
      <c r="C1442" s="16">
        <v>63113.23</v>
      </c>
    </row>
    <row r="1443" spans="2:3" x14ac:dyDescent="0.3">
      <c r="B1443" s="2">
        <v>45411</v>
      </c>
      <c r="C1443" s="16">
        <v>63841.120000000003</v>
      </c>
    </row>
    <row r="1444" spans="2:3" x14ac:dyDescent="0.3">
      <c r="B1444" s="2">
        <v>45412</v>
      </c>
      <c r="C1444" s="16">
        <v>60636.86</v>
      </c>
    </row>
    <row r="1445" spans="2:3" x14ac:dyDescent="0.3">
      <c r="B1445" s="2">
        <v>45413</v>
      </c>
      <c r="C1445" s="16">
        <v>58254.01</v>
      </c>
    </row>
    <row r="1446" spans="2:3" x14ac:dyDescent="0.3">
      <c r="B1446" s="2">
        <v>45414</v>
      </c>
      <c r="C1446" s="16">
        <v>59123.43</v>
      </c>
    </row>
    <row r="1447" spans="2:3" x14ac:dyDescent="0.3">
      <c r="B1447" s="2">
        <v>45415</v>
      </c>
      <c r="C1447" s="16">
        <v>62889.84</v>
      </c>
    </row>
    <row r="1448" spans="2:3" x14ac:dyDescent="0.3">
      <c r="B1448" s="2">
        <v>45416</v>
      </c>
      <c r="C1448" s="16">
        <v>63891.47</v>
      </c>
    </row>
    <row r="1449" spans="2:3" x14ac:dyDescent="0.3">
      <c r="B1449" s="2">
        <v>45417</v>
      </c>
      <c r="C1449" s="16">
        <v>64031.13</v>
      </c>
    </row>
    <row r="1450" spans="2:3" x14ac:dyDescent="0.3">
      <c r="B1450" s="2">
        <v>45418</v>
      </c>
      <c r="C1450" s="16">
        <v>63161.95</v>
      </c>
    </row>
    <row r="1451" spans="2:3" x14ac:dyDescent="0.3">
      <c r="B1451" s="2">
        <v>45419</v>
      </c>
      <c r="C1451" s="16">
        <v>62334.82</v>
      </c>
    </row>
    <row r="1452" spans="2:3" x14ac:dyDescent="0.3">
      <c r="B1452" s="2">
        <v>45420</v>
      </c>
      <c r="C1452" s="16">
        <v>61187.94</v>
      </c>
    </row>
    <row r="1453" spans="2:3" x14ac:dyDescent="0.3">
      <c r="B1453" s="2">
        <v>45421</v>
      </c>
      <c r="C1453" s="16">
        <v>63049.96</v>
      </c>
    </row>
    <row r="1454" spans="2:3" x14ac:dyDescent="0.3">
      <c r="B1454" s="2">
        <v>45422</v>
      </c>
      <c r="C1454" s="16">
        <v>60792.78</v>
      </c>
    </row>
    <row r="1455" spans="2:3" x14ac:dyDescent="0.3">
      <c r="B1455" s="2">
        <v>45423</v>
      </c>
      <c r="C1455" s="16">
        <v>60793.71</v>
      </c>
    </row>
    <row r="1456" spans="2:3" x14ac:dyDescent="0.3">
      <c r="B1456" s="2">
        <v>45424</v>
      </c>
      <c r="C1456" s="16">
        <v>61448.39</v>
      </c>
    </row>
    <row r="1457" spans="2:3" x14ac:dyDescent="0.3">
      <c r="B1457" s="2">
        <v>45425</v>
      </c>
      <c r="C1457" s="16">
        <v>62901.45</v>
      </c>
    </row>
    <row r="1458" spans="2:3" x14ac:dyDescent="0.3">
      <c r="B1458" s="2">
        <v>45426</v>
      </c>
      <c r="C1458" s="16">
        <v>61552.79</v>
      </c>
    </row>
    <row r="1459" spans="2:3" x14ac:dyDescent="0.3">
      <c r="B1459" s="2">
        <v>45427</v>
      </c>
      <c r="C1459" s="16">
        <v>66267.490000000005</v>
      </c>
    </row>
    <row r="1460" spans="2:3" x14ac:dyDescent="0.3">
      <c r="B1460" s="2">
        <v>45428</v>
      </c>
      <c r="C1460" s="16">
        <v>65231.58</v>
      </c>
    </row>
    <row r="1461" spans="2:3" x14ac:dyDescent="0.3">
      <c r="B1461" s="2">
        <v>45429</v>
      </c>
      <c r="C1461" s="16">
        <v>67051.88</v>
      </c>
    </row>
    <row r="1462" spans="2:3" x14ac:dyDescent="0.3">
      <c r="B1462" s="2">
        <v>45430</v>
      </c>
      <c r="C1462" s="16">
        <v>66940.800000000003</v>
      </c>
    </row>
    <row r="1463" spans="2:3" x14ac:dyDescent="0.3">
      <c r="B1463" s="2">
        <v>45431</v>
      </c>
      <c r="C1463" s="16">
        <v>66278.37</v>
      </c>
    </row>
    <row r="1464" spans="2:3" x14ac:dyDescent="0.3">
      <c r="B1464" s="2">
        <v>45432</v>
      </c>
      <c r="C1464" s="16">
        <v>71448.2</v>
      </c>
    </row>
    <row r="1465" spans="2:3" x14ac:dyDescent="0.3">
      <c r="B1465" s="2">
        <v>45433</v>
      </c>
      <c r="C1465" s="16">
        <v>70136.53</v>
      </c>
    </row>
    <row r="1466" spans="2:3" x14ac:dyDescent="0.3">
      <c r="B1466" s="2">
        <v>45434</v>
      </c>
      <c r="C1466" s="16">
        <v>69122.34</v>
      </c>
    </row>
    <row r="1467" spans="2:3" x14ac:dyDescent="0.3">
      <c r="B1467" s="2">
        <v>45435</v>
      </c>
      <c r="C1467" s="16">
        <v>67929.56</v>
      </c>
    </row>
    <row r="1468" spans="2:3" x14ac:dyDescent="0.3">
      <c r="B1468" s="2">
        <v>45436</v>
      </c>
      <c r="C1468" s="16">
        <v>68526.100000000006</v>
      </c>
    </row>
    <row r="1469" spans="2:3" x14ac:dyDescent="0.3">
      <c r="B1469" s="2">
        <v>45437</v>
      </c>
      <c r="C1469" s="16">
        <v>69265.95</v>
      </c>
    </row>
    <row r="1470" spans="2:3" x14ac:dyDescent="0.3">
      <c r="B1470" s="2">
        <v>45438</v>
      </c>
      <c r="C1470" s="16">
        <v>68518.09</v>
      </c>
    </row>
    <row r="1471" spans="2:3" x14ac:dyDescent="0.3">
      <c r="B1471" s="2">
        <v>45439</v>
      </c>
      <c r="C1471" s="16">
        <v>69394.55</v>
      </c>
    </row>
    <row r="1472" spans="2:3" x14ac:dyDescent="0.3">
      <c r="B1472" s="2">
        <v>45440</v>
      </c>
      <c r="C1472" s="16">
        <v>68296.22</v>
      </c>
    </row>
    <row r="1473" spans="2:3" x14ac:dyDescent="0.3">
      <c r="B1473" s="2">
        <v>45441</v>
      </c>
      <c r="C1473" s="16">
        <v>67578.09</v>
      </c>
    </row>
    <row r="1474" spans="2:3" x14ac:dyDescent="0.3">
      <c r="B1474" s="2">
        <v>45442</v>
      </c>
      <c r="C1474" s="16">
        <v>68364.990000000005</v>
      </c>
    </row>
    <row r="1475" spans="2:3" x14ac:dyDescent="0.3">
      <c r="B1475" s="2">
        <v>45443</v>
      </c>
      <c r="C1475" s="16">
        <v>67491.41</v>
      </c>
    </row>
    <row r="1476" spans="2:3" x14ac:dyDescent="0.3">
      <c r="B1476" s="2">
        <v>45444</v>
      </c>
      <c r="C1476" s="16">
        <v>67706.94</v>
      </c>
    </row>
    <row r="1477" spans="2:3" x14ac:dyDescent="0.3">
      <c r="B1477" s="2">
        <v>45445</v>
      </c>
      <c r="C1477" s="16">
        <v>67751.600000000006</v>
      </c>
    </row>
    <row r="1478" spans="2:3" x14ac:dyDescent="0.3">
      <c r="B1478" s="2">
        <v>45446</v>
      </c>
      <c r="C1478" s="16">
        <v>68804.78</v>
      </c>
    </row>
    <row r="1479" spans="2:3" x14ac:dyDescent="0.3">
      <c r="B1479" s="2">
        <v>45447</v>
      </c>
      <c r="C1479" s="16">
        <v>70567.77</v>
      </c>
    </row>
    <row r="1480" spans="2:3" x14ac:dyDescent="0.3">
      <c r="B1480" s="2">
        <v>45448</v>
      </c>
      <c r="C1480" s="16">
        <v>71082.820000000007</v>
      </c>
    </row>
    <row r="1481" spans="2:3" x14ac:dyDescent="0.3">
      <c r="B1481" s="2">
        <v>45449</v>
      </c>
      <c r="C1481" s="16">
        <v>70757.16</v>
      </c>
    </row>
    <row r="1482" spans="2:3" x14ac:dyDescent="0.3">
      <c r="B1482" s="2">
        <v>45450</v>
      </c>
      <c r="C1482" s="16">
        <v>69342.59</v>
      </c>
    </row>
    <row r="1483" spans="2:3" x14ac:dyDescent="0.3">
      <c r="B1483" s="2">
        <v>45451</v>
      </c>
      <c r="C1483" s="16">
        <v>69305.77</v>
      </c>
    </row>
    <row r="1484" spans="2:3" x14ac:dyDescent="0.3">
      <c r="B1484" s="2">
        <v>45452</v>
      </c>
      <c r="C1484" s="16">
        <v>69647.990000000005</v>
      </c>
    </row>
    <row r="1485" spans="2:3" x14ac:dyDescent="0.3">
      <c r="B1485" s="2">
        <v>45453</v>
      </c>
      <c r="C1485" s="16">
        <v>69512.28</v>
      </c>
    </row>
    <row r="1486" spans="2:3" x14ac:dyDescent="0.3">
      <c r="B1486" s="2">
        <v>45454</v>
      </c>
      <c r="C1486" s="16">
        <v>67332.03</v>
      </c>
    </row>
    <row r="1487" spans="2:3" x14ac:dyDescent="0.3">
      <c r="B1487" s="2">
        <v>45455</v>
      </c>
      <c r="C1487" s="16">
        <v>68241.19</v>
      </c>
    </row>
    <row r="1488" spans="2:3" x14ac:dyDescent="0.3">
      <c r="B1488" s="2">
        <v>45456</v>
      </c>
      <c r="C1488" s="16">
        <v>66756.399999999994</v>
      </c>
    </row>
    <row r="1489" spans="2:3" x14ac:dyDescent="0.3">
      <c r="B1489" s="2">
        <v>45457</v>
      </c>
      <c r="C1489" s="16">
        <v>66011.09</v>
      </c>
    </row>
    <row r="1490" spans="2:3" x14ac:dyDescent="0.3">
      <c r="B1490" s="2">
        <v>45458</v>
      </c>
      <c r="C1490" s="16">
        <v>66191</v>
      </c>
    </row>
    <row r="1491" spans="2:3" x14ac:dyDescent="0.3">
      <c r="B1491" s="2">
        <v>45459</v>
      </c>
      <c r="C1491" s="16">
        <v>66639.05</v>
      </c>
    </row>
    <row r="1492" spans="2:3" x14ac:dyDescent="0.3">
      <c r="B1492" s="2">
        <v>45460</v>
      </c>
      <c r="C1492" s="16">
        <v>66490.3</v>
      </c>
    </row>
    <row r="1493" spans="2:3" x14ac:dyDescent="0.3">
      <c r="B1493" s="2">
        <v>45461</v>
      </c>
      <c r="C1493" s="16">
        <v>65140.75</v>
      </c>
    </row>
    <row r="1494" spans="2:3" x14ac:dyDescent="0.3">
      <c r="B1494" s="2">
        <v>45462</v>
      </c>
      <c r="C1494" s="16">
        <v>64960.3</v>
      </c>
    </row>
    <row r="1495" spans="2:3" x14ac:dyDescent="0.3">
      <c r="B1495" s="2">
        <v>45463</v>
      </c>
      <c r="C1495" s="16">
        <v>64828.66</v>
      </c>
    </row>
    <row r="1496" spans="2:3" x14ac:dyDescent="0.3">
      <c r="B1496" s="2">
        <v>45464</v>
      </c>
      <c r="C1496" s="16">
        <v>64096.2</v>
      </c>
    </row>
    <row r="1497" spans="2:3" x14ac:dyDescent="0.3">
      <c r="B1497" s="2">
        <v>45465</v>
      </c>
      <c r="C1497" s="16">
        <v>64252.58</v>
      </c>
    </row>
    <row r="1498" spans="2:3" x14ac:dyDescent="0.3">
      <c r="B1498" s="2">
        <v>45466</v>
      </c>
      <c r="C1498" s="16">
        <v>63180.800000000003</v>
      </c>
    </row>
    <row r="1499" spans="2:3" x14ac:dyDescent="0.3">
      <c r="B1499" s="2">
        <v>45467</v>
      </c>
      <c r="C1499" s="16">
        <v>60277.41</v>
      </c>
    </row>
    <row r="1500" spans="2:3" x14ac:dyDescent="0.3">
      <c r="B1500" s="2">
        <v>45468</v>
      </c>
      <c r="C1500" s="16">
        <v>61804.639999999999</v>
      </c>
    </row>
    <row r="1501" spans="2:3" x14ac:dyDescent="0.3">
      <c r="B1501" s="2">
        <v>45469</v>
      </c>
      <c r="C1501" s="16">
        <v>60811.28</v>
      </c>
    </row>
    <row r="1502" spans="2:3" x14ac:dyDescent="0.3">
      <c r="B1502" s="2">
        <v>45470</v>
      </c>
      <c r="C1502" s="16">
        <v>61604.800000000003</v>
      </c>
    </row>
    <row r="1503" spans="2:3" x14ac:dyDescent="0.3">
      <c r="B1503" s="2">
        <v>45471</v>
      </c>
      <c r="C1503" s="16">
        <v>60320.14</v>
      </c>
    </row>
    <row r="1504" spans="2:3" x14ac:dyDescent="0.3">
      <c r="B1504" s="2">
        <v>45472</v>
      </c>
      <c r="C1504" s="16">
        <v>60887.38</v>
      </c>
    </row>
    <row r="1505" spans="2:3" x14ac:dyDescent="0.3">
      <c r="B1505" s="2">
        <v>45473</v>
      </c>
      <c r="C1505" s="16">
        <v>62678.29</v>
      </c>
    </row>
    <row r="1506" spans="2:3" x14ac:dyDescent="0.3">
      <c r="B1506" s="2">
        <v>45474</v>
      </c>
      <c r="C1506" s="16">
        <v>62851.98</v>
      </c>
    </row>
    <row r="1507" spans="2:3" x14ac:dyDescent="0.3">
      <c r="B1507" s="2">
        <v>45475</v>
      </c>
      <c r="C1507" s="16">
        <v>62029.02</v>
      </c>
    </row>
    <row r="1508" spans="2:3" x14ac:dyDescent="0.3">
      <c r="B1508" s="2">
        <v>45476</v>
      </c>
      <c r="C1508" s="16">
        <v>60173.919999999998</v>
      </c>
    </row>
    <row r="1509" spans="2:3" x14ac:dyDescent="0.3">
      <c r="B1509" s="2">
        <v>45477</v>
      </c>
      <c r="C1509" s="16">
        <v>56977.7</v>
      </c>
    </row>
    <row r="1510" spans="2:3" x14ac:dyDescent="0.3">
      <c r="B1510" s="2">
        <v>45478</v>
      </c>
      <c r="C1510" s="16">
        <v>56662.38</v>
      </c>
    </row>
    <row r="1511" spans="2:3" x14ac:dyDescent="0.3">
      <c r="B1511" s="2">
        <v>45479</v>
      </c>
      <c r="C1511" s="16">
        <v>58303.54</v>
      </c>
    </row>
    <row r="1512" spans="2:3" x14ac:dyDescent="0.3">
      <c r="B1512" s="2">
        <v>45480</v>
      </c>
      <c r="C1512" s="16">
        <v>55849.11</v>
      </c>
    </row>
    <row r="1513" spans="2:3" x14ac:dyDescent="0.3">
      <c r="B1513" s="2">
        <v>45481</v>
      </c>
      <c r="C1513" s="16">
        <v>56705.1</v>
      </c>
    </row>
    <row r="1514" spans="2:3" x14ac:dyDescent="0.3">
      <c r="B1514" s="2">
        <v>45482</v>
      </c>
      <c r="C1514" s="16">
        <v>58009.23</v>
      </c>
    </row>
    <row r="1515" spans="2:3" x14ac:dyDescent="0.3">
      <c r="B1515" s="2">
        <v>45483</v>
      </c>
      <c r="C1515" s="16">
        <v>57742.5</v>
      </c>
    </row>
    <row r="1516" spans="2:3" x14ac:dyDescent="0.3">
      <c r="B1516" s="2">
        <v>45484</v>
      </c>
      <c r="C1516" s="16">
        <v>57344.91</v>
      </c>
    </row>
    <row r="1517" spans="2:3" x14ac:dyDescent="0.3">
      <c r="B1517" s="2">
        <v>45485</v>
      </c>
      <c r="C1517" s="16">
        <v>57899.46</v>
      </c>
    </row>
    <row r="1518" spans="2:3" x14ac:dyDescent="0.3">
      <c r="B1518" s="2">
        <v>45486</v>
      </c>
      <c r="C1518" s="16">
        <v>59231.95</v>
      </c>
    </row>
    <row r="1519" spans="2:3" x14ac:dyDescent="0.3">
      <c r="B1519" s="2">
        <v>45487</v>
      </c>
      <c r="C1519" s="16">
        <v>60787.79</v>
      </c>
    </row>
    <row r="1520" spans="2:3" x14ac:dyDescent="0.3">
      <c r="B1520" s="2">
        <v>45488</v>
      </c>
      <c r="C1520" s="16">
        <v>64870.15</v>
      </c>
    </row>
    <row r="1521" spans="2:3" x14ac:dyDescent="0.3">
      <c r="B1521" s="2">
        <v>45489</v>
      </c>
      <c r="C1521" s="16">
        <v>65097.15</v>
      </c>
    </row>
    <row r="1522" spans="2:3" x14ac:dyDescent="0.3">
      <c r="B1522" s="2">
        <v>45490</v>
      </c>
      <c r="C1522" s="16">
        <v>64118.79</v>
      </c>
    </row>
    <row r="1523" spans="2:3" x14ac:dyDescent="0.3">
      <c r="B1523" s="2">
        <v>45491</v>
      </c>
      <c r="C1523" s="16">
        <v>63974.07</v>
      </c>
    </row>
    <row r="1524" spans="2:3" x14ac:dyDescent="0.3">
      <c r="B1524" s="2">
        <v>45492</v>
      </c>
      <c r="C1524" s="16">
        <v>66710.16</v>
      </c>
    </row>
    <row r="1525" spans="2:3" x14ac:dyDescent="0.3">
      <c r="B1525" s="2">
        <v>45493</v>
      </c>
      <c r="C1525" s="16">
        <v>67163.649999999994</v>
      </c>
    </row>
    <row r="1526" spans="2:3" x14ac:dyDescent="0.3">
      <c r="B1526" s="2">
        <v>45494</v>
      </c>
      <c r="C1526" s="16">
        <v>68154.52</v>
      </c>
    </row>
    <row r="1527" spans="2:3" x14ac:dyDescent="0.3">
      <c r="B1527" s="2">
        <v>45495</v>
      </c>
      <c r="C1527" s="16">
        <v>67585.25</v>
      </c>
    </row>
    <row r="1528" spans="2:3" x14ac:dyDescent="0.3">
      <c r="B1528" s="2">
        <v>45496</v>
      </c>
      <c r="C1528" s="16">
        <v>65927.67</v>
      </c>
    </row>
    <row r="1529" spans="2:3" x14ac:dyDescent="0.3">
      <c r="B1529" s="2">
        <v>45497</v>
      </c>
      <c r="C1529" s="16">
        <v>65372.13</v>
      </c>
    </row>
    <row r="1530" spans="2:3" x14ac:dyDescent="0.3">
      <c r="B1530" s="2">
        <v>45498</v>
      </c>
      <c r="C1530" s="16">
        <v>65777.23</v>
      </c>
    </row>
    <row r="1531" spans="2:3" x14ac:dyDescent="0.3">
      <c r="B1531" s="2">
        <v>45499</v>
      </c>
      <c r="C1531" s="16">
        <v>67912.06</v>
      </c>
    </row>
    <row r="1532" spans="2:3" x14ac:dyDescent="0.3">
      <c r="B1532" s="2">
        <v>45500</v>
      </c>
      <c r="C1532" s="16">
        <v>67813.34</v>
      </c>
    </row>
    <row r="1533" spans="2:3" x14ac:dyDescent="0.3">
      <c r="B1533" s="2">
        <v>45501</v>
      </c>
      <c r="C1533" s="16">
        <v>68255.87</v>
      </c>
    </row>
    <row r="1534" spans="2:3" x14ac:dyDescent="0.3">
      <c r="B1534" s="2">
        <v>45502</v>
      </c>
      <c r="C1534" s="16">
        <v>66819.91</v>
      </c>
    </row>
    <row r="1535" spans="2:3" x14ac:dyDescent="0.3">
      <c r="B1535" s="2">
        <v>45503</v>
      </c>
      <c r="C1535" s="16">
        <v>66201.02</v>
      </c>
    </row>
    <row r="1536" spans="2:3" x14ac:dyDescent="0.3">
      <c r="B1536" s="2">
        <v>45504</v>
      </c>
      <c r="C1536" s="16">
        <v>64619.25</v>
      </c>
    </row>
    <row r="1537" spans="2:3" x14ac:dyDescent="0.3">
      <c r="B1537" s="2">
        <v>45505</v>
      </c>
      <c r="C1537" s="16">
        <v>65357.5</v>
      </c>
    </row>
    <row r="1538" spans="2:3" x14ac:dyDescent="0.3">
      <c r="B1538" s="2">
        <v>45506</v>
      </c>
      <c r="C1538" s="16">
        <v>61415.07</v>
      </c>
    </row>
    <row r="1539" spans="2:3" x14ac:dyDescent="0.3">
      <c r="B1539" s="2">
        <v>45507</v>
      </c>
      <c r="C1539" s="16">
        <v>60680.09</v>
      </c>
    </row>
    <row r="1540" spans="2:3" x14ac:dyDescent="0.3">
      <c r="B1540" s="2">
        <v>45508</v>
      </c>
      <c r="C1540" s="16">
        <v>58116.98</v>
      </c>
    </row>
    <row r="1541" spans="2:3" x14ac:dyDescent="0.3">
      <c r="B1541" s="2">
        <v>45509</v>
      </c>
      <c r="C1541" s="16">
        <v>53991.46</v>
      </c>
    </row>
    <row r="1542" spans="2:3" x14ac:dyDescent="0.3">
      <c r="B1542" s="2">
        <v>45510</v>
      </c>
      <c r="C1542" s="16">
        <v>56034.32</v>
      </c>
    </row>
    <row r="1543" spans="2:3" x14ac:dyDescent="0.3">
      <c r="B1543" s="2">
        <v>45511</v>
      </c>
      <c r="C1543" s="16">
        <v>55027.46</v>
      </c>
    </row>
    <row r="1544" spans="2:3" x14ac:dyDescent="0.3">
      <c r="B1544" s="2">
        <v>45512</v>
      </c>
      <c r="C1544" s="16">
        <v>61710.14</v>
      </c>
    </row>
    <row r="1545" spans="2:3" x14ac:dyDescent="0.3">
      <c r="B1545" s="2">
        <v>45513</v>
      </c>
      <c r="C1545" s="16">
        <v>60880.11</v>
      </c>
    </row>
    <row r="1546" spans="2:3" x14ac:dyDescent="0.3">
      <c r="B1546" s="2">
        <v>45514</v>
      </c>
      <c r="C1546" s="16">
        <v>60945.81</v>
      </c>
    </row>
    <row r="1547" spans="2:3" x14ac:dyDescent="0.3">
      <c r="B1547" s="2">
        <v>45515</v>
      </c>
      <c r="C1547" s="16">
        <v>58719.48</v>
      </c>
    </row>
    <row r="1548" spans="2:3" x14ac:dyDescent="0.3">
      <c r="B1548" s="2">
        <v>45516</v>
      </c>
      <c r="C1548" s="16">
        <v>59354.52</v>
      </c>
    </row>
    <row r="1549" spans="2:3" x14ac:dyDescent="0.3">
      <c r="B1549" s="2">
        <v>45517</v>
      </c>
      <c r="C1549" s="16">
        <v>60609.57</v>
      </c>
    </row>
    <row r="1550" spans="2:3" x14ac:dyDescent="0.3">
      <c r="B1550" s="2">
        <v>45518</v>
      </c>
      <c r="C1550" s="16">
        <v>58737.27</v>
      </c>
    </row>
    <row r="1551" spans="2:3" x14ac:dyDescent="0.3">
      <c r="B1551" s="2">
        <v>45519</v>
      </c>
      <c r="C1551" s="16">
        <v>57560.1</v>
      </c>
    </row>
    <row r="1552" spans="2:3" x14ac:dyDescent="0.3">
      <c r="B1552" s="2">
        <v>45520</v>
      </c>
      <c r="C1552" s="16">
        <v>58894.11</v>
      </c>
    </row>
    <row r="1553" spans="2:3" x14ac:dyDescent="0.3">
      <c r="B1553" s="2">
        <v>45521</v>
      </c>
      <c r="C1553" s="16">
        <v>59478.97</v>
      </c>
    </row>
    <row r="1554" spans="2:3" x14ac:dyDescent="0.3">
      <c r="B1554" s="2">
        <v>45522</v>
      </c>
      <c r="C1554" s="16">
        <v>58483.96</v>
      </c>
    </row>
    <row r="1555" spans="2:3" x14ac:dyDescent="0.3">
      <c r="B1555" s="2">
        <v>45523</v>
      </c>
      <c r="C1555" s="16">
        <v>59493.45</v>
      </c>
    </row>
    <row r="1556" spans="2:3" x14ac:dyDescent="0.3">
      <c r="B1556" s="2">
        <v>45524</v>
      </c>
      <c r="C1556" s="16">
        <v>59012.79</v>
      </c>
    </row>
    <row r="1557" spans="2:3" x14ac:dyDescent="0.3">
      <c r="B1557" s="2">
        <v>45525</v>
      </c>
      <c r="C1557" s="16">
        <v>61175.19</v>
      </c>
    </row>
    <row r="1558" spans="2:3" x14ac:dyDescent="0.3">
      <c r="B1558" s="2">
        <v>45526</v>
      </c>
      <c r="C1558" s="16">
        <v>60381.91</v>
      </c>
    </row>
    <row r="1559" spans="2:3" x14ac:dyDescent="0.3">
      <c r="B1559" s="2">
        <v>45527</v>
      </c>
      <c r="C1559" s="16">
        <v>64094.36</v>
      </c>
    </row>
    <row r="1560" spans="2:3" x14ac:dyDescent="0.3">
      <c r="B1560" s="2">
        <v>45528</v>
      </c>
      <c r="C1560" s="16">
        <v>64178.99</v>
      </c>
    </row>
    <row r="1561" spans="2:3" x14ac:dyDescent="0.3">
      <c r="B1561" s="2">
        <v>45529</v>
      </c>
      <c r="C1561" s="16">
        <v>64333.54</v>
      </c>
    </row>
    <row r="1562" spans="2:3" x14ac:dyDescent="0.3">
      <c r="B1562" s="2">
        <v>45530</v>
      </c>
      <c r="C1562" s="16">
        <v>62880.66</v>
      </c>
    </row>
    <row r="1563" spans="2:3" x14ac:dyDescent="0.3">
      <c r="B1563" s="2">
        <v>45531</v>
      </c>
      <c r="C1563" s="16">
        <v>59504.13</v>
      </c>
    </row>
    <row r="1564" spans="2:3" x14ac:dyDescent="0.3">
      <c r="B1564" s="2">
        <v>45532</v>
      </c>
      <c r="C1564" s="16">
        <v>59027.63</v>
      </c>
    </row>
    <row r="1565" spans="2:3" x14ac:dyDescent="0.3">
      <c r="B1565" s="2">
        <v>45533</v>
      </c>
      <c r="C1565" s="16">
        <v>59388.18</v>
      </c>
    </row>
    <row r="1566" spans="2:3" x14ac:dyDescent="0.3">
      <c r="B1566" s="2">
        <v>45534</v>
      </c>
      <c r="C1566" s="16">
        <v>59119.48</v>
      </c>
    </row>
    <row r="1567" spans="2:3" x14ac:dyDescent="0.3">
      <c r="B1567" s="2">
        <v>45535</v>
      </c>
      <c r="C1567" s="16">
        <v>58969.9</v>
      </c>
    </row>
    <row r="1568" spans="2:3" x14ac:dyDescent="0.3">
      <c r="B1568" s="2">
        <v>45536</v>
      </c>
      <c r="C1568" s="16">
        <v>57325.49</v>
      </c>
    </row>
    <row r="1569" spans="2:3" x14ac:dyDescent="0.3">
      <c r="B1569" s="2">
        <v>45537</v>
      </c>
      <c r="C1569" s="16">
        <v>59112.480000000003</v>
      </c>
    </row>
    <row r="1570" spans="2:3" x14ac:dyDescent="0.3">
      <c r="B1570" s="2">
        <v>45538</v>
      </c>
      <c r="C1570" s="16">
        <v>57431.02</v>
      </c>
    </row>
    <row r="1571" spans="2:3" x14ac:dyDescent="0.3">
      <c r="B1571" s="2">
        <v>45539</v>
      </c>
      <c r="C1571" s="16">
        <v>57971.54</v>
      </c>
    </row>
    <row r="1572" spans="2:3" x14ac:dyDescent="0.3">
      <c r="B1572" s="2">
        <v>45540</v>
      </c>
      <c r="C1572" s="16">
        <v>56160.49</v>
      </c>
    </row>
    <row r="1573" spans="2:3" x14ac:dyDescent="0.3">
      <c r="B1573" s="2">
        <v>45541</v>
      </c>
      <c r="C1573" s="16">
        <v>53948.75</v>
      </c>
    </row>
    <row r="1574" spans="2:3" x14ac:dyDescent="0.3">
      <c r="B1574" s="2">
        <v>45542</v>
      </c>
      <c r="C1574" s="16">
        <v>54139.69</v>
      </c>
    </row>
    <row r="1575" spans="2:3" x14ac:dyDescent="0.3">
      <c r="B1575" s="2">
        <v>45543</v>
      </c>
      <c r="C1575" s="16">
        <v>54841.57</v>
      </c>
    </row>
    <row r="1576" spans="2:3" x14ac:dyDescent="0.3">
      <c r="B1576" s="2">
        <v>45544</v>
      </c>
      <c r="C1576" s="16">
        <v>57019.54</v>
      </c>
    </row>
    <row r="1577" spans="2:3" x14ac:dyDescent="0.3">
      <c r="B1577" s="2">
        <v>45545</v>
      </c>
      <c r="C1577" s="16">
        <v>57648.71</v>
      </c>
    </row>
    <row r="1578" spans="2:3" x14ac:dyDescent="0.3">
      <c r="B1578" s="2">
        <v>45546</v>
      </c>
      <c r="C1578" s="16">
        <v>57343.17</v>
      </c>
    </row>
    <row r="1579" spans="2:3" x14ac:dyDescent="0.3">
      <c r="B1579" s="2">
        <v>45547</v>
      </c>
      <c r="C1579" s="16">
        <v>58127.01</v>
      </c>
    </row>
    <row r="1580" spans="2:3" x14ac:dyDescent="0.3">
      <c r="B1580" s="2">
        <v>45548</v>
      </c>
      <c r="C1580" s="16">
        <v>60571.3</v>
      </c>
    </row>
    <row r="1581" spans="2:3" x14ac:dyDescent="0.3">
      <c r="B1581" s="2">
        <v>45549</v>
      </c>
      <c r="C1581" s="16">
        <v>60005.120000000003</v>
      </c>
    </row>
    <row r="1582" spans="2:3" x14ac:dyDescent="0.3">
      <c r="B1582" s="2">
        <v>45550</v>
      </c>
      <c r="C1582" s="16">
        <v>59182.84</v>
      </c>
    </row>
    <row r="1583" spans="2:3" x14ac:dyDescent="0.3">
      <c r="B1583" s="2">
        <v>45551</v>
      </c>
      <c r="C1583" s="16">
        <v>58192.51</v>
      </c>
    </row>
    <row r="1584" spans="2:3" x14ac:dyDescent="0.3">
      <c r="B1584" s="2">
        <v>45552</v>
      </c>
      <c r="C1584" s="16">
        <v>60308.54</v>
      </c>
    </row>
    <row r="1585" spans="2:3" x14ac:dyDescent="0.3">
      <c r="B1585" s="2">
        <v>45553</v>
      </c>
      <c r="C1585" s="16">
        <v>61649.68</v>
      </c>
    </row>
    <row r="1586" spans="2:3" x14ac:dyDescent="0.3">
      <c r="B1586" s="2">
        <v>45554</v>
      </c>
      <c r="C1586" s="16">
        <v>62940.46</v>
      </c>
    </row>
    <row r="1587" spans="2:3" x14ac:dyDescent="0.3">
      <c r="B1587" s="2">
        <v>45555</v>
      </c>
      <c r="C1587" s="16">
        <v>63192.98</v>
      </c>
    </row>
    <row r="1588" spans="2:3" x14ac:dyDescent="0.3">
      <c r="B1588" s="2">
        <v>45556</v>
      </c>
      <c r="C1588" s="16">
        <v>63394.84</v>
      </c>
    </row>
    <row r="1589" spans="2:3" x14ac:dyDescent="0.3">
      <c r="B1589" s="2">
        <v>45557</v>
      </c>
      <c r="C1589" s="16">
        <v>63648.71</v>
      </c>
    </row>
    <row r="1590" spans="2:3" x14ac:dyDescent="0.3">
      <c r="B1590" s="2">
        <v>45558</v>
      </c>
      <c r="C1590" s="16">
        <v>63329.8</v>
      </c>
    </row>
    <row r="1591" spans="2:3" x14ac:dyDescent="0.3">
      <c r="B1591" s="2">
        <v>45559</v>
      </c>
      <c r="C1591" s="16">
        <v>64301.97</v>
      </c>
    </row>
    <row r="1592" spans="2:3" x14ac:dyDescent="0.3">
      <c r="B1592" s="2">
        <v>45560</v>
      </c>
      <c r="C1592" s="16">
        <v>63143.14</v>
      </c>
    </row>
    <row r="1593" spans="2:3" x14ac:dyDescent="0.3">
      <c r="B1593" s="2">
        <v>45561</v>
      </c>
      <c r="C1593" s="16">
        <v>65181.02</v>
      </c>
    </row>
    <row r="1594" spans="2:3" x14ac:dyDescent="0.3">
      <c r="B1594" s="2">
        <v>45562</v>
      </c>
      <c r="C1594" s="16">
        <v>65790.66</v>
      </c>
    </row>
    <row r="1595" spans="2:3" x14ac:dyDescent="0.3">
      <c r="B1595" s="2">
        <v>45563</v>
      </c>
      <c r="C1595" s="16">
        <v>65887.649999999994</v>
      </c>
    </row>
    <row r="1596" spans="2:3" x14ac:dyDescent="0.3">
      <c r="B1596" s="2">
        <v>45564</v>
      </c>
      <c r="C1596" s="16">
        <v>65635.3</v>
      </c>
    </row>
    <row r="1597" spans="2:3" x14ac:dyDescent="0.3">
      <c r="B1597" s="2">
        <v>45565</v>
      </c>
      <c r="C1597" s="16">
        <v>63329.5</v>
      </c>
    </row>
    <row r="1598" spans="2:3" x14ac:dyDescent="0.3">
      <c r="B1598" s="2">
        <v>45566</v>
      </c>
      <c r="C1598" s="16">
        <v>60837.01</v>
      </c>
    </row>
    <row r="1599" spans="2:3" x14ac:dyDescent="0.3">
      <c r="B1599" s="2">
        <v>45567</v>
      </c>
      <c r="C1599" s="16">
        <v>60632.79</v>
      </c>
    </row>
    <row r="1600" spans="2:3" x14ac:dyDescent="0.3">
      <c r="B1600" s="2">
        <v>45568</v>
      </c>
      <c r="C1600" s="16">
        <v>60759.4</v>
      </c>
    </row>
    <row r="1601" spans="2:3" x14ac:dyDescent="0.3">
      <c r="B1601" s="2">
        <v>45569</v>
      </c>
      <c r="C1601" s="16">
        <v>62067.48</v>
      </c>
    </row>
    <row r="1602" spans="2:3" x14ac:dyDescent="0.3">
      <c r="B1602" s="2">
        <v>45570</v>
      </c>
      <c r="C1602" s="16">
        <v>62089.95</v>
      </c>
    </row>
    <row r="1603" spans="2:3" x14ac:dyDescent="0.3">
      <c r="B1603" s="2">
        <v>45571</v>
      </c>
      <c r="C1603" s="16">
        <v>62818.95</v>
      </c>
    </row>
    <row r="1604" spans="2:3" x14ac:dyDescent="0.3">
      <c r="B1604" s="2">
        <v>45572</v>
      </c>
      <c r="C1604" s="16">
        <v>62236.66</v>
      </c>
    </row>
    <row r="1605" spans="2:3" x14ac:dyDescent="0.3">
      <c r="B1605" s="2">
        <v>45573</v>
      </c>
      <c r="C1605" s="16">
        <v>62131.97</v>
      </c>
    </row>
    <row r="1606" spans="2:3" x14ac:dyDescent="0.3">
      <c r="B1606" s="2">
        <v>45574</v>
      </c>
      <c r="C1606" s="16">
        <v>60582.1</v>
      </c>
    </row>
    <row r="1607" spans="2:3" x14ac:dyDescent="0.3">
      <c r="B1607" s="2">
        <v>45575</v>
      </c>
      <c r="C1607" s="16">
        <v>60274.5</v>
      </c>
    </row>
    <row r="1608" spans="2:3" x14ac:dyDescent="0.3">
      <c r="B1608" s="2">
        <v>45576</v>
      </c>
      <c r="C1608" s="16">
        <v>62445.09</v>
      </c>
    </row>
    <row r="1609" spans="2:3" x14ac:dyDescent="0.3">
      <c r="B1609" s="2">
        <v>45577</v>
      </c>
      <c r="C1609" s="16">
        <v>63193.02</v>
      </c>
    </row>
    <row r="1610" spans="2:3" x14ac:dyDescent="0.3">
      <c r="B1610" s="2">
        <v>45578</v>
      </c>
      <c r="C1610" s="16">
        <v>62851.38</v>
      </c>
    </row>
    <row r="1611" spans="2:3" x14ac:dyDescent="0.3">
      <c r="B1611" s="2">
        <v>45579</v>
      </c>
      <c r="C1611" s="16">
        <v>66046.13</v>
      </c>
    </row>
    <row r="1612" spans="2:3" x14ac:dyDescent="0.3">
      <c r="B1612" s="2">
        <v>45580</v>
      </c>
      <c r="C1612" s="16">
        <v>67041.11</v>
      </c>
    </row>
    <row r="1613" spans="2:3" x14ac:dyDescent="0.3">
      <c r="B1613" s="2">
        <v>45581</v>
      </c>
      <c r="C1613" s="16">
        <v>67612.72</v>
      </c>
    </row>
    <row r="1614" spans="2:3" x14ac:dyDescent="0.3">
      <c r="B1614" s="2">
        <v>45582</v>
      </c>
      <c r="C1614" s="16">
        <v>67399.839999999997</v>
      </c>
    </row>
    <row r="1615" spans="2:3" x14ac:dyDescent="0.3">
      <c r="B1615" s="2">
        <v>45583</v>
      </c>
      <c r="C1615" s="16">
        <v>68418.789999999994</v>
      </c>
    </row>
    <row r="1616" spans="2:3" x14ac:dyDescent="0.3">
      <c r="B1616" s="2">
        <v>45584</v>
      </c>
      <c r="C1616" s="16">
        <v>68362.73</v>
      </c>
    </row>
    <row r="1617" spans="2:3" x14ac:dyDescent="0.3">
      <c r="B1617" s="2">
        <v>45585</v>
      </c>
      <c r="C1617" s="16">
        <v>69001.7</v>
      </c>
    </row>
    <row r="1618" spans="2:3" x14ac:dyDescent="0.3">
      <c r="B1618" s="2">
        <v>45586</v>
      </c>
      <c r="C1618" s="16">
        <v>67367.850000000006</v>
      </c>
    </row>
    <row r="1619" spans="2:3" x14ac:dyDescent="0.3">
      <c r="B1619" s="2">
        <v>45587</v>
      </c>
      <c r="C1619" s="16">
        <v>67361.41</v>
      </c>
    </row>
    <row r="1620" spans="2:3" x14ac:dyDescent="0.3">
      <c r="B1620" s="2">
        <v>45588</v>
      </c>
      <c r="C1620" s="16">
        <v>66432.2</v>
      </c>
    </row>
    <row r="1621" spans="2:3" x14ac:dyDescent="0.3">
      <c r="B1621" s="2">
        <v>45589</v>
      </c>
      <c r="C1621" s="16">
        <v>68161.05</v>
      </c>
    </row>
    <row r="1622" spans="2:3" x14ac:dyDescent="0.3">
      <c r="B1622" s="2">
        <v>45590</v>
      </c>
      <c r="C1622" s="16">
        <v>66642.41</v>
      </c>
    </row>
    <row r="1623" spans="2:3" x14ac:dyDescent="0.3">
      <c r="B1623" s="2">
        <v>45591</v>
      </c>
      <c r="C1623" s="16">
        <v>67014.7</v>
      </c>
    </row>
    <row r="1624" spans="2:3" x14ac:dyDescent="0.3">
      <c r="B1624" s="2">
        <v>45592</v>
      </c>
      <c r="C1624" s="16">
        <v>67929.3</v>
      </c>
    </row>
    <row r="1625" spans="2:3" x14ac:dyDescent="0.3">
      <c r="B1625" s="2">
        <v>45593</v>
      </c>
      <c r="C1625" s="16">
        <v>69907.759999999995</v>
      </c>
    </row>
    <row r="1626" spans="2:3" x14ac:dyDescent="0.3">
      <c r="B1626" s="2">
        <v>45594</v>
      </c>
      <c r="C1626" s="16">
        <v>72720.490000000005</v>
      </c>
    </row>
    <row r="1627" spans="2:3" x14ac:dyDescent="0.3">
      <c r="B1627" s="2">
        <v>45595</v>
      </c>
      <c r="C1627" s="16">
        <v>72339.539999999994</v>
      </c>
    </row>
    <row r="1628" spans="2:3" x14ac:dyDescent="0.3">
      <c r="B1628" s="2">
        <v>45596</v>
      </c>
      <c r="C1628" s="16">
        <v>70215.19</v>
      </c>
    </row>
    <row r="1629" spans="2:3" x14ac:dyDescent="0.3">
      <c r="B1629" s="2">
        <v>45597</v>
      </c>
      <c r="C1629" s="16">
        <v>69482.47</v>
      </c>
    </row>
    <row r="1630" spans="2:3" x14ac:dyDescent="0.3">
      <c r="B1630" s="2">
        <v>45598</v>
      </c>
      <c r="C1630" s="16">
        <v>69289.27</v>
      </c>
    </row>
    <row r="1631" spans="2:3" x14ac:dyDescent="0.3">
      <c r="B1631" s="2">
        <v>45599</v>
      </c>
      <c r="C1631" s="16">
        <v>68741.119999999995</v>
      </c>
    </row>
    <row r="1632" spans="2:3" x14ac:dyDescent="0.3">
      <c r="B1632" s="2">
        <v>45600</v>
      </c>
      <c r="C1632" s="16">
        <v>67811.509999999995</v>
      </c>
    </row>
    <row r="1633" spans="2:3" x14ac:dyDescent="0.3">
      <c r="B1633" s="2">
        <v>45601</v>
      </c>
      <c r="C1633" s="16">
        <v>69359.56</v>
      </c>
    </row>
    <row r="1634" spans="2:3" x14ac:dyDescent="0.3">
      <c r="B1634" s="2">
        <v>45602</v>
      </c>
      <c r="C1634" s="16">
        <v>75639.08</v>
      </c>
    </row>
    <row r="1635" spans="2:3" x14ac:dyDescent="0.3">
      <c r="B1635" s="2">
        <v>45603</v>
      </c>
      <c r="C1635" s="16">
        <v>75904.86</v>
      </c>
    </row>
    <row r="1636" spans="2:3" x14ac:dyDescent="0.3">
      <c r="B1636" s="2">
        <v>45604</v>
      </c>
      <c r="C1636" s="16">
        <v>76545.48</v>
      </c>
    </row>
    <row r="1637" spans="2:3" x14ac:dyDescent="0.3">
      <c r="B1637" s="2">
        <v>45605</v>
      </c>
      <c r="C1637" s="16">
        <v>76778.87</v>
      </c>
    </row>
    <row r="1638" spans="2:3" x14ac:dyDescent="0.3">
      <c r="B1638" s="2">
        <v>45606</v>
      </c>
      <c r="C1638" s="16">
        <v>80474.19</v>
      </c>
    </row>
    <row r="1639" spans="2:3" x14ac:dyDescent="0.3">
      <c r="B1639" s="2">
        <v>45607</v>
      </c>
      <c r="C1639" s="16">
        <v>88701.48</v>
      </c>
    </row>
    <row r="1640" spans="2:3" x14ac:dyDescent="0.3">
      <c r="B1640" s="2">
        <v>45608</v>
      </c>
      <c r="C1640" s="16">
        <v>87955.81</v>
      </c>
    </row>
    <row r="1641" spans="2:3" x14ac:dyDescent="0.3">
      <c r="B1641" s="2">
        <v>45609</v>
      </c>
      <c r="C1641" s="16">
        <v>90584.16</v>
      </c>
    </row>
    <row r="1642" spans="2:3" x14ac:dyDescent="0.3">
      <c r="B1642" s="2">
        <v>45610</v>
      </c>
      <c r="C1642" s="16">
        <v>87250.43</v>
      </c>
    </row>
    <row r="1643" spans="2:3" x14ac:dyDescent="0.3">
      <c r="B1643" s="2">
        <v>45611</v>
      </c>
      <c r="C1643" s="16">
        <v>91066.01</v>
      </c>
    </row>
    <row r="1644" spans="2:3" x14ac:dyDescent="0.3">
      <c r="B1644" s="2">
        <v>45612</v>
      </c>
      <c r="C1644" s="16">
        <v>90558.48</v>
      </c>
    </row>
    <row r="1645" spans="2:3" x14ac:dyDescent="0.3">
      <c r="B1645" s="2">
        <v>45613</v>
      </c>
      <c r="C1645" s="16">
        <v>89845.85</v>
      </c>
    </row>
    <row r="1646" spans="2:3" x14ac:dyDescent="0.3">
      <c r="B1646" s="2">
        <v>45614</v>
      </c>
      <c r="C1646" s="16">
        <v>90542.64</v>
      </c>
    </row>
    <row r="1647" spans="2:3" x14ac:dyDescent="0.3">
      <c r="B1647" s="2">
        <v>45615</v>
      </c>
      <c r="C1647" s="16">
        <v>92343.79</v>
      </c>
    </row>
    <row r="1648" spans="2:3" x14ac:dyDescent="0.3">
      <c r="B1648" s="2">
        <v>45616</v>
      </c>
      <c r="C1648" s="16">
        <v>94339.49</v>
      </c>
    </row>
    <row r="1649" spans="2:3" x14ac:dyDescent="0.3">
      <c r="B1649" s="2">
        <v>45617</v>
      </c>
      <c r="C1649" s="16">
        <v>98504.73</v>
      </c>
    </row>
    <row r="1650" spans="2:3" x14ac:dyDescent="0.3">
      <c r="B1650" s="2">
        <v>45618</v>
      </c>
      <c r="C1650" s="16">
        <v>98997.66</v>
      </c>
    </row>
    <row r="1651" spans="2:3" x14ac:dyDescent="0.3">
      <c r="B1651" s="2">
        <v>45619</v>
      </c>
      <c r="C1651" s="16">
        <v>97777.279999999999</v>
      </c>
    </row>
    <row r="1652" spans="2:3" x14ac:dyDescent="0.3">
      <c r="B1652" s="2">
        <v>45620</v>
      </c>
      <c r="C1652" s="16">
        <v>98013.82</v>
      </c>
    </row>
    <row r="1653" spans="2:3" x14ac:dyDescent="0.3">
      <c r="B1653" s="2">
        <v>45621</v>
      </c>
      <c r="C1653" s="16">
        <v>93102.3</v>
      </c>
    </row>
    <row r="1654" spans="2:3" x14ac:dyDescent="0.3">
      <c r="B1654" s="2">
        <v>45622</v>
      </c>
      <c r="C1654" s="16">
        <v>91985.32</v>
      </c>
    </row>
    <row r="1655" spans="2:3" x14ac:dyDescent="0.3">
      <c r="B1655" s="2">
        <v>45623</v>
      </c>
      <c r="C1655" s="16">
        <v>95962.53</v>
      </c>
    </row>
    <row r="1656" spans="2:3" x14ac:dyDescent="0.3">
      <c r="B1656" s="2">
        <v>45624</v>
      </c>
      <c r="C1656" s="16">
        <v>95652.47</v>
      </c>
    </row>
    <row r="1657" spans="2:3" x14ac:dyDescent="0.3">
      <c r="B1657" s="2">
        <v>45625</v>
      </c>
      <c r="C1657" s="16">
        <v>97461.52</v>
      </c>
    </row>
    <row r="1658" spans="2:3" x14ac:dyDescent="0.3">
      <c r="B1658" s="2">
        <v>45626</v>
      </c>
      <c r="C1658" s="16">
        <v>96449.05</v>
      </c>
    </row>
    <row r="1659" spans="2:3" x14ac:dyDescent="0.3">
      <c r="B1659" s="2">
        <v>45627</v>
      </c>
      <c r="C1659" s="16">
        <v>97279.79</v>
      </c>
    </row>
    <row r="1660" spans="2:3" x14ac:dyDescent="0.3">
      <c r="B1660" s="2">
        <v>45628</v>
      </c>
      <c r="C1660" s="16">
        <v>95865.3</v>
      </c>
    </row>
    <row r="1661" spans="2:3" x14ac:dyDescent="0.3">
      <c r="B1661" s="2">
        <v>45629</v>
      </c>
      <c r="C1661" s="16">
        <v>96002.16</v>
      </c>
    </row>
    <row r="1662" spans="2:3" x14ac:dyDescent="0.3">
      <c r="B1662" s="2">
        <v>45630</v>
      </c>
      <c r="C1662" s="16">
        <v>98768.53</v>
      </c>
    </row>
    <row r="1663" spans="2:3" x14ac:dyDescent="0.3">
      <c r="B1663" s="2">
        <v>45631</v>
      </c>
      <c r="C1663" s="16">
        <v>96593.57</v>
      </c>
    </row>
    <row r="1664" spans="2:3" x14ac:dyDescent="0.3">
      <c r="B1664" s="2">
        <v>45632</v>
      </c>
      <c r="C1664" s="16">
        <v>99920.71</v>
      </c>
    </row>
    <row r="1665" spans="2:3" x14ac:dyDescent="0.3">
      <c r="B1665" s="2">
        <v>45633</v>
      </c>
      <c r="C1665" s="16">
        <v>99923.34</v>
      </c>
    </row>
    <row r="1666" spans="2:3" x14ac:dyDescent="0.3">
      <c r="B1666" s="2">
        <v>45634</v>
      </c>
      <c r="C1666" s="16">
        <v>101236.02</v>
      </c>
    </row>
    <row r="1667" spans="2:3" x14ac:dyDescent="0.3">
      <c r="B1667" s="2">
        <v>45635</v>
      </c>
      <c r="C1667" s="16">
        <v>97432.72</v>
      </c>
    </row>
    <row r="1668" spans="2:3" x14ac:dyDescent="0.3">
      <c r="B1668" s="2">
        <v>45636</v>
      </c>
      <c r="C1668" s="16">
        <v>96675.43</v>
      </c>
    </row>
    <row r="1669" spans="2:3" x14ac:dyDescent="0.3">
      <c r="B1669" s="2">
        <v>45637</v>
      </c>
      <c r="C1669" s="16">
        <v>101173.03</v>
      </c>
    </row>
    <row r="1670" spans="2:3" x14ac:dyDescent="0.3">
      <c r="B1670" s="2">
        <v>45638</v>
      </c>
      <c r="C1670" s="16">
        <v>100043</v>
      </c>
    </row>
    <row r="1671" spans="2:3" x14ac:dyDescent="0.3">
      <c r="B1671" s="2">
        <v>45639</v>
      </c>
      <c r="C1671" s="16">
        <v>101459.26</v>
      </c>
    </row>
    <row r="1672" spans="2:3" x14ac:dyDescent="0.3">
      <c r="B1672" s="2">
        <v>45640</v>
      </c>
      <c r="C1672" s="16">
        <v>101372.97</v>
      </c>
    </row>
    <row r="1673" spans="2:3" x14ac:dyDescent="0.3">
      <c r="B1673" s="2">
        <v>45641</v>
      </c>
      <c r="C1673" s="16">
        <v>104298.7</v>
      </c>
    </row>
    <row r="1674" spans="2:3" x14ac:dyDescent="0.3">
      <c r="B1674" s="2">
        <v>45642</v>
      </c>
      <c r="C1674" s="16">
        <v>106029.72</v>
      </c>
    </row>
    <row r="1675" spans="2:3" x14ac:dyDescent="0.3">
      <c r="B1675" s="2">
        <v>45643</v>
      </c>
      <c r="C1675" s="16">
        <v>106140.6</v>
      </c>
    </row>
    <row r="1676" spans="2:3" x14ac:dyDescent="0.3">
      <c r="B1676" s="2">
        <v>45644</v>
      </c>
      <c r="C1676" s="16">
        <v>100041.54</v>
      </c>
    </row>
    <row r="1677" spans="2:3" x14ac:dyDescent="0.3">
      <c r="B1677" s="2">
        <v>45645</v>
      </c>
      <c r="C1677" s="16">
        <v>97490.95</v>
      </c>
    </row>
    <row r="1678" spans="2:3" x14ac:dyDescent="0.3">
      <c r="B1678" s="2">
        <v>45646</v>
      </c>
      <c r="C1678" s="16">
        <v>97755.93</v>
      </c>
    </row>
    <row r="1679" spans="2:3" x14ac:dyDescent="0.3">
      <c r="B1679" s="2">
        <v>45647</v>
      </c>
      <c r="C1679" s="16">
        <v>97224.73</v>
      </c>
    </row>
    <row r="1680" spans="2:3" x14ac:dyDescent="0.3">
      <c r="B1680" s="2">
        <v>45648</v>
      </c>
      <c r="C1680" s="16">
        <v>95104.94</v>
      </c>
    </row>
    <row r="1681" spans="2:3" x14ac:dyDescent="0.3">
      <c r="B1681" s="2">
        <v>45649</v>
      </c>
      <c r="C1681" s="16">
        <v>94686.24</v>
      </c>
    </row>
    <row r="1682" spans="2:3" x14ac:dyDescent="0.3">
      <c r="B1682" s="2">
        <v>45650</v>
      </c>
      <c r="C1682" s="16">
        <v>98676.09</v>
      </c>
    </row>
    <row r="1683" spans="2:3" x14ac:dyDescent="0.3">
      <c r="B1683" s="2">
        <v>45651</v>
      </c>
      <c r="C1683" s="16">
        <v>99299.199999999997</v>
      </c>
    </row>
    <row r="1684" spans="2:3" x14ac:dyDescent="0.3">
      <c r="B1684" s="2">
        <v>45652</v>
      </c>
      <c r="C1684" s="16">
        <v>95795.520000000004</v>
      </c>
    </row>
    <row r="1685" spans="2:3" x14ac:dyDescent="0.3">
      <c r="B1685" s="2">
        <v>45653</v>
      </c>
      <c r="C1685" s="16">
        <v>94164.86</v>
      </c>
    </row>
    <row r="1686" spans="2:3" x14ac:dyDescent="0.3">
      <c r="B1686" s="2">
        <v>45654</v>
      </c>
      <c r="C1686" s="16">
        <v>95163.93</v>
      </c>
    </row>
    <row r="1687" spans="2:3" x14ac:dyDescent="0.3">
      <c r="B1687" s="2">
        <v>45655</v>
      </c>
      <c r="C1687" s="16">
        <v>93530.23</v>
      </c>
    </row>
    <row r="1688" spans="2:3" x14ac:dyDescent="0.3">
      <c r="B1688" s="2">
        <v>45656</v>
      </c>
      <c r="C1688" s="16">
        <v>92643.21</v>
      </c>
    </row>
    <row r="1689" spans="2:3" x14ac:dyDescent="0.3">
      <c r="B1689" s="2">
        <v>45657</v>
      </c>
      <c r="C1689" s="16">
        <v>93429.2</v>
      </c>
    </row>
    <row r="1690" spans="2:3" x14ac:dyDescent="0.3">
      <c r="B1690" s="2">
        <v>45658</v>
      </c>
      <c r="C1690" s="16">
        <v>94419.76</v>
      </c>
    </row>
    <row r="1691" spans="2:3" x14ac:dyDescent="0.3">
      <c r="B1691" s="2">
        <v>45659</v>
      </c>
      <c r="C1691" s="16">
        <v>96886.88</v>
      </c>
    </row>
    <row r="1692" spans="2:3" x14ac:dyDescent="0.3">
      <c r="B1692" s="2">
        <v>45660</v>
      </c>
      <c r="C1692" s="16">
        <v>98107.43</v>
      </c>
    </row>
    <row r="1693" spans="2:3" x14ac:dyDescent="0.3">
      <c r="B1693" s="2">
        <v>45661</v>
      </c>
      <c r="C1693" s="16">
        <v>98236.23</v>
      </c>
    </row>
    <row r="1694" spans="2:3" x14ac:dyDescent="0.3">
      <c r="B1694" s="2">
        <v>45662</v>
      </c>
      <c r="C1694" s="16">
        <v>98314.96</v>
      </c>
    </row>
    <row r="1695" spans="2:3" x14ac:dyDescent="0.3">
      <c r="B1695" s="2">
        <v>45663</v>
      </c>
      <c r="C1695" s="16">
        <v>102078.09</v>
      </c>
    </row>
    <row r="1696" spans="2:3" x14ac:dyDescent="0.3">
      <c r="B1696" s="2">
        <v>45664</v>
      </c>
      <c r="C1696" s="16">
        <v>96922.7</v>
      </c>
    </row>
    <row r="1697" spans="2:3" x14ac:dyDescent="0.3">
      <c r="B1697" s="2">
        <v>45665</v>
      </c>
      <c r="C1697" s="16">
        <v>95043.520000000004</v>
      </c>
    </row>
    <row r="1698" spans="2:3" x14ac:dyDescent="0.3">
      <c r="B1698" s="2">
        <v>45666</v>
      </c>
      <c r="C1698" s="16">
        <v>92484.04</v>
      </c>
    </row>
    <row r="1699" spans="2:3" x14ac:dyDescent="0.3">
      <c r="B1699" s="2">
        <v>45667</v>
      </c>
      <c r="C1699" s="16">
        <v>94701.45</v>
      </c>
    </row>
    <row r="1700" spans="2:3" x14ac:dyDescent="0.3">
      <c r="B1700" s="2">
        <v>45668</v>
      </c>
      <c r="C1700" s="16">
        <v>94566.59</v>
      </c>
    </row>
    <row r="1701" spans="2:3" x14ac:dyDescent="0.3">
      <c r="B1701" s="2">
        <v>45669</v>
      </c>
      <c r="C1701" s="16">
        <v>94488.44</v>
      </c>
    </row>
    <row r="1702" spans="2:3" x14ac:dyDescent="0.3">
      <c r="B1702" s="2">
        <v>45670</v>
      </c>
      <c r="C1702" s="16">
        <v>94516.52</v>
      </c>
    </row>
    <row r="1703" spans="2:3" x14ac:dyDescent="0.3">
      <c r="B1703" s="2">
        <v>45671</v>
      </c>
      <c r="C1703" s="16">
        <v>96534.05</v>
      </c>
    </row>
    <row r="1704" spans="2:3" x14ac:dyDescent="0.3">
      <c r="B1704" s="2">
        <v>45672</v>
      </c>
      <c r="C1704" s="16">
        <v>100504.49</v>
      </c>
    </row>
    <row r="1705" spans="2:3" x14ac:dyDescent="0.3">
      <c r="B1705" s="2">
        <v>45673</v>
      </c>
      <c r="C1705" s="16">
        <v>99756.91</v>
      </c>
    </row>
    <row r="1706" spans="2:3" x14ac:dyDescent="0.3">
      <c r="B1706" s="2">
        <v>45674</v>
      </c>
      <c r="C1706" s="16">
        <v>104462.04</v>
      </c>
    </row>
    <row r="1707" spans="2:3" x14ac:dyDescent="0.3">
      <c r="B1707" s="2">
        <v>45675</v>
      </c>
      <c r="C1707" s="16">
        <v>104408.07</v>
      </c>
    </row>
    <row r="1708" spans="2:3" x14ac:dyDescent="0.3">
      <c r="B1708" s="2">
        <v>45676</v>
      </c>
      <c r="C1708" s="16">
        <v>101089.61</v>
      </c>
    </row>
    <row r="1709" spans="2:3" x14ac:dyDescent="0.3">
      <c r="B1709" s="2">
        <v>45677</v>
      </c>
      <c r="C1709" s="16">
        <v>102016.66</v>
      </c>
    </row>
    <row r="1710" spans="2:3" x14ac:dyDescent="0.3">
      <c r="B1710" s="2">
        <v>45678</v>
      </c>
      <c r="C1710" s="16">
        <v>106146.27</v>
      </c>
    </row>
    <row r="1711" spans="2:3" x14ac:dyDescent="0.3">
      <c r="B1711" s="2">
        <v>45679</v>
      </c>
      <c r="C1711" s="16">
        <v>103653.07</v>
      </c>
    </row>
    <row r="1712" spans="2:3" x14ac:dyDescent="0.3">
      <c r="B1712" s="2">
        <v>45680</v>
      </c>
      <c r="C1712" s="16">
        <v>103960.17</v>
      </c>
    </row>
    <row r="1713" spans="2:3" x14ac:dyDescent="0.3">
      <c r="B1713" s="2">
        <v>45681</v>
      </c>
      <c r="C1713" s="16">
        <v>104819.48</v>
      </c>
    </row>
    <row r="1714" spans="2:3" x14ac:dyDescent="0.3">
      <c r="B1714" s="2">
        <v>45682</v>
      </c>
      <c r="C1714" s="16">
        <v>104714.65</v>
      </c>
    </row>
    <row r="1715" spans="2:3" x14ac:dyDescent="0.3">
      <c r="B1715" s="2">
        <v>45683</v>
      </c>
      <c r="C1715" s="16">
        <v>102682.5</v>
      </c>
    </row>
    <row r="1716" spans="2:3" x14ac:dyDescent="0.3">
      <c r="B1716" s="2">
        <v>45684</v>
      </c>
      <c r="C1716" s="16">
        <v>102087.69</v>
      </c>
    </row>
    <row r="1717" spans="2:3" x14ac:dyDescent="0.3">
      <c r="B1717" s="2">
        <v>45685</v>
      </c>
      <c r="C1717" s="16">
        <v>101332.48</v>
      </c>
    </row>
    <row r="1718" spans="2:3" x14ac:dyDescent="0.3">
      <c r="B1718" s="2">
        <v>45686</v>
      </c>
      <c r="C1718" s="16">
        <v>103703.21</v>
      </c>
    </row>
    <row r="1719" spans="2:3" x14ac:dyDescent="0.3">
      <c r="B1719" s="2">
        <v>45687</v>
      </c>
      <c r="C1719" s="16">
        <v>104735.3</v>
      </c>
    </row>
    <row r="1720" spans="2:3" x14ac:dyDescent="0.3">
      <c r="B1720" s="2">
        <v>45688</v>
      </c>
      <c r="C1720" s="16">
        <v>102405.02</v>
      </c>
    </row>
    <row r="1721" spans="2:3" x14ac:dyDescent="0.3">
      <c r="B1721" s="2">
        <v>45689</v>
      </c>
      <c r="C1721" s="16">
        <v>100655.91</v>
      </c>
    </row>
    <row r="1722" spans="2:3" x14ac:dyDescent="0.3">
      <c r="B1722" s="2">
        <v>45690</v>
      </c>
      <c r="C1722" s="16">
        <v>97688.98</v>
      </c>
    </row>
    <row r="1723" spans="2:3" x14ac:dyDescent="0.3">
      <c r="B1723" s="2">
        <v>45691</v>
      </c>
      <c r="C1723" s="16">
        <v>101405.42</v>
      </c>
    </row>
    <row r="1724" spans="2:3" x14ac:dyDescent="0.3">
      <c r="B1724" s="2">
        <v>45692</v>
      </c>
      <c r="C1724" s="16">
        <v>97871.82</v>
      </c>
    </row>
    <row r="1725" spans="2:3" x14ac:dyDescent="0.3">
      <c r="B1725" s="2">
        <v>45693</v>
      </c>
      <c r="C1725" s="16">
        <v>96615.45</v>
      </c>
    </row>
    <row r="1726" spans="2:3" x14ac:dyDescent="0.3">
      <c r="B1726" s="2">
        <v>45694</v>
      </c>
      <c r="C1726" s="16">
        <v>96593.3</v>
      </c>
    </row>
    <row r="1727" spans="2:3" x14ac:dyDescent="0.3">
      <c r="B1727" s="2">
        <v>45695</v>
      </c>
      <c r="C1727" s="16">
        <v>96529.09</v>
      </c>
    </row>
    <row r="1728" spans="2:3" x14ac:dyDescent="0.3">
      <c r="B1728" s="2">
        <v>45696</v>
      </c>
      <c r="C1728" s="16">
        <v>96482.45</v>
      </c>
    </row>
    <row r="1729" spans="2:3" x14ac:dyDescent="0.3">
      <c r="B1729" s="2">
        <v>45697</v>
      </c>
      <c r="C1729" s="16">
        <v>96500.09</v>
      </c>
    </row>
    <row r="1730" spans="2:3" x14ac:dyDescent="0.3">
      <c r="B1730" s="2">
        <v>45698</v>
      </c>
      <c r="C1730" s="16">
        <v>97437.55</v>
      </c>
    </row>
    <row r="1731" spans="2:3" x14ac:dyDescent="0.3">
      <c r="B1731" s="2">
        <v>45699</v>
      </c>
      <c r="C1731" s="16">
        <v>95747.43</v>
      </c>
    </row>
    <row r="1732" spans="2:3" x14ac:dyDescent="0.3">
      <c r="B1732" s="2">
        <v>45700</v>
      </c>
      <c r="C1732" s="16">
        <v>97885.86</v>
      </c>
    </row>
    <row r="1733" spans="2:3" x14ac:dyDescent="0.3">
      <c r="B1733" s="2">
        <v>45701</v>
      </c>
      <c r="C1733" s="16">
        <v>96623.87</v>
      </c>
    </row>
    <row r="1734" spans="2:3" x14ac:dyDescent="0.3">
      <c r="B1734" s="2">
        <v>45702</v>
      </c>
      <c r="C1734" s="16">
        <v>97508.97</v>
      </c>
    </row>
    <row r="1735" spans="2:3" x14ac:dyDescent="0.3">
      <c r="B1735" s="2">
        <v>45703</v>
      </c>
      <c r="C1735" s="16">
        <v>97580.35</v>
      </c>
    </row>
    <row r="1736" spans="2:3" x14ac:dyDescent="0.3">
      <c r="B1736" s="2">
        <v>45704</v>
      </c>
      <c r="C1736" s="16">
        <v>96175.03</v>
      </c>
    </row>
    <row r="1737" spans="2:3" x14ac:dyDescent="0.3">
      <c r="B1737" s="2">
        <v>45705</v>
      </c>
      <c r="C1737" s="16">
        <v>95773.38</v>
      </c>
    </row>
    <row r="1738" spans="2:3" x14ac:dyDescent="0.3">
      <c r="B1738" s="2">
        <v>45706</v>
      </c>
      <c r="C1738" s="16">
        <v>95539.55</v>
      </c>
    </row>
    <row r="1739" spans="2:3" x14ac:dyDescent="0.3">
      <c r="B1739" s="2">
        <v>45707</v>
      </c>
      <c r="C1739" s="16">
        <v>96635.61</v>
      </c>
    </row>
    <row r="1740" spans="2:3" x14ac:dyDescent="0.3">
      <c r="B1740" s="2">
        <v>45708</v>
      </c>
      <c r="C1740" s="16">
        <v>98333.94</v>
      </c>
    </row>
    <row r="1741" spans="2:3" x14ac:dyDescent="0.3">
      <c r="B1741" s="2">
        <v>45709</v>
      </c>
      <c r="C1741" s="16">
        <v>96125.55</v>
      </c>
    </row>
    <row r="1742" spans="2:3" x14ac:dyDescent="0.3">
      <c r="B1742" s="2">
        <v>45710</v>
      </c>
      <c r="C1742" s="16">
        <v>96577.76</v>
      </c>
    </row>
    <row r="1743" spans="2:3" x14ac:dyDescent="0.3">
      <c r="B1743" s="2">
        <v>45711</v>
      </c>
      <c r="C1743" s="16">
        <v>96273.919999999998</v>
      </c>
    </row>
    <row r="1744" spans="2:3" x14ac:dyDescent="0.3">
      <c r="B1744" s="2">
        <v>45712</v>
      </c>
      <c r="C1744" s="16">
        <v>91418.17</v>
      </c>
    </row>
    <row r="1745" spans="2:3" x14ac:dyDescent="0.3">
      <c r="B1745" s="2">
        <v>45713</v>
      </c>
      <c r="C1745" s="16">
        <v>88736.17</v>
      </c>
    </row>
    <row r="1746" spans="2:3" x14ac:dyDescent="0.3">
      <c r="B1746" s="2">
        <v>45714</v>
      </c>
      <c r="C1746" s="16">
        <v>84347.02</v>
      </c>
    </row>
    <row r="1747" spans="2:3" x14ac:dyDescent="0.3">
      <c r="B1747" s="2">
        <v>45715</v>
      </c>
      <c r="C1747" s="16">
        <v>84704.23</v>
      </c>
    </row>
    <row r="1748" spans="2:3" x14ac:dyDescent="0.3">
      <c r="B1748" s="2">
        <v>45716</v>
      </c>
      <c r="C1748" s="16">
        <v>84373.01</v>
      </c>
    </row>
    <row r="1749" spans="2:3" x14ac:dyDescent="0.3">
      <c r="B1749" s="2">
        <v>45717</v>
      </c>
      <c r="C1749" s="16">
        <v>86031.91</v>
      </c>
    </row>
    <row r="1750" spans="2:3" x14ac:dyDescent="0.3">
      <c r="B1750" s="2">
        <v>45718</v>
      </c>
      <c r="C1750" s="16">
        <v>94248.35</v>
      </c>
    </row>
    <row r="1751" spans="2:3" x14ac:dyDescent="0.3">
      <c r="B1751" s="2">
        <v>45719</v>
      </c>
      <c r="C1751" s="16">
        <v>86065.67</v>
      </c>
    </row>
    <row r="1752" spans="2:3" x14ac:dyDescent="0.3">
      <c r="B1752" s="2">
        <v>45720</v>
      </c>
      <c r="C1752" s="16">
        <v>87222.2</v>
      </c>
    </row>
    <row r="1753" spans="2:3" x14ac:dyDescent="0.3">
      <c r="B1753" s="2">
        <v>45721</v>
      </c>
      <c r="C1753" s="16">
        <v>90623.56</v>
      </c>
    </row>
    <row r="1754" spans="2:3" x14ac:dyDescent="0.3">
      <c r="B1754" s="2">
        <v>45722</v>
      </c>
      <c r="C1754" s="16">
        <v>89961.73</v>
      </c>
    </row>
    <row r="1755" spans="2:3" x14ac:dyDescent="0.3">
      <c r="B1755" s="2">
        <v>45723</v>
      </c>
      <c r="C1755" s="16">
        <v>86742.67</v>
      </c>
    </row>
    <row r="1756" spans="2:3" x14ac:dyDescent="0.3">
      <c r="B1756" s="2">
        <v>45724</v>
      </c>
      <c r="C1756" s="16">
        <v>86154.59</v>
      </c>
    </row>
    <row r="1757" spans="2:3" x14ac:dyDescent="0.3">
      <c r="B1757" s="2">
        <v>45725</v>
      </c>
      <c r="C1757" s="16">
        <v>80601.039999999994</v>
      </c>
    </row>
    <row r="1758" spans="2:3" x14ac:dyDescent="0.3">
      <c r="B1758" s="2">
        <v>45726</v>
      </c>
      <c r="C1758" s="16">
        <v>78532</v>
      </c>
    </row>
    <row r="1759" spans="2:3" x14ac:dyDescent="0.3">
      <c r="B1759" s="2">
        <v>45727</v>
      </c>
      <c r="C1759" s="16">
        <v>82862.210000000006</v>
      </c>
    </row>
    <row r="1760" spans="2:3" x14ac:dyDescent="0.3">
      <c r="B1760" s="2">
        <v>45728</v>
      </c>
      <c r="C1760" s="16">
        <v>83722.36</v>
      </c>
    </row>
    <row r="1761" spans="2:3" x14ac:dyDescent="0.3">
      <c r="B1761" s="2">
        <v>45729</v>
      </c>
      <c r="C1761" s="16">
        <v>81066.7</v>
      </c>
    </row>
    <row r="1762" spans="2:3" x14ac:dyDescent="0.3">
      <c r="B1762" s="2">
        <v>45730</v>
      </c>
      <c r="C1762" s="16">
        <v>83969.1</v>
      </c>
    </row>
    <row r="1763" spans="2:3" x14ac:dyDescent="0.3">
      <c r="B1763" s="2">
        <v>45731</v>
      </c>
      <c r="C1763" s="16">
        <v>84343.11</v>
      </c>
    </row>
    <row r="1764" spans="2:3" x14ac:dyDescent="0.3">
      <c r="B1764" s="2">
        <v>45732</v>
      </c>
      <c r="C1764" s="16">
        <v>82579.69</v>
      </c>
    </row>
    <row r="1765" spans="2:3" x14ac:dyDescent="0.3">
      <c r="B1765" s="2">
        <v>45733</v>
      </c>
      <c r="C1765" s="16">
        <v>84075.69</v>
      </c>
    </row>
    <row r="1766" spans="2:3" x14ac:dyDescent="0.3">
      <c r="B1766" s="2">
        <v>45734</v>
      </c>
      <c r="C1766" s="16">
        <v>82718.5</v>
      </c>
    </row>
    <row r="1767" spans="2:3" x14ac:dyDescent="0.3">
      <c r="B1767" s="2">
        <v>45735</v>
      </c>
      <c r="C1767" s="16">
        <v>86854.23</v>
      </c>
    </row>
    <row r="1768" spans="2:3" x14ac:dyDescent="0.3">
      <c r="B1768" s="2">
        <v>45736</v>
      </c>
      <c r="C1768" s="16">
        <v>84167.2</v>
      </c>
    </row>
    <row r="1769" spans="2:3" x14ac:dyDescent="0.3">
      <c r="B1769" s="2">
        <v>45737</v>
      </c>
      <c r="C1769" s="16">
        <v>84043.24</v>
      </c>
    </row>
    <row r="1770" spans="2:3" x14ac:dyDescent="0.3">
      <c r="B1770" s="2">
        <v>45738</v>
      </c>
      <c r="C1770" s="16">
        <v>83832.479999999996</v>
      </c>
    </row>
    <row r="1771" spans="2:3" x14ac:dyDescent="0.3">
      <c r="B1771" s="2">
        <v>45739</v>
      </c>
      <c r="C1771" s="16">
        <v>86054.38</v>
      </c>
    </row>
    <row r="1772" spans="2:3" x14ac:dyDescent="0.3">
      <c r="B1772" s="2">
        <v>45740</v>
      </c>
      <c r="C1772" s="16">
        <v>87498.91</v>
      </c>
    </row>
    <row r="1773" spans="2:3" x14ac:dyDescent="0.3">
      <c r="B1773" s="2">
        <v>45741</v>
      </c>
      <c r="C1773" s="16">
        <v>87471.7</v>
      </c>
    </row>
    <row r="1774" spans="2:3" x14ac:dyDescent="0.3">
      <c r="B1774" s="2">
        <v>45742</v>
      </c>
      <c r="C1774" s="16">
        <v>86900.88</v>
      </c>
    </row>
    <row r="1775" spans="2:3" x14ac:dyDescent="0.3">
      <c r="B1775" s="2">
        <v>45743</v>
      </c>
      <c r="C1775" s="16">
        <v>87177.1</v>
      </c>
    </row>
    <row r="1776" spans="2:3" x14ac:dyDescent="0.3">
      <c r="B1776" s="2">
        <v>45744</v>
      </c>
      <c r="C1776" s="16">
        <v>84353.15</v>
      </c>
    </row>
    <row r="1777" spans="2:3" x14ac:dyDescent="0.3">
      <c r="B1777" s="2">
        <v>45745</v>
      </c>
      <c r="C1777" s="16">
        <v>82597.59</v>
      </c>
    </row>
    <row r="1778" spans="2:3" x14ac:dyDescent="0.3">
      <c r="B1778" s="2">
        <v>45746</v>
      </c>
      <c r="C1778" s="16">
        <v>82334.52</v>
      </c>
    </row>
    <row r="1779" spans="2:3" x14ac:dyDescent="0.3">
      <c r="B1779" s="2">
        <v>45747</v>
      </c>
      <c r="C1779" s="16">
        <v>82548.91</v>
      </c>
    </row>
    <row r="1780" spans="2:3" x14ac:dyDescent="0.3">
      <c r="B1780" s="2">
        <v>45748</v>
      </c>
      <c r="C1780" s="16">
        <v>85169.17</v>
      </c>
    </row>
    <row r="1781" spans="2:3" x14ac:dyDescent="0.3">
      <c r="B1781" s="2">
        <v>45749</v>
      </c>
      <c r="C1781" s="16">
        <v>82485.710000000006</v>
      </c>
    </row>
    <row r="1782" spans="2:3" x14ac:dyDescent="0.3">
      <c r="B1782" s="2">
        <v>45750</v>
      </c>
      <c r="C1782" s="16">
        <v>83102.83</v>
      </c>
    </row>
    <row r="1783" spans="2:3" x14ac:dyDescent="0.3">
      <c r="B1783" s="2">
        <v>45751</v>
      </c>
      <c r="C1783" s="16">
        <v>83843.8</v>
      </c>
    </row>
    <row r="1784" spans="2:3" x14ac:dyDescent="0.3">
      <c r="B1784" s="2">
        <v>45752</v>
      </c>
      <c r="C1784" s="16">
        <v>83504.800000000003</v>
      </c>
    </row>
    <row r="1785" spans="2:3" x14ac:dyDescent="0.3">
      <c r="B1785" s="2">
        <v>45753</v>
      </c>
      <c r="C1785" s="16">
        <v>78214.48</v>
      </c>
    </row>
    <row r="1786" spans="2:3" x14ac:dyDescent="0.3">
      <c r="B1786" s="2">
        <v>45754</v>
      </c>
      <c r="C1786" s="16">
        <v>79235.34</v>
      </c>
    </row>
    <row r="1787" spans="2:3" x14ac:dyDescent="0.3">
      <c r="B1787" s="2">
        <v>45755</v>
      </c>
      <c r="C1787" s="16">
        <v>76271.95</v>
      </c>
    </row>
    <row r="1788" spans="2:3" x14ac:dyDescent="0.3">
      <c r="B1788" s="2">
        <v>45756</v>
      </c>
      <c r="C1788" s="16">
        <v>82573.95</v>
      </c>
    </row>
    <row r="1789" spans="2:3" x14ac:dyDescent="0.3">
      <c r="B1789" s="2">
        <v>45757</v>
      </c>
      <c r="C1789" s="16">
        <v>79626.14</v>
      </c>
    </row>
    <row r="1790" spans="2:3" x14ac:dyDescent="0.3">
      <c r="B1790" s="2">
        <v>45758</v>
      </c>
      <c r="C1790" s="16">
        <v>83404.84</v>
      </c>
    </row>
    <row r="1791" spans="2:3" x14ac:dyDescent="0.3">
      <c r="B1791" s="2">
        <v>45759</v>
      </c>
      <c r="C1791" s="16">
        <v>85287.11</v>
      </c>
    </row>
    <row r="1792" spans="2:3" x14ac:dyDescent="0.3">
      <c r="B1792" s="2">
        <v>45760</v>
      </c>
      <c r="C1792" s="16">
        <v>83684.98</v>
      </c>
    </row>
    <row r="1793" spans="2:3" x14ac:dyDescent="0.3">
      <c r="B1793" s="2">
        <v>45761</v>
      </c>
      <c r="C1793" s="16">
        <v>84542.39</v>
      </c>
    </row>
    <row r="1794" spans="2:3" x14ac:dyDescent="0.3">
      <c r="B1794" s="2">
        <v>45762</v>
      </c>
      <c r="C1794" s="16">
        <v>83668.990000000005</v>
      </c>
    </row>
    <row r="1795" spans="2:3" x14ac:dyDescent="0.3">
      <c r="B1795" s="2">
        <v>45763</v>
      </c>
      <c r="C1795" s="16">
        <v>84033.87</v>
      </c>
    </row>
    <row r="1796" spans="2:3" x14ac:dyDescent="0.3">
      <c r="B1796" s="2">
        <v>45764</v>
      </c>
      <c r="C1796" s="16">
        <v>84895.75</v>
      </c>
    </row>
    <row r="1797" spans="2:3" x14ac:dyDescent="0.3">
      <c r="B1797" s="2">
        <v>45765</v>
      </c>
      <c r="C1797" s="16">
        <v>84450.8</v>
      </c>
    </row>
    <row r="1798" spans="2:3" x14ac:dyDescent="0.3">
      <c r="B1798" s="2">
        <v>45766</v>
      </c>
      <c r="C1798" s="16">
        <v>85063.41</v>
      </c>
    </row>
    <row r="1799" spans="2:3" x14ac:dyDescent="0.3">
      <c r="B1799" s="2">
        <v>45767</v>
      </c>
      <c r="C1799" s="16">
        <v>85174.3</v>
      </c>
    </row>
    <row r="1800" spans="2:3" x14ac:dyDescent="0.3">
      <c r="B1800" s="2">
        <v>45768</v>
      </c>
      <c r="C1800" s="16">
        <v>87518.91</v>
      </c>
    </row>
    <row r="1801" spans="2:3" x14ac:dyDescent="0.3">
      <c r="B1801" s="2">
        <v>45769</v>
      </c>
      <c r="C1801" s="16">
        <v>93441.89</v>
      </c>
    </row>
    <row r="1802" spans="2:3" x14ac:dyDescent="0.3">
      <c r="B1802" s="2">
        <v>45770</v>
      </c>
      <c r="C1802" s="16">
        <v>93699.11</v>
      </c>
    </row>
    <row r="1803" spans="2:3" x14ac:dyDescent="0.3">
      <c r="B1803" s="2">
        <v>45771</v>
      </c>
      <c r="C1803" s="16">
        <v>93943.8</v>
      </c>
    </row>
    <row r="1804" spans="2:3" x14ac:dyDescent="0.3">
      <c r="B1804" s="2">
        <v>45772</v>
      </c>
      <c r="C1804" s="16">
        <v>94720.5</v>
      </c>
    </row>
    <row r="1805" spans="2:3" x14ac:dyDescent="0.3">
      <c r="B1805" s="2">
        <v>45773</v>
      </c>
      <c r="C1805" s="16">
        <v>94646.93</v>
      </c>
    </row>
    <row r="1806" spans="2:3" x14ac:dyDescent="0.3">
      <c r="B1806" s="2">
        <v>45774</v>
      </c>
      <c r="C1806" s="16">
        <v>93754.84</v>
      </c>
    </row>
    <row r="1807" spans="2:3" x14ac:dyDescent="0.3">
      <c r="B1807" s="2">
        <v>45775</v>
      </c>
      <c r="C1807" s="16">
        <v>94978.75</v>
      </c>
    </row>
    <row r="1808" spans="2:3" x14ac:dyDescent="0.3">
      <c r="B1808" s="2">
        <v>45776</v>
      </c>
      <c r="C1808" s="16">
        <v>94284.79</v>
      </c>
    </row>
    <row r="1809" spans="2:3" x14ac:dyDescent="0.3">
      <c r="B1809" s="2">
        <v>45777</v>
      </c>
      <c r="C1809" s="16">
        <v>94207.31</v>
      </c>
    </row>
    <row r="1810" spans="2:3" x14ac:dyDescent="0.3">
      <c r="B1810" s="2">
        <v>45778</v>
      </c>
      <c r="C1810" s="16">
        <v>96492.34</v>
      </c>
    </row>
    <row r="1811" spans="2:3" x14ac:dyDescent="0.3">
      <c r="B1811" s="2">
        <v>45779</v>
      </c>
      <c r="C1811" s="16">
        <v>96910.07</v>
      </c>
    </row>
    <row r="1812" spans="2:3" x14ac:dyDescent="0.3">
      <c r="B1812" s="2">
        <v>45780</v>
      </c>
      <c r="C1812" s="16">
        <v>95891.8</v>
      </c>
    </row>
    <row r="1813" spans="2:3" x14ac:dyDescent="0.3">
      <c r="B1813" s="2">
        <v>45781</v>
      </c>
      <c r="C1813" s="16">
        <v>94315.98</v>
      </c>
    </row>
    <row r="1814" spans="2:3" x14ac:dyDescent="0.3">
      <c r="B1814" s="2">
        <v>45782</v>
      </c>
      <c r="C1814" s="16">
        <v>94748.05</v>
      </c>
    </row>
    <row r="1815" spans="2:3" x14ac:dyDescent="0.3">
      <c r="B1815" s="2">
        <v>45783</v>
      </c>
      <c r="C1815" s="16">
        <v>96802.48</v>
      </c>
    </row>
    <row r="1816" spans="2:3" x14ac:dyDescent="0.3">
      <c r="B1816" s="2">
        <v>45784</v>
      </c>
      <c r="C1816" s="16">
        <v>97032.320000000007</v>
      </c>
    </row>
    <row r="1817" spans="2:3" x14ac:dyDescent="0.3">
      <c r="B1817" s="2">
        <v>45785</v>
      </c>
      <c r="C1817" s="16">
        <v>103241.46</v>
      </c>
    </row>
    <row r="1818" spans="2:3" x14ac:dyDescent="0.3">
      <c r="B1818" s="2">
        <v>45786</v>
      </c>
      <c r="C1818" s="16">
        <v>102970.85</v>
      </c>
    </row>
    <row r="1819" spans="2:3" x14ac:dyDescent="0.3">
      <c r="B1819" s="2">
        <v>45787</v>
      </c>
      <c r="C1819" s="16">
        <v>104696.33</v>
      </c>
    </row>
    <row r="1820" spans="2:3" x14ac:dyDescent="0.3">
      <c r="B1820" s="2">
        <v>45788</v>
      </c>
      <c r="C1820" s="16">
        <v>104106.36</v>
      </c>
    </row>
    <row r="1821" spans="2:3" x14ac:dyDescent="0.3">
      <c r="B1821" s="2">
        <v>45789</v>
      </c>
      <c r="C1821" s="16">
        <v>102812.95</v>
      </c>
    </row>
    <row r="1822" spans="2:3" x14ac:dyDescent="0.3">
      <c r="B1822" s="2">
        <v>45790</v>
      </c>
      <c r="C1822" s="16">
        <v>104169.81</v>
      </c>
    </row>
    <row r="1823" spans="2:3" x14ac:dyDescent="0.3">
      <c r="B1823" s="2">
        <v>45791</v>
      </c>
      <c r="C1823" s="16">
        <v>103539.41</v>
      </c>
    </row>
    <row r="1824" spans="2:3" x14ac:dyDescent="0.3">
      <c r="B1824" s="2">
        <v>45792</v>
      </c>
      <c r="C1824" s="16">
        <v>103744.64</v>
      </c>
    </row>
    <row r="1825" spans="2:3" x14ac:dyDescent="0.3">
      <c r="B1825" s="2">
        <v>45793</v>
      </c>
      <c r="C1825" s="16">
        <v>103489.29</v>
      </c>
    </row>
    <row r="1826" spans="2:3" x14ac:dyDescent="0.3">
      <c r="B1826" s="2">
        <v>45794</v>
      </c>
      <c r="C1826" s="16">
        <v>103191.09</v>
      </c>
    </row>
    <row r="1827" spans="2:3" x14ac:dyDescent="0.3">
      <c r="B1827" s="2">
        <v>45795</v>
      </c>
      <c r="C1827" s="16">
        <v>106446.01</v>
      </c>
    </row>
    <row r="1828" spans="2:3" x14ac:dyDescent="0.3">
      <c r="B1828" s="2">
        <v>45796</v>
      </c>
      <c r="C1828" s="16">
        <v>105606.18</v>
      </c>
    </row>
    <row r="1829" spans="2:3" x14ac:dyDescent="0.3">
      <c r="B1829" s="2">
        <v>45797</v>
      </c>
      <c r="C1829" s="16">
        <v>106791.09</v>
      </c>
    </row>
    <row r="1830" spans="2:3" x14ac:dyDescent="0.3">
      <c r="B1830" s="2">
        <v>45798</v>
      </c>
      <c r="C1830" s="16">
        <v>109678.08</v>
      </c>
    </row>
    <row r="1831" spans="2:3" x14ac:dyDescent="0.3">
      <c r="B1831" s="2">
        <v>45799</v>
      </c>
      <c r="C1831" s="16">
        <v>111673.28</v>
      </c>
    </row>
    <row r="1832" spans="2:3" x14ac:dyDescent="0.3">
      <c r="B1832" s="3">
        <v>45800</v>
      </c>
      <c r="C1832" s="16">
        <v>109885.36</v>
      </c>
    </row>
    <row r="1833" spans="2:3" x14ac:dyDescent="0.3">
      <c r="B1833" s="2"/>
    </row>
  </sheetData>
  <autoFilter ref="B4:C1832" xr:uid="{75581B89-C53A-4E18-839E-526E60623E26}">
    <sortState xmlns:xlrd2="http://schemas.microsoft.com/office/spreadsheetml/2017/richdata2" ref="B5:C1832">
      <sortCondition ref="B4:B183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9BFB-A512-4C7C-891D-94A986537212}">
  <dimension ref="B1:J68"/>
  <sheetViews>
    <sheetView workbookViewId="0">
      <selection activeCell="B1" sqref="B1"/>
    </sheetView>
  </sheetViews>
  <sheetFormatPr baseColWidth="10" defaultRowHeight="14.4" x14ac:dyDescent="0.3"/>
  <sheetData>
    <row r="1" spans="2:10" x14ac:dyDescent="0.3">
      <c r="B1" t="s">
        <v>5</v>
      </c>
      <c r="F1" t="s">
        <v>8</v>
      </c>
      <c r="G1" s="12">
        <f>+AVERAGE(G8:G67)</f>
        <v>1.2244899071233824E-2</v>
      </c>
      <c r="H1" s="12">
        <f>+AVERAGE(H8:H67)</f>
        <v>1.9125308328362851E-2</v>
      </c>
      <c r="I1" s="14">
        <f>+(1+G1)^12-1</f>
        <v>0.15724993021434952</v>
      </c>
      <c r="J1" s="14">
        <f>+(1+H1)^12-1</f>
        <v>0.25525234303292876</v>
      </c>
    </row>
    <row r="2" spans="2:10" x14ac:dyDescent="0.3">
      <c r="B2" t="s">
        <v>6</v>
      </c>
      <c r="C2" t="s">
        <v>40</v>
      </c>
      <c r="F2" t="s">
        <v>9</v>
      </c>
      <c r="G2">
        <f>+_xlfn.STDEV.S(G8:G67)</f>
        <v>4.0795533669540134E-2</v>
      </c>
      <c r="H2">
        <f>+_xlfn.STDEV.S(H8:H67)</f>
        <v>8.0356327157933546E-2</v>
      </c>
      <c r="I2" s="11">
        <f>+G2*12^0.5</f>
        <v>0.14131987407506061</v>
      </c>
      <c r="J2" s="11">
        <f>+H2*12^0.5</f>
        <v>0.27836248269433539</v>
      </c>
    </row>
    <row r="3" spans="2:10" x14ac:dyDescent="0.3">
      <c r="B3" t="s">
        <v>52</v>
      </c>
      <c r="C3">
        <f>+COUNT(D8:D68)</f>
        <v>61</v>
      </c>
      <c r="F3" t="s">
        <v>38</v>
      </c>
      <c r="H3">
        <f>+_xlfn.COVARIANCE.S(G8:G67,H8:H67)</f>
        <v>1.9709740883321831E-3</v>
      </c>
    </row>
    <row r="4" spans="2:10" x14ac:dyDescent="0.3">
      <c r="F4" t="s">
        <v>39</v>
      </c>
      <c r="H4" s="10">
        <f>+H3/G2^2</f>
        <v>1.1842834966519078</v>
      </c>
    </row>
    <row r="5" spans="2:10" x14ac:dyDescent="0.3">
      <c r="F5" t="s">
        <v>41</v>
      </c>
      <c r="H5" s="9">
        <f>+H3/G2/H2</f>
        <v>0.60124048685037079</v>
      </c>
    </row>
    <row r="6" spans="2:10" x14ac:dyDescent="0.3">
      <c r="H6" s="9"/>
    </row>
    <row r="7" spans="2:10" x14ac:dyDescent="0.3">
      <c r="B7" s="8"/>
      <c r="C7" s="8" t="s">
        <v>7</v>
      </c>
      <c r="D7" s="8" t="s">
        <v>4</v>
      </c>
      <c r="E7" s="17"/>
      <c r="G7" s="8" t="s">
        <v>45</v>
      </c>
      <c r="H7" s="8" t="s">
        <v>49</v>
      </c>
    </row>
    <row r="8" spans="2:10" x14ac:dyDescent="0.3">
      <c r="B8" s="2">
        <f>+'S&amp;P500'!B1261</f>
        <v>45799</v>
      </c>
      <c r="C8">
        <f>+VLOOKUP(B8,'S&amp;P500'!$B$4:$C$1261,2)</f>
        <v>5842.01</v>
      </c>
      <c r="D8" s="10">
        <f>+VLOOKUP(B8,AAPL!$B$4:$C$1261,2)</f>
        <v>201.17</v>
      </c>
      <c r="E8" s="10"/>
      <c r="F8" s="4"/>
      <c r="G8" s="13">
        <f>+C8/C9-1</f>
        <v>0.10481754088687834</v>
      </c>
      <c r="H8" s="13">
        <f>+D8/D9-1</f>
        <v>8.4720272709042366E-3</v>
      </c>
    </row>
    <row r="9" spans="2:10" x14ac:dyDescent="0.3">
      <c r="B9" s="2">
        <v>45769</v>
      </c>
      <c r="C9">
        <f>+VLOOKUP(B9,'S&amp;P500'!$B$5:$C$1261,2)</f>
        <v>5287.76</v>
      </c>
      <c r="D9" s="10">
        <f>+VLOOKUP(B9,AAPL!$B$4:$C$1261,2)</f>
        <v>199.48</v>
      </c>
      <c r="E9" s="10"/>
      <c r="G9" s="13">
        <f t="shared" ref="G9:H67" si="0">+C9/C10-1</f>
        <v>-6.7012965014927039E-2</v>
      </c>
      <c r="H9" s="13">
        <f t="shared" si="0"/>
        <v>-8.4870171575373909E-2</v>
      </c>
    </row>
    <row r="10" spans="2:10" x14ac:dyDescent="0.3">
      <c r="B10" s="2">
        <v>45738</v>
      </c>
      <c r="C10">
        <f>+VLOOKUP(B10,'S&amp;P500'!$B$5:$C$1261,2)</f>
        <v>5667.56</v>
      </c>
      <c r="D10" s="10">
        <f>+VLOOKUP(B10,AAPL!$B$4:$C$1261,2)</f>
        <v>217.98</v>
      </c>
      <c r="E10" s="10"/>
      <c r="G10" s="13">
        <f t="shared" si="0"/>
        <v>-5.7469238150513857E-2</v>
      </c>
      <c r="H10" s="13">
        <f t="shared" si="0"/>
        <v>-0.11112017289891118</v>
      </c>
    </row>
    <row r="11" spans="2:10" x14ac:dyDescent="0.3">
      <c r="B11" s="2">
        <v>45710</v>
      </c>
      <c r="C11">
        <f>+VLOOKUP(B11,'S&amp;P500'!$B$5:$C$1261,2)</f>
        <v>6013.13</v>
      </c>
      <c r="D11" s="10">
        <f>+VLOOKUP(B11,AAPL!$B$4:$C$1261,2)</f>
        <v>245.23</v>
      </c>
      <c r="E11" s="10"/>
      <c r="G11" s="13">
        <f t="shared" si="0"/>
        <v>-1.2033445222686012E-2</v>
      </c>
      <c r="H11" s="13">
        <f t="shared" si="0"/>
        <v>9.8257870930180458E-2</v>
      </c>
    </row>
    <row r="12" spans="2:10" x14ac:dyDescent="0.3">
      <c r="B12" s="2">
        <v>45679</v>
      </c>
      <c r="C12">
        <f>+VLOOKUP(B12,'S&amp;P500'!$B$5:$C$1261,2)</f>
        <v>6086.37</v>
      </c>
      <c r="D12" s="10">
        <f>+VLOOKUP(B12,AAPL!$B$4:$C$1261,2)</f>
        <v>223.29</v>
      </c>
      <c r="E12" s="10"/>
      <c r="G12" s="13">
        <f t="shared" si="0"/>
        <v>2.622221098156241E-2</v>
      </c>
      <c r="H12" s="13">
        <f t="shared" si="0"/>
        <v>-0.12048999527335746</v>
      </c>
    </row>
    <row r="13" spans="2:10" x14ac:dyDescent="0.3">
      <c r="B13" s="2">
        <v>45648</v>
      </c>
      <c r="C13">
        <f>+VLOOKUP(B13,'S&amp;P500'!$B$5:$C$1261,2)</f>
        <v>5930.85</v>
      </c>
      <c r="D13" s="10">
        <f>+VLOOKUP(B13,AAPL!$B$4:$C$1261,2)</f>
        <v>253.88</v>
      </c>
      <c r="E13" s="10"/>
      <c r="G13" s="13">
        <f t="shared" si="0"/>
        <v>-6.4479490194895295E-3</v>
      </c>
      <c r="H13" s="13">
        <f t="shared" si="0"/>
        <v>0.10709924995639275</v>
      </c>
    </row>
    <row r="14" spans="2:10" x14ac:dyDescent="0.3">
      <c r="B14" s="2">
        <v>45618</v>
      </c>
      <c r="C14">
        <f>+VLOOKUP(B14,'S&amp;P500'!$B$5:$C$1261,2)</f>
        <v>5969.34</v>
      </c>
      <c r="D14" s="10">
        <f>+VLOOKUP(B14,AAPL!$B$4:$C$1261,2)</f>
        <v>229.32</v>
      </c>
      <c r="E14" s="10"/>
      <c r="G14" s="13">
        <f t="shared" si="0"/>
        <v>2.019073010664485E-2</v>
      </c>
      <c r="H14" s="13">
        <f t="shared" si="0"/>
        <v>-2.4294770880313177E-2</v>
      </c>
    </row>
    <row r="15" spans="2:10" x14ac:dyDescent="0.3">
      <c r="B15" s="2">
        <v>45587</v>
      </c>
      <c r="C15">
        <f>+VLOOKUP(B15,'S&amp;P500'!$B$5:$C$1261,2)</f>
        <v>5851.2</v>
      </c>
      <c r="D15" s="10">
        <f>+VLOOKUP(B15,AAPL!$B$4:$C$1261,2)</f>
        <v>235.03</v>
      </c>
      <c r="E15" s="10"/>
      <c r="G15" s="13">
        <f t="shared" si="0"/>
        <v>2.6067285687981556E-2</v>
      </c>
      <c r="H15" s="13">
        <f t="shared" si="0"/>
        <v>3.3553210202286632E-2</v>
      </c>
    </row>
    <row r="16" spans="2:10" x14ac:dyDescent="0.3">
      <c r="B16" s="2">
        <v>45557</v>
      </c>
      <c r="C16">
        <f>+VLOOKUP(B16,'S&amp;P500'!$B$5:$C$1261,2)</f>
        <v>5702.55</v>
      </c>
      <c r="D16" s="10">
        <f>+VLOOKUP(B16,AAPL!$B$4:$C$1261,2)</f>
        <v>227.4</v>
      </c>
      <c r="E16" s="10"/>
      <c r="G16" s="13">
        <f t="shared" si="0"/>
        <v>2.367950540691921E-2</v>
      </c>
      <c r="H16" s="13">
        <f t="shared" si="0"/>
        <v>1.6358272995441014E-2</v>
      </c>
    </row>
    <row r="17" spans="2:8" x14ac:dyDescent="0.3">
      <c r="B17" s="2">
        <v>45526</v>
      </c>
      <c r="C17">
        <f>+VLOOKUP(B17,'S&amp;P500'!$B$5:$C$1261,2)</f>
        <v>5570.64</v>
      </c>
      <c r="D17" s="10">
        <f>+VLOOKUP(B17,AAPL!$B$4:$C$1261,2)</f>
        <v>223.74</v>
      </c>
      <c r="E17" s="10"/>
      <c r="G17" s="13">
        <f t="shared" si="0"/>
        <v>1.1196155567256838E-3</v>
      </c>
      <c r="H17" s="13">
        <f t="shared" si="0"/>
        <v>3.6784496680424272E-3</v>
      </c>
    </row>
    <row r="18" spans="2:8" x14ac:dyDescent="0.3">
      <c r="B18" s="2">
        <v>45495</v>
      </c>
      <c r="C18">
        <f>+VLOOKUP(B18,'S&amp;P500'!$B$5:$C$1261,2)</f>
        <v>5564.41</v>
      </c>
      <c r="D18" s="10">
        <f>+VLOOKUP(B18,AAPL!$B$4:$C$1261,2)</f>
        <v>222.92</v>
      </c>
      <c r="E18" s="10"/>
      <c r="G18" s="13">
        <f t="shared" si="0"/>
        <v>1.8261105072264749E-2</v>
      </c>
      <c r="H18" s="13">
        <f t="shared" si="0"/>
        <v>7.9411195041642291E-2</v>
      </c>
    </row>
    <row r="19" spans="2:8" x14ac:dyDescent="0.3">
      <c r="B19" s="2">
        <v>45465</v>
      </c>
      <c r="C19">
        <f>+VLOOKUP(B19,'S&amp;P500'!$B$5:$C$1261,2)</f>
        <v>5464.62</v>
      </c>
      <c r="D19" s="10">
        <f>+VLOOKUP(B19,AAPL!$B$4:$C$1261,2)</f>
        <v>206.52</v>
      </c>
      <c r="E19" s="10"/>
      <c r="G19" s="13">
        <f t="shared" si="0"/>
        <v>2.9698455439126636E-2</v>
      </c>
      <c r="H19" s="13">
        <f t="shared" si="0"/>
        <v>8.6890163675596099E-2</v>
      </c>
    </row>
    <row r="20" spans="2:8" x14ac:dyDescent="0.3">
      <c r="B20" s="2">
        <v>45434</v>
      </c>
      <c r="C20">
        <f>+VLOOKUP(B20,'S&amp;P500'!$B$5:$C$1261,2)</f>
        <v>5307.01</v>
      </c>
      <c r="D20" s="10">
        <f>+VLOOKUP(B20,AAPL!$B$4:$C$1261,2)</f>
        <v>190.01</v>
      </c>
      <c r="E20" s="10"/>
      <c r="G20" s="13">
        <f t="shared" si="0"/>
        <v>5.9156588033369317E-2</v>
      </c>
      <c r="H20" s="13">
        <f t="shared" si="0"/>
        <v>0.15269352099005085</v>
      </c>
    </row>
    <row r="21" spans="2:8" x14ac:dyDescent="0.3">
      <c r="B21" s="2">
        <v>45404</v>
      </c>
      <c r="C21">
        <f>+VLOOKUP(B21,'S&amp;P500'!$B$5:$C$1261,2)</f>
        <v>5010.6000000000004</v>
      </c>
      <c r="D21" s="10">
        <f>+VLOOKUP(B21,AAPL!$B$4:$C$1261,2)</f>
        <v>164.84</v>
      </c>
      <c r="E21" s="10"/>
      <c r="G21" s="13">
        <f t="shared" si="0"/>
        <v>-4.2715382352154441E-2</v>
      </c>
      <c r="H21" s="13">
        <f t="shared" si="0"/>
        <v>-3.7430656934306583E-2</v>
      </c>
    </row>
    <row r="22" spans="2:8" x14ac:dyDescent="0.3">
      <c r="B22" s="2">
        <v>45373</v>
      </c>
      <c r="C22">
        <f>+VLOOKUP(B22,'S&amp;P500'!$B$5:$C$1261,2)</f>
        <v>5234.18</v>
      </c>
      <c r="D22" s="10">
        <f>+VLOOKUP(B22,AAPL!$B$4:$C$1261,2)</f>
        <v>171.25</v>
      </c>
      <c r="E22" s="10"/>
      <c r="G22" s="13">
        <f t="shared" si="0"/>
        <v>2.8926505249625034E-2</v>
      </c>
      <c r="H22" s="13">
        <f t="shared" si="0"/>
        <v>-6.5535305031103275E-2</v>
      </c>
    </row>
    <row r="23" spans="2:8" x14ac:dyDescent="0.3">
      <c r="B23" s="2">
        <v>45344</v>
      </c>
      <c r="C23">
        <f>+VLOOKUP(B23,'S&amp;P500'!$B$5:$C$1261,2)</f>
        <v>5087.03</v>
      </c>
      <c r="D23" s="10">
        <f>+VLOOKUP(B23,AAPL!$B$4:$C$1261,2)</f>
        <v>183.26</v>
      </c>
      <c r="E23" s="10"/>
      <c r="G23" s="13">
        <f t="shared" si="0"/>
        <v>4.8779180402562128E-2</v>
      </c>
      <c r="H23" s="13">
        <f t="shared" si="0"/>
        <v>-4.7901080631753912E-2</v>
      </c>
    </row>
    <row r="24" spans="2:8" x14ac:dyDescent="0.3">
      <c r="B24" s="2">
        <v>45313</v>
      </c>
      <c r="C24">
        <f>+VLOOKUP(B24,'S&amp;P500'!$B$5:$C$1261,2)</f>
        <v>4850.43</v>
      </c>
      <c r="D24" s="10">
        <f>+VLOOKUP(B24,AAPL!$B$4:$C$1261,2)</f>
        <v>192.48</v>
      </c>
      <c r="E24" s="10"/>
      <c r="G24" s="13">
        <f t="shared" si="0"/>
        <v>2.0148781293181539E-2</v>
      </c>
      <c r="H24" s="13">
        <f t="shared" si="0"/>
        <v>1.5089234611582736E-3</v>
      </c>
    </row>
    <row r="25" spans="2:8" x14ac:dyDescent="0.3">
      <c r="B25" s="2">
        <v>45282</v>
      </c>
      <c r="C25">
        <f>+VLOOKUP(B25,'S&amp;P500'!$B$5:$C$1261,2)</f>
        <v>4754.63</v>
      </c>
      <c r="D25" s="10">
        <f>+VLOOKUP(B25,AAPL!$B$4:$C$1261,2)</f>
        <v>192.19</v>
      </c>
      <c r="E25" s="10"/>
      <c r="G25" s="13">
        <f t="shared" si="0"/>
        <v>4.3455456017837735E-2</v>
      </c>
      <c r="H25" s="13">
        <f t="shared" si="0"/>
        <v>1.1952401010951963E-2</v>
      </c>
    </row>
    <row r="26" spans="2:8" x14ac:dyDescent="0.3">
      <c r="B26" s="2">
        <v>45252</v>
      </c>
      <c r="C26">
        <f>+VLOOKUP(B26,'S&amp;P500'!$B$5:$C$1261,2)</f>
        <v>4556.62</v>
      </c>
      <c r="D26" s="10">
        <f>+VLOOKUP(B26,AAPL!$B$4:$C$1261,2)</f>
        <v>189.92</v>
      </c>
      <c r="E26" s="10"/>
      <c r="G26" s="13">
        <f t="shared" si="0"/>
        <v>7.8704405136169164E-2</v>
      </c>
      <c r="H26" s="13">
        <f t="shared" si="0"/>
        <v>0.10805134189031484</v>
      </c>
    </row>
    <row r="27" spans="2:8" x14ac:dyDescent="0.3">
      <c r="B27" s="2">
        <v>45221</v>
      </c>
      <c r="C27">
        <f>+VLOOKUP(B27,'S&amp;P500'!$B$5:$C$1261,2)</f>
        <v>4224.16</v>
      </c>
      <c r="D27" s="10">
        <f>+VLOOKUP(B27,AAPL!$B$4:$C$1261,2)</f>
        <v>171.4</v>
      </c>
      <c r="E27" s="10"/>
      <c r="G27" s="13">
        <f t="shared" si="0"/>
        <v>-2.2198765757883154E-2</v>
      </c>
      <c r="H27" s="13">
        <f t="shared" si="0"/>
        <v>-1.0906572797045322E-2</v>
      </c>
    </row>
    <row r="28" spans="2:8" x14ac:dyDescent="0.3">
      <c r="B28" s="2">
        <v>45191</v>
      </c>
      <c r="C28">
        <f>+VLOOKUP(B28,'S&amp;P500'!$B$5:$C$1261,2)</f>
        <v>4320.0600000000004</v>
      </c>
      <c r="D28" s="10">
        <f>+VLOOKUP(B28,AAPL!$B$4:$C$1261,2)</f>
        <v>173.29</v>
      </c>
      <c r="E28" s="10"/>
      <c r="G28" s="13">
        <f t="shared" si="0"/>
        <v>-1.5382160887055352E-2</v>
      </c>
      <c r="H28" s="13">
        <f t="shared" si="0"/>
        <v>-1.377269364293443E-2</v>
      </c>
    </row>
    <row r="29" spans="2:8" x14ac:dyDescent="0.3">
      <c r="B29" s="2">
        <v>45160</v>
      </c>
      <c r="C29">
        <f>+VLOOKUP(B29,'S&amp;P500'!$B$5:$C$1261,2)</f>
        <v>4387.55</v>
      </c>
      <c r="D29" s="10">
        <f>+VLOOKUP(B29,AAPL!$B$4:$C$1261,2)</f>
        <v>175.71</v>
      </c>
      <c r="E29" s="10"/>
      <c r="G29" s="13">
        <f t="shared" si="0"/>
        <v>-3.2799569697156694E-2</v>
      </c>
      <c r="H29" s="13">
        <f t="shared" si="0"/>
        <v>-7.5405177857293171E-2</v>
      </c>
    </row>
    <row r="30" spans="2:8" x14ac:dyDescent="0.3">
      <c r="B30" s="2">
        <v>45129</v>
      </c>
      <c r="C30">
        <f>+VLOOKUP(B30,'S&amp;P500'!$B$5:$C$1261,2)</f>
        <v>4536.34</v>
      </c>
      <c r="D30" s="10">
        <f>+VLOOKUP(B30,AAPL!$B$4:$C$1261,2)</f>
        <v>190.04</v>
      </c>
      <c r="E30" s="10"/>
      <c r="G30" s="13">
        <f t="shared" si="0"/>
        <v>3.5247347605713575E-2</v>
      </c>
      <c r="H30" s="13">
        <f t="shared" si="0"/>
        <v>2.6411018093437599E-2</v>
      </c>
    </row>
    <row r="31" spans="2:8" x14ac:dyDescent="0.3">
      <c r="B31" s="2">
        <v>45099</v>
      </c>
      <c r="C31">
        <f>+VLOOKUP(B31,'S&amp;P500'!$B$5:$C$1261,2)</f>
        <v>4381.8900000000003</v>
      </c>
      <c r="D31" s="10">
        <f>+VLOOKUP(B31,AAPL!$B$4:$C$1261,2)</f>
        <v>185.15</v>
      </c>
      <c r="E31" s="10"/>
      <c r="G31" s="13">
        <f t="shared" si="0"/>
        <v>4.5141116673782289E-2</v>
      </c>
      <c r="H31" s="13">
        <f t="shared" si="0"/>
        <v>7.3520032469414964E-2</v>
      </c>
    </row>
    <row r="32" spans="2:8" x14ac:dyDescent="0.3">
      <c r="B32" s="2">
        <v>45068</v>
      </c>
      <c r="C32">
        <f>+VLOOKUP(B32,'S&amp;P500'!$B$5:$C$1261,2)</f>
        <v>4192.63</v>
      </c>
      <c r="D32" s="10">
        <f>+VLOOKUP(B32,AAPL!$B$4:$C$1261,2)</f>
        <v>172.47</v>
      </c>
      <c r="E32" s="10"/>
      <c r="G32" s="13">
        <f t="shared" si="0"/>
        <v>1.4300160637906512E-2</v>
      </c>
      <c r="H32" s="13">
        <f t="shared" si="0"/>
        <v>5.7060554057366986E-2</v>
      </c>
    </row>
    <row r="33" spans="2:8" x14ac:dyDescent="0.3">
      <c r="B33" s="2">
        <v>45038</v>
      </c>
      <c r="C33">
        <f>+VLOOKUP(B33,'S&amp;P500'!$B$5:$C$1261,2)</f>
        <v>4133.5200000000004</v>
      </c>
      <c r="D33" s="10">
        <f>+VLOOKUP(B33,AAPL!$B$4:$C$1261,2)</f>
        <v>163.16</v>
      </c>
      <c r="E33" s="10"/>
      <c r="G33" s="13">
        <f t="shared" si="0"/>
        <v>4.9924180270614293E-2</v>
      </c>
      <c r="H33" s="13">
        <f t="shared" si="0"/>
        <v>4.5562319769304693E-2</v>
      </c>
    </row>
    <row r="34" spans="2:8" x14ac:dyDescent="0.3">
      <c r="B34" s="2">
        <v>45007</v>
      </c>
      <c r="C34">
        <f>+VLOOKUP(B34,'S&amp;P500'!$B$5:$C$1261,2)</f>
        <v>3936.97</v>
      </c>
      <c r="D34" s="10">
        <f>+VLOOKUP(B34,AAPL!$B$4:$C$1261,2)</f>
        <v>156.05000000000001</v>
      </c>
      <c r="E34" s="10"/>
      <c r="G34" s="13">
        <f t="shared" si="0"/>
        <v>-1.3550318838400965E-2</v>
      </c>
      <c r="H34" s="13">
        <f t="shared" si="0"/>
        <v>5.9906269102764531E-2</v>
      </c>
    </row>
    <row r="35" spans="2:8" x14ac:dyDescent="0.3">
      <c r="B35" s="2">
        <v>44979</v>
      </c>
      <c r="C35">
        <f>+VLOOKUP(B35,'S&amp;P500'!$B$5:$C$1261,2)</f>
        <v>3991.05</v>
      </c>
      <c r="D35" s="10">
        <f>+VLOOKUP(B35,AAPL!$B$4:$C$1261,2)</f>
        <v>147.22999999999999</v>
      </c>
      <c r="E35" s="10"/>
      <c r="G35" s="13">
        <f t="shared" si="0"/>
        <v>4.6417846201867174E-3</v>
      </c>
      <c r="H35" s="13">
        <f t="shared" si="0"/>
        <v>8.1698626111233352E-2</v>
      </c>
    </row>
    <row r="36" spans="2:8" x14ac:dyDescent="0.3">
      <c r="B36" s="2">
        <v>44948</v>
      </c>
      <c r="C36">
        <f>+VLOOKUP(B36,'S&amp;P500'!$B$5:$C$1261,2)</f>
        <v>3972.61</v>
      </c>
      <c r="D36" s="10">
        <f>+VLOOKUP(B36,AAPL!$B$4:$C$1261,2)</f>
        <v>136.11000000000001</v>
      </c>
      <c r="E36" s="10"/>
      <c r="G36" s="13">
        <f t="shared" si="0"/>
        <v>3.9300019097999073E-2</v>
      </c>
      <c r="H36" s="13">
        <f t="shared" si="0"/>
        <v>4.266891374291415E-2</v>
      </c>
    </row>
    <row r="37" spans="2:8" x14ac:dyDescent="0.3">
      <c r="B37" s="2">
        <v>44917</v>
      </c>
      <c r="C37">
        <f>+VLOOKUP(B37,'S&amp;P500'!$B$5:$C$1261,2)</f>
        <v>3822.39</v>
      </c>
      <c r="D37" s="10">
        <f>+VLOOKUP(B37,AAPL!$B$4:$C$1261,2)</f>
        <v>130.54</v>
      </c>
      <c r="E37" s="10"/>
      <c r="G37" s="13">
        <f t="shared" si="0"/>
        <v>-4.5256994989484434E-2</v>
      </c>
      <c r="H37" s="13">
        <f t="shared" si="0"/>
        <v>-0.11951976257925268</v>
      </c>
    </row>
    <row r="38" spans="2:8" x14ac:dyDescent="0.3">
      <c r="B38" s="2">
        <v>44887</v>
      </c>
      <c r="C38">
        <f>+VLOOKUP(B38,'S&amp;P500'!$B$5:$C$1261,2)</f>
        <v>4003.58</v>
      </c>
      <c r="D38" s="10">
        <f>+VLOOKUP(B38,AAPL!$B$4:$C$1261,2)</f>
        <v>148.26</v>
      </c>
      <c r="E38" s="10"/>
      <c r="G38" s="13">
        <f t="shared" si="0"/>
        <v>6.6838984744520769E-2</v>
      </c>
      <c r="H38" s="13">
        <f t="shared" si="0"/>
        <v>2.1426110919738006E-2</v>
      </c>
    </row>
    <row r="39" spans="2:8" x14ac:dyDescent="0.3">
      <c r="B39" s="2">
        <v>44856</v>
      </c>
      <c r="C39">
        <f>+VLOOKUP(B39,'S&amp;P500'!$B$5:$C$1261,2)</f>
        <v>3752.75</v>
      </c>
      <c r="D39" s="10">
        <f>+VLOOKUP(B39,AAPL!$B$4:$C$1261,2)</f>
        <v>145.15</v>
      </c>
      <c r="E39" s="10"/>
      <c r="G39" s="13">
        <f t="shared" si="0"/>
        <v>-1.3943624118211151E-3</v>
      </c>
      <c r="H39" s="13">
        <f t="shared" si="0"/>
        <v>-3.5804437358841423E-2</v>
      </c>
    </row>
    <row r="40" spans="2:8" x14ac:dyDescent="0.3">
      <c r="B40" s="2">
        <v>44826</v>
      </c>
      <c r="C40">
        <f>+VLOOKUP(B40,'S&amp;P500'!$B$5:$C$1261,2)</f>
        <v>3757.99</v>
      </c>
      <c r="D40" s="10">
        <f>+VLOOKUP(B40,AAPL!$B$4:$C$1261,2)</f>
        <v>150.54</v>
      </c>
      <c r="E40" s="10"/>
      <c r="G40" s="13">
        <f t="shared" si="0"/>
        <v>-9.1832024726980932E-2</v>
      </c>
      <c r="H40" s="13">
        <f t="shared" si="0"/>
        <v>-8.8465031789282556E-2</v>
      </c>
    </row>
    <row r="41" spans="2:8" x14ac:dyDescent="0.3">
      <c r="B41" s="2">
        <v>44795</v>
      </c>
      <c r="C41">
        <f>+VLOOKUP(B41,'S&amp;P500'!$B$5:$C$1261,2)</f>
        <v>4137.99</v>
      </c>
      <c r="D41" s="10">
        <f>+VLOOKUP(B41,AAPL!$B$4:$C$1261,2)</f>
        <v>165.15</v>
      </c>
      <c r="E41" s="10"/>
      <c r="G41" s="13">
        <f t="shared" si="0"/>
        <v>4.451702960650028E-2</v>
      </c>
      <c r="H41" s="13">
        <f t="shared" si="0"/>
        <v>8.8948964789661078E-2</v>
      </c>
    </row>
    <row r="42" spans="2:8" x14ac:dyDescent="0.3">
      <c r="B42" s="2">
        <v>44764</v>
      </c>
      <c r="C42">
        <f>+VLOOKUP(B42,'S&amp;P500'!$B$5:$C$1261,2)</f>
        <v>3961.63</v>
      </c>
      <c r="D42" s="10">
        <f>+VLOOKUP(B42,AAPL!$B$4:$C$1261,2)</f>
        <v>151.66</v>
      </c>
      <c r="E42" s="10"/>
      <c r="G42" s="13">
        <f t="shared" si="0"/>
        <v>5.3655825037434601E-2</v>
      </c>
      <c r="H42" s="13">
        <f t="shared" si="0"/>
        <v>0.13850311538172799</v>
      </c>
    </row>
    <row r="43" spans="2:8" x14ac:dyDescent="0.3">
      <c r="B43" s="2">
        <v>44734</v>
      </c>
      <c r="C43">
        <f>+VLOOKUP(B43,'S&amp;P500'!$B$5:$C$1261,2)</f>
        <v>3759.89</v>
      </c>
      <c r="D43" s="10">
        <f>+VLOOKUP(B43,AAPL!$B$4:$C$1261,2)</f>
        <v>133.21</v>
      </c>
      <c r="E43" s="10"/>
      <c r="G43" s="13">
        <f t="shared" si="0"/>
        <v>-3.6261713863883438E-2</v>
      </c>
      <c r="H43" s="13">
        <f t="shared" si="0"/>
        <v>-1.6319598286811288E-2</v>
      </c>
    </row>
    <row r="44" spans="2:8" x14ac:dyDescent="0.3">
      <c r="B44" s="2">
        <v>44703</v>
      </c>
      <c r="C44">
        <f>+VLOOKUP(B44,'S&amp;P500'!$B$5:$C$1261,2)</f>
        <v>3901.36</v>
      </c>
      <c r="D44" s="10">
        <f>+VLOOKUP(B44,AAPL!$B$4:$C$1261,2)</f>
        <v>135.41999999999999</v>
      </c>
      <c r="E44" s="10"/>
      <c r="G44" s="13">
        <f t="shared" si="0"/>
        <v>-8.6713267068996958E-2</v>
      </c>
      <c r="H44" s="13">
        <f t="shared" si="0"/>
        <v>-0.14830188679245293</v>
      </c>
    </row>
    <row r="45" spans="2:8" x14ac:dyDescent="0.3">
      <c r="B45" s="2">
        <v>44673</v>
      </c>
      <c r="C45">
        <f>+VLOOKUP(B45,'S&amp;P500'!$B$5:$C$1261,2)</f>
        <v>4271.78</v>
      </c>
      <c r="D45" s="10">
        <f>+VLOOKUP(B45,AAPL!$B$4:$C$1261,2)</f>
        <v>159</v>
      </c>
      <c r="E45" s="10"/>
      <c r="G45" s="13">
        <f t="shared" si="0"/>
        <v>-5.3158406865841723E-2</v>
      </c>
      <c r="H45" s="13">
        <f t="shared" si="0"/>
        <v>-4.1649086854318562E-2</v>
      </c>
    </row>
    <row r="46" spans="2:8" x14ac:dyDescent="0.3">
      <c r="B46" s="2">
        <v>44642</v>
      </c>
      <c r="C46">
        <f>+VLOOKUP(B46,'S&amp;P500'!$B$5:$C$1261,2)</f>
        <v>4511.6099999999997</v>
      </c>
      <c r="D46" s="10">
        <f>+VLOOKUP(B46,AAPL!$B$4:$C$1261,2)</f>
        <v>165.91</v>
      </c>
      <c r="E46" s="10"/>
      <c r="G46" s="13">
        <f t="shared" si="0"/>
        <v>4.8051459314804923E-2</v>
      </c>
      <c r="H46" s="13">
        <f t="shared" si="0"/>
        <v>2.7370115796643724E-2</v>
      </c>
    </row>
    <row r="47" spans="2:8" x14ac:dyDescent="0.3">
      <c r="B47" s="2">
        <v>44614</v>
      </c>
      <c r="C47">
        <f>+VLOOKUP(B47,'S&amp;P500'!$B$5:$C$1261,2)</f>
        <v>4304.76</v>
      </c>
      <c r="D47" s="10">
        <f>+VLOOKUP(B47,AAPL!$B$4:$C$1261,2)</f>
        <v>161.49</v>
      </c>
      <c r="E47" s="10"/>
      <c r="G47" s="13">
        <f t="shared" si="0"/>
        <v>-2.118719218543208E-2</v>
      </c>
      <c r="H47" s="13">
        <f t="shared" si="0"/>
        <v>1.3048114923781551E-2</v>
      </c>
    </row>
    <row r="48" spans="2:8" x14ac:dyDescent="0.3">
      <c r="B48" s="2">
        <v>44583</v>
      </c>
      <c r="C48">
        <f>+VLOOKUP(B48,'S&amp;P500'!$B$5:$C$1261,2)</f>
        <v>4397.9399999999996</v>
      </c>
      <c r="D48" s="10">
        <f>+VLOOKUP(B48,AAPL!$B$4:$C$1261,2)</f>
        <v>159.41</v>
      </c>
      <c r="E48" s="10"/>
      <c r="G48" s="13">
        <f t="shared" si="0"/>
        <v>-6.3582707343247113E-2</v>
      </c>
      <c r="H48" s="13">
        <f t="shared" si="0"/>
        <v>-7.5294390625906371E-2</v>
      </c>
    </row>
    <row r="49" spans="2:8" x14ac:dyDescent="0.3">
      <c r="B49" s="2">
        <v>44552</v>
      </c>
      <c r="C49">
        <f>+VLOOKUP(B49,'S&amp;P500'!$B$5:$C$1261,2)</f>
        <v>4696.5600000000004</v>
      </c>
      <c r="D49" s="10">
        <f>+VLOOKUP(B49,AAPL!$B$4:$C$1261,2)</f>
        <v>172.39</v>
      </c>
      <c r="E49" s="10"/>
      <c r="G49" s="13">
        <f t="shared" si="0"/>
        <v>2.9084293200427602E-3</v>
      </c>
      <c r="H49" s="13">
        <f t="shared" si="0"/>
        <v>9.0799797519615311E-2</v>
      </c>
    </row>
    <row r="50" spans="2:8" x14ac:dyDescent="0.3">
      <c r="B50" s="2">
        <v>44522</v>
      </c>
      <c r="C50">
        <f>+VLOOKUP(B50,'S&amp;P500'!$B$5:$C$1261,2)</f>
        <v>4682.9399999999996</v>
      </c>
      <c r="D50" s="10">
        <f>+VLOOKUP(B50,AAPL!$B$4:$C$1261,2)</f>
        <v>158.04</v>
      </c>
      <c r="E50" s="10"/>
      <c r="G50" s="13">
        <f t="shared" si="0"/>
        <v>3.0372505445664277E-2</v>
      </c>
      <c r="H50" s="13">
        <f t="shared" si="0"/>
        <v>8.4471282508749024E-2</v>
      </c>
    </row>
    <row r="51" spans="2:8" x14ac:dyDescent="0.3">
      <c r="B51" s="2">
        <v>44491</v>
      </c>
      <c r="C51">
        <f>+VLOOKUP(B51,'S&amp;P500'!$B$5:$C$1261,2)</f>
        <v>4544.8999999999996</v>
      </c>
      <c r="D51" s="10">
        <f>+VLOOKUP(B51,AAPL!$B$4:$C$1261,2)</f>
        <v>145.72999999999999</v>
      </c>
      <c r="E51" s="10"/>
      <c r="G51" s="13">
        <f t="shared" si="0"/>
        <v>3.3956374953362678E-2</v>
      </c>
      <c r="H51" s="13">
        <f t="shared" si="0"/>
        <v>1.9447359216509197E-2</v>
      </c>
    </row>
    <row r="52" spans="2:8" x14ac:dyDescent="0.3">
      <c r="B52" s="2">
        <v>44461</v>
      </c>
      <c r="C52">
        <f>+VLOOKUP(B52,'S&amp;P500'!$B$5:$C$1261,2)</f>
        <v>4395.6400000000003</v>
      </c>
      <c r="D52" s="10">
        <f>+VLOOKUP(B52,AAPL!$B$4:$C$1261,2)</f>
        <v>142.94999999999999</v>
      </c>
      <c r="E52" s="10"/>
      <c r="G52" s="13">
        <f t="shared" si="0"/>
        <v>-1.0363219239610255E-2</v>
      </c>
      <c r="H52" s="13">
        <f t="shared" si="0"/>
        <v>-1.5767006334343248E-2</v>
      </c>
    </row>
    <row r="53" spans="2:8" x14ac:dyDescent="0.3">
      <c r="B53" s="2">
        <v>44430</v>
      </c>
      <c r="C53">
        <f>+VLOOKUP(B53,'S&amp;P500'!$B$5:$C$1261,2)</f>
        <v>4441.67</v>
      </c>
      <c r="D53" s="10">
        <f>+VLOOKUP(B53,AAPL!$B$4:$C$1261,2)</f>
        <v>145.24</v>
      </c>
      <c r="E53" s="10"/>
      <c r="G53" s="13">
        <f t="shared" si="0"/>
        <v>1.6986912361361739E-2</v>
      </c>
      <c r="H53" s="13">
        <f t="shared" si="0"/>
        <v>1.0998190171237709E-2</v>
      </c>
    </row>
    <row r="54" spans="2:8" x14ac:dyDescent="0.3">
      <c r="B54" s="2">
        <v>44399</v>
      </c>
      <c r="C54">
        <f>+VLOOKUP(B54,'S&amp;P500'!$B$5:$C$1261,2)</f>
        <v>4367.4799999999996</v>
      </c>
      <c r="D54" s="10">
        <f>+VLOOKUP(B54,AAPL!$B$4:$C$1261,2)</f>
        <v>143.66</v>
      </c>
      <c r="E54" s="10"/>
      <c r="G54" s="13">
        <f t="shared" si="0"/>
        <v>2.8503876188054056E-2</v>
      </c>
      <c r="H54" s="13">
        <f t="shared" si="0"/>
        <v>9.5637583892617339E-2</v>
      </c>
    </row>
    <row r="55" spans="2:8" x14ac:dyDescent="0.3">
      <c r="B55" s="2">
        <v>44369</v>
      </c>
      <c r="C55">
        <f>+VLOOKUP(B55,'S&amp;P500'!$B$5:$C$1261,2)</f>
        <v>4246.4399999999996</v>
      </c>
      <c r="D55" s="10">
        <f>+VLOOKUP(B55,AAPL!$B$4:$C$1261,2)</f>
        <v>131.12</v>
      </c>
      <c r="E55" s="10"/>
      <c r="G55" s="13">
        <f t="shared" si="0"/>
        <v>2.1795729403781605E-2</v>
      </c>
      <c r="H55" s="13">
        <f t="shared" si="0"/>
        <v>6.8187372708757632E-2</v>
      </c>
    </row>
    <row r="56" spans="2:8" x14ac:dyDescent="0.3">
      <c r="B56" s="2">
        <v>44338</v>
      </c>
      <c r="C56">
        <f>+VLOOKUP(B56,'S&amp;P500'!$B$5:$C$1261,2)</f>
        <v>4155.8599999999997</v>
      </c>
      <c r="D56" s="10">
        <f>+VLOOKUP(B56,AAPL!$B$4:$C$1261,2)</f>
        <v>122.75</v>
      </c>
      <c r="E56" s="10"/>
      <c r="G56" s="13">
        <f t="shared" si="0"/>
        <v>5.0496012072609453E-3</v>
      </c>
      <c r="H56" s="13">
        <f t="shared" si="0"/>
        <v>-4.7711404189294093E-2</v>
      </c>
    </row>
    <row r="57" spans="2:8" x14ac:dyDescent="0.3">
      <c r="B57" s="2">
        <v>44308</v>
      </c>
      <c r="C57">
        <f>+VLOOKUP(B57,'S&amp;P500'!$B$5:$C$1261,2)</f>
        <v>4134.9799999999996</v>
      </c>
      <c r="D57" s="10">
        <f>+VLOOKUP(B57,AAPL!$B$4:$C$1261,2)</f>
        <v>128.9</v>
      </c>
      <c r="E57" s="10"/>
      <c r="G57" s="13">
        <f t="shared" si="0"/>
        <v>4.9330176445659069E-2</v>
      </c>
      <c r="H57" s="13">
        <f t="shared" si="0"/>
        <v>6.9265864786395737E-2</v>
      </c>
    </row>
    <row r="58" spans="2:8" x14ac:dyDescent="0.3">
      <c r="B58" s="2">
        <v>44277</v>
      </c>
      <c r="C58">
        <f>+VLOOKUP(B58,'S&amp;P500'!$B$5:$C$1261,2)</f>
        <v>3940.59</v>
      </c>
      <c r="D58" s="10">
        <f>+VLOOKUP(B58,AAPL!$B$4:$C$1261,2)</f>
        <v>120.55</v>
      </c>
      <c r="E58" s="10"/>
      <c r="G58" s="13">
        <f t="shared" si="0"/>
        <v>1.6532954985167159E-2</v>
      </c>
      <c r="H58" s="13">
        <f t="shared" si="0"/>
        <v>-2.0714865962631945E-2</v>
      </c>
    </row>
    <row r="59" spans="2:8" x14ac:dyDescent="0.3">
      <c r="B59" s="2">
        <v>44249</v>
      </c>
      <c r="C59">
        <f>+VLOOKUP(B59,'S&amp;P500'!$B$5:$C$1261,2)</f>
        <v>3876.5</v>
      </c>
      <c r="D59" s="10">
        <f>+VLOOKUP(B59,AAPL!$B$4:$C$1261,2)</f>
        <v>123.1</v>
      </c>
      <c r="E59" s="10"/>
      <c r="G59" s="13">
        <f t="shared" si="0"/>
        <v>9.1189050025120011E-3</v>
      </c>
      <c r="H59" s="13">
        <f t="shared" si="0"/>
        <v>-9.2584402181925429E-2</v>
      </c>
    </row>
    <row r="60" spans="2:8" x14ac:dyDescent="0.3">
      <c r="B60" s="2">
        <v>44218</v>
      </c>
      <c r="C60">
        <f>+VLOOKUP(B60,'S&amp;P500'!$B$5:$C$1261,2)</f>
        <v>3841.47</v>
      </c>
      <c r="D60" s="10">
        <f>+VLOOKUP(B60,AAPL!$B$4:$C$1261,2)</f>
        <v>135.66</v>
      </c>
      <c r="E60" s="10"/>
      <c r="G60" s="13">
        <f t="shared" si="0"/>
        <v>4.182238301611485E-2</v>
      </c>
      <c r="H60" s="13">
        <f t="shared" si="0"/>
        <v>5.4488923435678016E-2</v>
      </c>
    </row>
    <row r="61" spans="2:8" x14ac:dyDescent="0.3">
      <c r="B61" s="2">
        <v>44187</v>
      </c>
      <c r="C61">
        <f>+VLOOKUP(B61,'S&amp;P500'!$B$5:$C$1261,2)</f>
        <v>3687.26</v>
      </c>
      <c r="D61" s="10">
        <f>+VLOOKUP(B61,AAPL!$B$4:$C$1261,2)</f>
        <v>128.65</v>
      </c>
      <c r="E61" s="10"/>
      <c r="G61" s="13">
        <f t="shared" si="0"/>
        <v>3.6463398865508312E-2</v>
      </c>
      <c r="H61" s="13">
        <f t="shared" si="0"/>
        <v>0.12387525115750853</v>
      </c>
    </row>
    <row r="62" spans="2:8" x14ac:dyDescent="0.3">
      <c r="B62" s="2">
        <v>44157</v>
      </c>
      <c r="C62">
        <f>+VLOOKUP(B62,'S&amp;P500'!$B$5:$C$1261,2)</f>
        <v>3557.54</v>
      </c>
      <c r="D62" s="10">
        <f>+VLOOKUP(B62,AAPL!$B$4:$C$1261,2)</f>
        <v>114.47</v>
      </c>
      <c r="E62" s="10"/>
      <c r="G62" s="13">
        <f t="shared" si="0"/>
        <v>3.0128942026761418E-2</v>
      </c>
      <c r="H62" s="13">
        <f t="shared" si="0"/>
        <v>1.5525195173882178E-2</v>
      </c>
    </row>
    <row r="63" spans="2:8" x14ac:dyDescent="0.3">
      <c r="B63" s="2">
        <v>44126</v>
      </c>
      <c r="C63">
        <f>+VLOOKUP(B63,'S&amp;P500'!$B$5:$C$1261,2)</f>
        <v>3453.49</v>
      </c>
      <c r="D63" s="10">
        <f>+VLOOKUP(B63,AAPL!$B$4:$C$1261,2)</f>
        <v>112.72</v>
      </c>
      <c r="E63" s="10"/>
      <c r="G63" s="13">
        <f t="shared" si="0"/>
        <v>4.1597674004771212E-2</v>
      </c>
      <c r="H63" s="13">
        <f t="shared" si="0"/>
        <v>3.5268185157972143E-2</v>
      </c>
    </row>
    <row r="64" spans="2:8" x14ac:dyDescent="0.3">
      <c r="B64" s="2">
        <v>44096</v>
      </c>
      <c r="C64">
        <f>+VLOOKUP(B64,'S&amp;P500'!$B$5:$C$1261,2)</f>
        <v>3315.57</v>
      </c>
      <c r="D64" s="10">
        <f>+VLOOKUP(B64,AAPL!$B$4:$C$1261,2)</f>
        <v>108.88</v>
      </c>
      <c r="E64" s="10"/>
      <c r="G64" s="13">
        <f t="shared" si="0"/>
        <v>-2.4017120182740825E-2</v>
      </c>
      <c r="H64" s="13">
        <f t="shared" si="0"/>
        <v>-0.10098257782181497</v>
      </c>
    </row>
    <row r="65" spans="2:8" x14ac:dyDescent="0.3">
      <c r="B65" s="2">
        <v>44065</v>
      </c>
      <c r="C65">
        <f>+VLOOKUP(B65,'S&amp;P500'!$B$5:$C$1261,2)</f>
        <v>3397.16</v>
      </c>
      <c r="D65" s="10">
        <f>+VLOOKUP(B65,AAPL!$B$4:$C$1261,2)</f>
        <v>121.11</v>
      </c>
      <c r="E65" s="10"/>
      <c r="G65" s="13">
        <f t="shared" si="0"/>
        <v>3.6977796228350179E-2</v>
      </c>
      <c r="H65" s="13">
        <f t="shared" si="0"/>
        <v>0.28077411167512678</v>
      </c>
    </row>
    <row r="66" spans="2:8" x14ac:dyDescent="0.3">
      <c r="B66" s="2">
        <v>44034</v>
      </c>
      <c r="C66">
        <f>+VLOOKUP(B66,'S&amp;P500'!$B$5:$C$1261,2)</f>
        <v>3276.02</v>
      </c>
      <c r="D66" s="10">
        <f>+VLOOKUP(B66,AAPL!$B$4:$C$1261,2)</f>
        <v>94.56</v>
      </c>
      <c r="E66" s="10"/>
      <c r="G66" s="13">
        <f t="shared" si="0"/>
        <v>5.0727101281006881E-2</v>
      </c>
      <c r="H66" s="13">
        <f t="shared" si="0"/>
        <v>8.4279325765393986E-2</v>
      </c>
    </row>
    <row r="67" spans="2:8" x14ac:dyDescent="0.3">
      <c r="B67" s="2">
        <v>44004</v>
      </c>
      <c r="C67">
        <f>+VLOOKUP(B67,'S&amp;P500'!$B$5:$C$1261,2)</f>
        <v>3117.86</v>
      </c>
      <c r="D67" s="10">
        <f>+VLOOKUP(B67,AAPL!$B$4:$C$1261,2)</f>
        <v>87.21</v>
      </c>
      <c r="E67" s="10"/>
      <c r="G67" s="13">
        <f t="shared" si="0"/>
        <v>5.4952714476644848E-2</v>
      </c>
      <c r="H67" s="13">
        <f t="shared" si="0"/>
        <v>0.12529032258064499</v>
      </c>
    </row>
    <row r="68" spans="2:8" x14ac:dyDescent="0.3">
      <c r="B68" s="2">
        <v>43973</v>
      </c>
      <c r="C68">
        <f>+VLOOKUP(B68,'S&amp;P500'!$B$5:$C$1261,2)</f>
        <v>2955.45</v>
      </c>
      <c r="D68" s="10">
        <f>+VLOOKUP(B68,AAPL!$B$4:$C$1261,2)</f>
        <v>77.5</v>
      </c>
      <c r="E68" s="10"/>
      <c r="G68" s="13"/>
      <c r="H68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C798-8B46-4B0E-AD1C-6A3AE1F0CAA4}">
  <dimension ref="A1:I84"/>
  <sheetViews>
    <sheetView workbookViewId="0"/>
  </sheetViews>
  <sheetFormatPr baseColWidth="10" defaultRowHeight="14.4" x14ac:dyDescent="0.3"/>
  <sheetData>
    <row r="1" spans="1:9" x14ac:dyDescent="0.3">
      <c r="A1" t="s">
        <v>10</v>
      </c>
    </row>
    <row r="2" spans="1:9" ht="15" thickBot="1" x14ac:dyDescent="0.35"/>
    <row r="3" spans="1:9" x14ac:dyDescent="0.3">
      <c r="A3" s="7" t="s">
        <v>11</v>
      </c>
      <c r="B3" s="7"/>
    </row>
    <row r="4" spans="1:9" x14ac:dyDescent="0.3">
      <c r="A4" t="s">
        <v>12</v>
      </c>
      <c r="B4">
        <v>0.60124048685037101</v>
      </c>
    </row>
    <row r="5" spans="1:9" x14ac:dyDescent="0.3">
      <c r="A5" t="s">
        <v>13</v>
      </c>
      <c r="B5">
        <v>0.36149012302807121</v>
      </c>
    </row>
    <row r="6" spans="1:9" x14ac:dyDescent="0.3">
      <c r="A6" t="s">
        <v>14</v>
      </c>
      <c r="B6">
        <v>0.35048133204579657</v>
      </c>
    </row>
    <row r="7" spans="1:9" x14ac:dyDescent="0.3">
      <c r="A7" t="s">
        <v>15</v>
      </c>
      <c r="B7">
        <v>6.4761350559011666E-2</v>
      </c>
    </row>
    <row r="8" spans="1:9" ht="15" thickBot="1" x14ac:dyDescent="0.35">
      <c r="A8" s="5" t="s">
        <v>16</v>
      </c>
      <c r="B8" s="5">
        <v>60</v>
      </c>
    </row>
    <row r="10" spans="1:9" ht="15" thickBot="1" x14ac:dyDescent="0.35">
      <c r="A10" t="s">
        <v>17</v>
      </c>
    </row>
    <row r="11" spans="1:9" x14ac:dyDescent="0.3">
      <c r="A11" s="6"/>
      <c r="B11" s="6" t="s">
        <v>22</v>
      </c>
      <c r="C11" s="6" t="s">
        <v>23</v>
      </c>
      <c r="D11" s="6" t="s">
        <v>24</v>
      </c>
      <c r="E11" s="6" t="s">
        <v>25</v>
      </c>
      <c r="F11" s="6" t="s">
        <v>26</v>
      </c>
    </row>
    <row r="12" spans="1:9" x14ac:dyDescent="0.3">
      <c r="A12" t="s">
        <v>18</v>
      </c>
      <c r="B12">
        <v>1</v>
      </c>
      <c r="C12">
        <v>0.13771733302328051</v>
      </c>
      <c r="D12">
        <v>0.13771733302328051</v>
      </c>
      <c r="E12">
        <v>32.836496179290727</v>
      </c>
      <c r="F12">
        <v>3.7773130629631918E-7</v>
      </c>
    </row>
    <row r="13" spans="1:9" x14ac:dyDescent="0.3">
      <c r="A13" t="s">
        <v>19</v>
      </c>
      <c r="B13">
        <v>58</v>
      </c>
      <c r="C13">
        <v>0.24325388652117766</v>
      </c>
      <c r="D13">
        <v>4.194032526227201E-3</v>
      </c>
    </row>
    <row r="14" spans="1:9" ht="15" thickBot="1" x14ac:dyDescent="0.35">
      <c r="A14" s="5" t="s">
        <v>20</v>
      </c>
      <c r="B14" s="5">
        <v>59</v>
      </c>
      <c r="C14" s="5">
        <v>0.38097121954445817</v>
      </c>
      <c r="D14" s="5"/>
      <c r="E14" s="5"/>
      <c r="F14" s="5"/>
    </row>
    <row r="15" spans="1:9" ht="15" thickBot="1" x14ac:dyDescent="0.35"/>
    <row r="16" spans="1:9" x14ac:dyDescent="0.3">
      <c r="A16" s="6"/>
      <c r="B16" s="6" t="s">
        <v>27</v>
      </c>
      <c r="C16" s="6" t="s">
        <v>15</v>
      </c>
      <c r="D16" s="6" t="s">
        <v>28</v>
      </c>
      <c r="E16" s="6" t="s">
        <v>29</v>
      </c>
      <c r="F16" s="6" t="s">
        <v>30</v>
      </c>
      <c r="G16" s="6" t="s">
        <v>31</v>
      </c>
      <c r="H16" s="6" t="s">
        <v>32</v>
      </c>
      <c r="I16" s="6" t="s">
        <v>33</v>
      </c>
    </row>
    <row r="17" spans="1:9" x14ac:dyDescent="0.3">
      <c r="A17" t="s">
        <v>21</v>
      </c>
      <c r="B17">
        <v>4.6238764401323566E-3</v>
      </c>
      <c r="C17">
        <v>8.7352586258423199E-3</v>
      </c>
      <c r="D17">
        <v>0.52933480715191616</v>
      </c>
      <c r="E17">
        <v>0.59859347376772476</v>
      </c>
      <c r="F17">
        <v>-1.2861643479746696E-2</v>
      </c>
      <c r="G17">
        <v>2.2109396360011409E-2</v>
      </c>
      <c r="H17">
        <v>-1.2861643479746696E-2</v>
      </c>
      <c r="I17">
        <v>2.2109396360011409E-2</v>
      </c>
    </row>
    <row r="18" spans="1:9" ht="15" thickBot="1" x14ac:dyDescent="0.35">
      <c r="A18" s="5" t="s">
        <v>34</v>
      </c>
      <c r="B18" s="5">
        <v>1.184283496651908</v>
      </c>
      <c r="C18" s="5">
        <v>0.20666992056584457</v>
      </c>
      <c r="D18" s="5">
        <v>5.7303137941382136</v>
      </c>
      <c r="E18" s="5">
        <v>3.7773130629632469E-7</v>
      </c>
      <c r="F18" s="5">
        <v>0.77058870320835005</v>
      </c>
      <c r="G18" s="5">
        <v>1.597978290095466</v>
      </c>
      <c r="H18" s="5">
        <v>0.77058870320835005</v>
      </c>
      <c r="I18" s="5">
        <v>1.597978290095466</v>
      </c>
    </row>
    <row r="22" spans="1:9" x14ac:dyDescent="0.3">
      <c r="A22" t="s">
        <v>35</v>
      </c>
    </row>
    <row r="23" spans="1:9" ht="15" thickBot="1" x14ac:dyDescent="0.35"/>
    <row r="24" spans="1:9" x14ac:dyDescent="0.3">
      <c r="A24" s="6" t="s">
        <v>36</v>
      </c>
      <c r="B24" s="6" t="s">
        <v>37</v>
      </c>
      <c r="C24" s="6" t="s">
        <v>19</v>
      </c>
    </row>
    <row r="25" spans="1:9" x14ac:dyDescent="0.3">
      <c r="A25">
        <v>1</v>
      </c>
      <c r="B25">
        <v>0.12875756027209898</v>
      </c>
      <c r="C25">
        <v>-0.12028553300119474</v>
      </c>
    </row>
    <row r="26" spans="1:9" x14ac:dyDescent="0.3">
      <c r="A26">
        <v>2</v>
      </c>
      <c r="B26">
        <v>-7.4738472088757418E-2</v>
      </c>
      <c r="C26">
        <v>-1.0131699486616491E-2</v>
      </c>
    </row>
    <row r="27" spans="1:9" x14ac:dyDescent="0.3">
      <c r="A27">
        <v>3</v>
      </c>
      <c r="B27">
        <v>-6.3435993866679419E-2</v>
      </c>
      <c r="C27">
        <v>-4.7684179032231766E-2</v>
      </c>
    </row>
    <row r="28" spans="1:9" x14ac:dyDescent="0.3">
      <c r="A28">
        <v>4</v>
      </c>
      <c r="B28">
        <v>-9.6271341449594323E-3</v>
      </c>
      <c r="C28">
        <v>0.10788500507513989</v>
      </c>
    </row>
    <row r="29" spans="1:9" x14ac:dyDescent="0.3">
      <c r="A29">
        <v>5</v>
      </c>
      <c r="B29">
        <v>3.5678408151321145E-2</v>
      </c>
      <c r="C29">
        <v>-0.15616840342467861</v>
      </c>
    </row>
    <row r="30" spans="1:9" x14ac:dyDescent="0.3">
      <c r="A30">
        <v>6</v>
      </c>
      <c r="B30">
        <v>-3.0123231709019453E-3</v>
      </c>
      <c r="C30">
        <v>0.11011157312729469</v>
      </c>
    </row>
    <row r="31" spans="1:9" x14ac:dyDescent="0.3">
      <c r="A31">
        <v>7</v>
      </c>
      <c r="B31">
        <v>2.8535424890784672E-2</v>
      </c>
      <c r="C31">
        <v>-5.2830195771097849E-2</v>
      </c>
    </row>
    <row r="32" spans="1:9" x14ac:dyDescent="0.3">
      <c r="A32">
        <v>8</v>
      </c>
      <c r="B32">
        <v>3.5494932682919395E-2</v>
      </c>
      <c r="C32">
        <v>-1.9417224806327626E-3</v>
      </c>
    </row>
    <row r="33" spans="1:3" x14ac:dyDescent="0.3">
      <c r="A33">
        <v>9</v>
      </c>
      <c r="B33">
        <v>3.2667123902426404E-2</v>
      </c>
      <c r="C33">
        <v>-1.6308850906985389E-2</v>
      </c>
    </row>
    <row r="34" spans="1:3" x14ac:dyDescent="0.3">
      <c r="A34">
        <v>10</v>
      </c>
      <c r="B34">
        <v>5.9498186665573223E-3</v>
      </c>
      <c r="C34">
        <v>-2.2713689985148951E-3</v>
      </c>
    </row>
    <row r="35" spans="1:3" x14ac:dyDescent="0.3">
      <c r="A35">
        <v>11</v>
      </c>
      <c r="B35">
        <v>2.6250201807841947E-2</v>
      </c>
      <c r="C35">
        <v>5.3160993233800344E-2</v>
      </c>
    </row>
    <row r="36" spans="1:3" x14ac:dyDescent="0.3">
      <c r="A36">
        <v>12</v>
      </c>
      <c r="B36">
        <v>3.9795267092742129E-2</v>
      </c>
      <c r="C36">
        <v>4.7094896582853971E-2</v>
      </c>
    </row>
    <row r="37" spans="1:3" x14ac:dyDescent="0.3">
      <c r="A37">
        <v>13</v>
      </c>
      <c r="B37">
        <v>7.4682047366287391E-2</v>
      </c>
      <c r="C37">
        <v>7.8011473623763455E-2</v>
      </c>
    </row>
    <row r="38" spans="1:3" x14ac:dyDescent="0.3">
      <c r="A38">
        <v>14</v>
      </c>
      <c r="B38">
        <v>-4.5963245932700306E-2</v>
      </c>
      <c r="C38">
        <v>8.5325889983937225E-3</v>
      </c>
    </row>
    <row r="39" spans="1:3" x14ac:dyDescent="0.3">
      <c r="A39">
        <v>15</v>
      </c>
      <c r="B39">
        <v>3.8881059223078066E-2</v>
      </c>
      <c r="C39">
        <v>-0.10441636425418134</v>
      </c>
    </row>
    <row r="40" spans="1:3" x14ac:dyDescent="0.3">
      <c r="A40">
        <v>16</v>
      </c>
      <c r="B40">
        <v>6.2392254771092864E-2</v>
      </c>
      <c r="C40">
        <v>-0.11029333540284678</v>
      </c>
    </row>
    <row r="41" spans="1:3" x14ac:dyDescent="0.3">
      <c r="A41">
        <v>17</v>
      </c>
      <c r="B41">
        <v>2.8485745603295944E-2</v>
      </c>
      <c r="C41">
        <v>-2.6976822142137671E-2</v>
      </c>
    </row>
    <row r="42" spans="1:3" x14ac:dyDescent="0.3">
      <c r="A42">
        <v>18</v>
      </c>
      <c r="B42">
        <v>5.6087455841540429E-2</v>
      </c>
      <c r="C42">
        <v>-4.4135054830588466E-2</v>
      </c>
    </row>
    <row r="43" spans="1:3" x14ac:dyDescent="0.3">
      <c r="A43">
        <v>19</v>
      </c>
      <c r="B43">
        <v>9.7832204556703162E-2</v>
      </c>
      <c r="C43">
        <v>1.0219137333611683E-2</v>
      </c>
    </row>
    <row r="44" spans="1:3" x14ac:dyDescent="0.3">
      <c r="A44">
        <v>20</v>
      </c>
      <c r="B44">
        <v>-2.1665755492970149E-2</v>
      </c>
      <c r="C44">
        <v>1.0759182695924827E-2</v>
      </c>
    </row>
    <row r="45" spans="1:3" x14ac:dyDescent="0.3">
      <c r="A45">
        <v>21</v>
      </c>
      <c r="B45">
        <v>-1.359296284125177E-2</v>
      </c>
      <c r="C45">
        <v>-1.797308016826607E-4</v>
      </c>
    </row>
    <row r="46" spans="1:3" x14ac:dyDescent="0.3">
      <c r="A46">
        <v>22</v>
      </c>
      <c r="B46">
        <v>-3.422011264949433E-2</v>
      </c>
      <c r="C46">
        <v>-4.1185065207798841E-2</v>
      </c>
    </row>
    <row r="47" spans="1:3" x14ac:dyDescent="0.3">
      <c r="A47">
        <v>23</v>
      </c>
      <c r="B47">
        <v>4.6366728510332092E-2</v>
      </c>
      <c r="C47">
        <v>-1.9955710416894493E-2</v>
      </c>
    </row>
    <row r="48" spans="1:3" x14ac:dyDescent="0.3">
      <c r="A48">
        <v>24</v>
      </c>
      <c r="B48">
        <v>5.8083755937330991E-2</v>
      </c>
      <c r="C48">
        <v>1.5436276532083973E-2</v>
      </c>
    </row>
    <row r="49" spans="1:3" x14ac:dyDescent="0.3">
      <c r="A49">
        <v>25</v>
      </c>
      <c r="B49">
        <v>2.1559320683076259E-2</v>
      </c>
      <c r="C49">
        <v>3.550123337429073E-2</v>
      </c>
    </row>
    <row r="50" spans="1:3" x14ac:dyDescent="0.3">
      <c r="A50">
        <v>26</v>
      </c>
      <c r="B50">
        <v>6.3748259218495654E-2</v>
      </c>
      <c r="C50">
        <v>-1.818593944919096E-2</v>
      </c>
    </row>
    <row r="51" spans="1:3" x14ac:dyDescent="0.3">
      <c r="A51">
        <v>27</v>
      </c>
      <c r="B51">
        <v>-1.1423542534557359E-2</v>
      </c>
      <c r="C51">
        <v>7.1329811637321883E-2</v>
      </c>
    </row>
    <row r="52" spans="1:3" x14ac:dyDescent="0.3">
      <c r="A52">
        <v>28</v>
      </c>
      <c r="B52">
        <v>1.012106536083213E-2</v>
      </c>
      <c r="C52">
        <v>7.1577560750401226E-2</v>
      </c>
    </row>
    <row r="53" spans="1:3" x14ac:dyDescent="0.3">
      <c r="A53">
        <v>29</v>
      </c>
      <c r="B53">
        <v>5.1166240475997465E-2</v>
      </c>
      <c r="C53">
        <v>-8.4973267330833158E-3</v>
      </c>
    </row>
    <row r="54" spans="1:3" x14ac:dyDescent="0.3">
      <c r="A54">
        <v>30</v>
      </c>
      <c r="B54">
        <v>-4.8973235833972145E-2</v>
      </c>
      <c r="C54">
        <v>-7.054652674528053E-2</v>
      </c>
    </row>
    <row r="55" spans="1:3" x14ac:dyDescent="0.3">
      <c r="A55">
        <v>31</v>
      </c>
      <c r="B55">
        <v>8.3780183006036957E-2</v>
      </c>
      <c r="C55">
        <v>-6.2354072086298951E-2</v>
      </c>
    </row>
    <row r="56" spans="1:3" x14ac:dyDescent="0.3">
      <c r="A56">
        <v>32</v>
      </c>
      <c r="B56">
        <v>2.9725560474608585E-3</v>
      </c>
      <c r="C56">
        <v>-3.8776993406302279E-2</v>
      </c>
    </row>
    <row r="57" spans="1:3" x14ac:dyDescent="0.3">
      <c r="A57">
        <v>33</v>
      </c>
      <c r="B57">
        <v>-0.1041312749081611</v>
      </c>
      <c r="C57">
        <v>1.5666243118878542E-2</v>
      </c>
    </row>
    <row r="58" spans="1:3" x14ac:dyDescent="0.3">
      <c r="A58">
        <v>34</v>
      </c>
      <c r="B58">
        <v>5.7344659923075025E-2</v>
      </c>
      <c r="C58">
        <v>3.1604304866586053E-2</v>
      </c>
    </row>
    <row r="59" spans="1:3" x14ac:dyDescent="0.3">
      <c r="A59">
        <v>35</v>
      </c>
      <c r="B59">
        <v>6.81675845312084E-2</v>
      </c>
      <c r="C59">
        <v>7.0335530850519593E-2</v>
      </c>
    </row>
    <row r="60" spans="1:3" x14ac:dyDescent="0.3">
      <c r="A60">
        <v>36</v>
      </c>
      <c r="B60">
        <v>-3.8320272849178494E-2</v>
      </c>
      <c r="C60">
        <v>2.2000674562367206E-2</v>
      </c>
    </row>
    <row r="61" spans="1:3" x14ac:dyDescent="0.3">
      <c r="A61">
        <v>37</v>
      </c>
      <c r="B61">
        <v>-9.8069214690450102E-2</v>
      </c>
      <c r="C61">
        <v>-5.0232672102002829E-2</v>
      </c>
    </row>
    <row r="62" spans="1:3" x14ac:dyDescent="0.3">
      <c r="A62">
        <v>38</v>
      </c>
      <c r="B62">
        <v>-5.8330747519391477E-2</v>
      </c>
      <c r="C62">
        <v>1.6681660665072914E-2</v>
      </c>
    </row>
    <row r="63" spans="1:3" x14ac:dyDescent="0.3">
      <c r="A63">
        <v>39</v>
      </c>
      <c r="B63">
        <v>6.1530426696696422E-2</v>
      </c>
      <c r="C63">
        <v>-3.4160310900052698E-2</v>
      </c>
    </row>
    <row r="64" spans="1:3" x14ac:dyDescent="0.3">
      <c r="A64">
        <v>40</v>
      </c>
      <c r="B64">
        <v>-2.0467765605467127E-2</v>
      </c>
      <c r="C64">
        <v>3.3515880529248677E-2</v>
      </c>
    </row>
    <row r="65" spans="1:3" x14ac:dyDescent="0.3">
      <c r="A65">
        <v>41</v>
      </c>
      <c r="B65">
        <v>-7.0676074538923286E-2</v>
      </c>
      <c r="C65">
        <v>-4.6183160869830847E-3</v>
      </c>
    </row>
    <row r="66" spans="1:3" x14ac:dyDescent="0.3">
      <c r="A66">
        <v>42</v>
      </c>
      <c r="B66">
        <v>8.0682812850375284E-3</v>
      </c>
      <c r="C66">
        <v>8.2731516234577779E-2</v>
      </c>
    </row>
    <row r="67" spans="1:3" x14ac:dyDescent="0.3">
      <c r="A67">
        <v>43</v>
      </c>
      <c r="B67">
        <v>4.0593533391402759E-2</v>
      </c>
      <c r="C67">
        <v>4.3877749117346265E-2</v>
      </c>
    </row>
    <row r="68" spans="1:3" x14ac:dyDescent="0.3">
      <c r="A68">
        <v>44</v>
      </c>
      <c r="B68">
        <v>4.4837850903523976E-2</v>
      </c>
      <c r="C68">
        <v>-2.539049168701478E-2</v>
      </c>
    </row>
    <row r="69" spans="1:3" x14ac:dyDescent="0.3">
      <c r="A69">
        <v>45</v>
      </c>
      <c r="B69">
        <v>-7.6491130775236029E-3</v>
      </c>
      <c r="C69">
        <v>-8.1178932568196447E-3</v>
      </c>
    </row>
    <row r="70" spans="1:3" x14ac:dyDescent="0.3">
      <c r="A70">
        <v>46</v>
      </c>
      <c r="B70">
        <v>2.4741196408765355E-2</v>
      </c>
      <c r="C70">
        <v>-1.3743006237527645E-2</v>
      </c>
    </row>
    <row r="71" spans="1:3" x14ac:dyDescent="0.3">
      <c r="A71">
        <v>47</v>
      </c>
      <c r="B71">
        <v>3.838054660025407E-2</v>
      </c>
      <c r="C71">
        <v>5.7257037292363269E-2</v>
      </c>
    </row>
    <row r="72" spans="1:3" x14ac:dyDescent="0.3">
      <c r="A72">
        <v>48</v>
      </c>
      <c r="B72">
        <v>3.0436199070521641E-2</v>
      </c>
      <c r="C72">
        <v>3.7751173638235991E-2</v>
      </c>
    </row>
    <row r="73" spans="1:3" x14ac:dyDescent="0.3">
      <c r="A73">
        <v>49</v>
      </c>
      <c r="B73">
        <v>1.0604035814565045E-2</v>
      </c>
      <c r="C73">
        <v>-5.8315440003859138E-2</v>
      </c>
    </row>
    <row r="74" spans="1:3" x14ac:dyDescent="0.3">
      <c r="A74">
        <v>50</v>
      </c>
      <c r="B74">
        <v>6.3044790291653066E-2</v>
      </c>
      <c r="C74">
        <v>6.2210744947426705E-3</v>
      </c>
    </row>
    <row r="75" spans="1:3" x14ac:dyDescent="0.3">
      <c r="A75">
        <v>51</v>
      </c>
      <c r="B75">
        <v>2.4203582179954712E-2</v>
      </c>
      <c r="C75">
        <v>-4.4918448142586657E-2</v>
      </c>
    </row>
    <row r="76" spans="1:3" x14ac:dyDescent="0.3">
      <c r="A76">
        <v>52</v>
      </c>
      <c r="B76">
        <v>1.5423245142143846E-2</v>
      </c>
      <c r="C76">
        <v>-0.10800764732406927</v>
      </c>
    </row>
    <row r="77" spans="1:3" x14ac:dyDescent="0.3">
      <c r="A77">
        <v>53</v>
      </c>
      <c r="B77">
        <v>5.4153434436772216E-2</v>
      </c>
      <c r="C77">
        <v>3.354889989058002E-4</v>
      </c>
    </row>
    <row r="78" spans="1:3" x14ac:dyDescent="0.3">
      <c r="A78">
        <v>54</v>
      </c>
      <c r="B78">
        <v>4.7806877948389753E-2</v>
      </c>
      <c r="C78">
        <v>7.6068373209118773E-2</v>
      </c>
    </row>
    <row r="79" spans="1:3" x14ac:dyDescent="0.3">
      <c r="A79">
        <v>55</v>
      </c>
      <c r="B79">
        <v>4.0305085254008E-2</v>
      </c>
      <c r="C79">
        <v>-2.4779890080125822E-2</v>
      </c>
    </row>
    <row r="80" spans="1:3" x14ac:dyDescent="0.3">
      <c r="A80">
        <v>56</v>
      </c>
      <c r="B80">
        <v>5.3887315263088986E-2</v>
      </c>
      <c r="C80">
        <v>-1.8619130105116843E-2</v>
      </c>
    </row>
    <row r="81" spans="1:3" x14ac:dyDescent="0.3">
      <c r="A81">
        <v>57</v>
      </c>
      <c r="B81">
        <v>-2.381920262939306E-2</v>
      </c>
      <c r="C81">
        <v>-7.7163375192421904E-2</v>
      </c>
    </row>
    <row r="82" spans="1:3" x14ac:dyDescent="0.3">
      <c r="A82">
        <v>58</v>
      </c>
      <c r="B82">
        <v>4.8416070255924648E-2</v>
      </c>
      <c r="C82">
        <v>0.23235804141920213</v>
      </c>
    </row>
    <row r="83" spans="1:3" x14ac:dyDescent="0.3">
      <c r="A83">
        <v>59</v>
      </c>
      <c r="B83">
        <v>6.4699145320218671E-2</v>
      </c>
      <c r="C83">
        <v>1.9580180445175316E-2</v>
      </c>
    </row>
    <row r="84" spans="1:3" ht="15" thickBot="1" x14ac:dyDescent="0.35">
      <c r="A84" s="5">
        <v>60</v>
      </c>
      <c r="B84" s="5">
        <v>6.9703469291047246E-2</v>
      </c>
      <c r="C84" s="5">
        <v>5.558685328959774E-2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EB99-3466-4337-B97C-0A32371E515A}">
  <dimension ref="B1:J268"/>
  <sheetViews>
    <sheetView workbookViewId="0">
      <selection activeCell="D7" sqref="D7"/>
    </sheetView>
  </sheetViews>
  <sheetFormatPr baseColWidth="10" defaultRowHeight="14.4" x14ac:dyDescent="0.3"/>
  <sheetData>
    <row r="1" spans="2:10" x14ac:dyDescent="0.3">
      <c r="B1" t="s">
        <v>5</v>
      </c>
      <c r="F1" t="s">
        <v>8</v>
      </c>
      <c r="G1" s="12">
        <f>+AVERAGE(G8:G267)</f>
        <v>2.7697263097135228E-3</v>
      </c>
      <c r="H1" s="12">
        <f>+AVERAGE(H8:H267)</f>
        <v>4.3726282415213176E-3</v>
      </c>
      <c r="I1" s="14">
        <f>+(1+G1)^52-1</f>
        <v>0.15468396095748638</v>
      </c>
      <c r="J1" s="14">
        <f>+(1+H1)^52-1</f>
        <v>0.25468054722752198</v>
      </c>
    </row>
    <row r="2" spans="2:10" x14ac:dyDescent="0.3">
      <c r="B2" t="s">
        <v>6</v>
      </c>
      <c r="C2">
        <v>7</v>
      </c>
      <c r="F2" t="s">
        <v>9</v>
      </c>
      <c r="G2">
        <f>+_xlfn.STDEV.S(G8:G267)</f>
        <v>2.1973507948273397E-2</v>
      </c>
      <c r="H2">
        <f>+_xlfn.STDEV.S(H8:H267)</f>
        <v>3.7330609625717381E-2</v>
      </c>
      <c r="I2" s="11">
        <f>+G2*52^0.5</f>
        <v>0.15845321921863051</v>
      </c>
      <c r="J2" s="11">
        <f>+H2*52^0.5</f>
        <v>0.26919485429970713</v>
      </c>
    </row>
    <row r="3" spans="2:10" x14ac:dyDescent="0.3">
      <c r="F3" t="s">
        <v>38</v>
      </c>
      <c r="H3">
        <f>+_xlfn.COVARIANCE.S(G8:G267,H8:H267)</f>
        <v>5.5068926807045097E-4</v>
      </c>
    </row>
    <row r="4" spans="2:10" x14ac:dyDescent="0.3">
      <c r="F4" t="s">
        <v>39</v>
      </c>
      <c r="H4" s="19">
        <f>+H3/G2^2</f>
        <v>1.1405329134647382</v>
      </c>
    </row>
    <row r="5" spans="2:10" x14ac:dyDescent="0.3">
      <c r="F5" t="s">
        <v>41</v>
      </c>
      <c r="H5" s="9">
        <f>+H3/G2/H2</f>
        <v>0.6713393992371276</v>
      </c>
    </row>
    <row r="6" spans="2:10" x14ac:dyDescent="0.3">
      <c r="H6" s="9"/>
    </row>
    <row r="7" spans="2:10" x14ac:dyDescent="0.3">
      <c r="B7" s="8"/>
      <c r="C7" s="8" t="s">
        <v>7</v>
      </c>
      <c r="D7" s="8" t="s">
        <v>4</v>
      </c>
      <c r="E7" s="17"/>
      <c r="G7" s="8" t="s">
        <v>45</v>
      </c>
      <c r="H7" s="8" t="s">
        <v>49</v>
      </c>
    </row>
    <row r="8" spans="2:10" x14ac:dyDescent="0.3">
      <c r="B8" s="2">
        <f>+'S&amp;P500'!B1261</f>
        <v>45799</v>
      </c>
      <c r="C8">
        <f>+VLOOKUP(B8,'S&amp;P500'!$B$4:$C$1261,2)</f>
        <v>5842.01</v>
      </c>
      <c r="D8">
        <f>+VLOOKUP(B8,AAPL!$B$4:$C$1261,2)</f>
        <v>201.17</v>
      </c>
      <c r="F8" s="4"/>
      <c r="G8" s="13">
        <f>+C8/C9-1</f>
        <v>-1.2661971664359783E-2</v>
      </c>
      <c r="H8" s="13">
        <f>+D8/D9-1</f>
        <v>-4.8616694253960757E-2</v>
      </c>
    </row>
    <row r="9" spans="2:10" x14ac:dyDescent="0.3">
      <c r="B9" s="2">
        <f>+B8-$C$2</f>
        <v>45792</v>
      </c>
      <c r="C9">
        <f>+VLOOKUP(B9,'S&amp;P500'!$B$5:$C$1261,2)</f>
        <v>5916.93</v>
      </c>
      <c r="D9">
        <f>+VLOOKUP(B9,AAPL!$B$4:$C$1261,2)</f>
        <v>211.45</v>
      </c>
      <c r="G9" s="13">
        <f t="shared" ref="G9:G67" si="0">+C9/C10-1</f>
        <v>4.4666786724435692E-2</v>
      </c>
      <c r="H9" s="13">
        <f t="shared" ref="H9:H67" si="1">+D9/D10-1</f>
        <v>7.2098565127009184E-2</v>
      </c>
    </row>
    <row r="10" spans="2:10" x14ac:dyDescent="0.3">
      <c r="B10" s="2">
        <f t="shared" ref="B10:B67" si="2">+B9-$C$2</f>
        <v>45785</v>
      </c>
      <c r="C10">
        <f>+VLOOKUP(B10,'S&amp;P500'!$B$5:$C$1261,2)</f>
        <v>5663.94</v>
      </c>
      <c r="D10">
        <f>+VLOOKUP(B10,AAPL!$B$4:$C$1261,2)</f>
        <v>197.23</v>
      </c>
      <c r="G10" s="13">
        <f t="shared" si="0"/>
        <v>1.0670682745256066E-2</v>
      </c>
      <c r="H10" s="13">
        <f t="shared" si="1"/>
        <v>-7.421141569658285E-2</v>
      </c>
    </row>
    <row r="11" spans="2:10" x14ac:dyDescent="0.3">
      <c r="B11" s="2">
        <f t="shared" si="2"/>
        <v>45778</v>
      </c>
      <c r="C11">
        <f>+VLOOKUP(B11,'S&amp;P500'!$B$5:$C$1261,2)</f>
        <v>5604.14</v>
      </c>
      <c r="D11">
        <f>+VLOOKUP(B11,AAPL!$B$4:$C$1261,2)</f>
        <v>213.04</v>
      </c>
      <c r="G11" s="13">
        <f t="shared" si="0"/>
        <v>2.1763902588440409E-2</v>
      </c>
      <c r="H11" s="13">
        <f t="shared" si="1"/>
        <v>2.3738587217683849E-2</v>
      </c>
    </row>
    <row r="12" spans="2:10" x14ac:dyDescent="0.3">
      <c r="B12" s="2">
        <f t="shared" si="2"/>
        <v>45771</v>
      </c>
      <c r="C12">
        <f>+VLOOKUP(B12,'S&amp;P500'!$B$5:$C$1261,2)</f>
        <v>5484.77</v>
      </c>
      <c r="D12">
        <f>+VLOOKUP(B12,AAPL!$B$4:$C$1261,2)</f>
        <v>208.1</v>
      </c>
      <c r="G12" s="13">
        <f t="shared" si="0"/>
        <v>3.8251273023264698E-2</v>
      </c>
      <c r="H12" s="13">
        <f t="shared" si="1"/>
        <v>5.7848718991459824E-2</v>
      </c>
    </row>
    <row r="13" spans="2:10" x14ac:dyDescent="0.3">
      <c r="B13" s="2">
        <f t="shared" si="2"/>
        <v>45764</v>
      </c>
      <c r="C13">
        <f>+VLOOKUP(B13,'S&amp;P500'!$B$5:$C$1261,2)</f>
        <v>5282.7</v>
      </c>
      <c r="D13">
        <f>+VLOOKUP(B13,AAPL!$B$4:$C$1261,2)</f>
        <v>196.72</v>
      </c>
      <c r="G13" s="13">
        <f t="shared" si="0"/>
        <v>2.7809151393778375E-3</v>
      </c>
      <c r="H13" s="13">
        <f t="shared" si="1"/>
        <v>3.444286690855547E-2</v>
      </c>
    </row>
    <row r="14" spans="2:10" x14ac:dyDescent="0.3">
      <c r="B14" s="2">
        <f t="shared" si="2"/>
        <v>45757</v>
      </c>
      <c r="C14">
        <f>+VLOOKUP(B14,'S&amp;P500'!$B$5:$C$1261,2)</f>
        <v>5268.05</v>
      </c>
      <c r="D14">
        <f>+VLOOKUP(B14,AAPL!$B$4:$C$1261,2)</f>
        <v>190.17</v>
      </c>
      <c r="G14" s="13">
        <f t="shared" si="0"/>
        <v>-2.3806082438312171E-2</v>
      </c>
      <c r="H14" s="13">
        <f t="shared" si="1"/>
        <v>-6.2832643406268485E-2</v>
      </c>
    </row>
    <row r="15" spans="2:10" x14ac:dyDescent="0.3">
      <c r="B15" s="2">
        <f t="shared" si="2"/>
        <v>45750</v>
      </c>
      <c r="C15">
        <f>+VLOOKUP(B15,'S&amp;P500'!$B$5:$C$1261,2)</f>
        <v>5396.52</v>
      </c>
      <c r="D15">
        <f>+VLOOKUP(B15,AAPL!$B$4:$C$1261,2)</f>
        <v>202.92</v>
      </c>
      <c r="G15" s="13">
        <f t="shared" si="0"/>
        <v>-5.2129604746623648E-2</v>
      </c>
      <c r="H15" s="13">
        <f t="shared" si="1"/>
        <v>-9.2324208266237329E-2</v>
      </c>
    </row>
    <row r="16" spans="2:10" x14ac:dyDescent="0.3">
      <c r="B16" s="2">
        <f t="shared" si="2"/>
        <v>45743</v>
      </c>
      <c r="C16">
        <f>+VLOOKUP(B16,'S&amp;P500'!$B$5:$C$1261,2)</f>
        <v>5693.31</v>
      </c>
      <c r="D16">
        <f>+VLOOKUP(B16,AAPL!$B$4:$C$1261,2)</f>
        <v>223.56</v>
      </c>
      <c r="G16" s="13">
        <f t="shared" si="0"/>
        <v>5.371815451121309E-3</v>
      </c>
      <c r="H16" s="13">
        <f t="shared" si="1"/>
        <v>4.5552333738658746E-2</v>
      </c>
    </row>
    <row r="17" spans="2:8" x14ac:dyDescent="0.3">
      <c r="B17" s="2">
        <f t="shared" si="2"/>
        <v>45736</v>
      </c>
      <c r="C17">
        <f>+VLOOKUP(B17,'S&amp;P500'!$B$5:$C$1261,2)</f>
        <v>5662.89</v>
      </c>
      <c r="D17">
        <f>+VLOOKUP(B17,AAPL!$B$4:$C$1261,2)</f>
        <v>213.82</v>
      </c>
      <c r="G17" s="13">
        <f t="shared" si="0"/>
        <v>2.5603457019081732E-2</v>
      </c>
      <c r="H17" s="13">
        <f t="shared" si="1"/>
        <v>2.1059166228928783E-2</v>
      </c>
    </row>
    <row r="18" spans="2:8" x14ac:dyDescent="0.3">
      <c r="B18" s="2">
        <f t="shared" si="2"/>
        <v>45729</v>
      </c>
      <c r="C18">
        <f>+VLOOKUP(B18,'S&amp;P500'!$B$5:$C$1261,2)</f>
        <v>5521.52</v>
      </c>
      <c r="D18">
        <f>+VLOOKUP(B18,AAPL!$B$4:$C$1261,2)</f>
        <v>209.41</v>
      </c>
      <c r="G18" s="13">
        <f t="shared" si="0"/>
        <v>-3.7814628161965125E-2</v>
      </c>
      <c r="H18" s="13">
        <f t="shared" si="1"/>
        <v>-0.10896944940856101</v>
      </c>
    </row>
    <row r="19" spans="2:8" x14ac:dyDescent="0.3">
      <c r="B19" s="2">
        <f t="shared" si="2"/>
        <v>45722</v>
      </c>
      <c r="C19">
        <f>+VLOOKUP(B19,'S&amp;P500'!$B$5:$C$1261,2)</f>
        <v>5738.52</v>
      </c>
      <c r="D19">
        <f>+VLOOKUP(B19,AAPL!$B$4:$C$1261,2)</f>
        <v>235.02</v>
      </c>
      <c r="G19" s="13">
        <f t="shared" si="0"/>
        <v>-2.0992669199548786E-2</v>
      </c>
      <c r="H19" s="13">
        <f t="shared" si="1"/>
        <v>-8.3125870289885162E-3</v>
      </c>
    </row>
    <row r="20" spans="2:8" x14ac:dyDescent="0.3">
      <c r="B20" s="2">
        <f t="shared" si="2"/>
        <v>45715</v>
      </c>
      <c r="C20">
        <f>+VLOOKUP(B20,'S&amp;P500'!$B$5:$C$1261,2)</f>
        <v>5861.57</v>
      </c>
      <c r="D20">
        <f>+VLOOKUP(B20,AAPL!$B$4:$C$1261,2)</f>
        <v>236.99</v>
      </c>
      <c r="G20" s="13">
        <f t="shared" si="0"/>
        <v>-4.1838849729955996E-2</v>
      </c>
      <c r="H20" s="13">
        <f t="shared" si="1"/>
        <v>-3.4703270742535874E-2</v>
      </c>
    </row>
    <row r="21" spans="2:8" x14ac:dyDescent="0.3">
      <c r="B21" s="2">
        <f t="shared" si="2"/>
        <v>45708</v>
      </c>
      <c r="C21">
        <f>+VLOOKUP(B21,'S&amp;P500'!$B$5:$C$1261,2)</f>
        <v>6117.52</v>
      </c>
      <c r="D21">
        <f>+VLOOKUP(B21,AAPL!$B$4:$C$1261,2)</f>
        <v>245.51</v>
      </c>
      <c r="G21" s="13">
        <f t="shared" si="0"/>
        <v>4.0064954285079502E-4</v>
      </c>
      <c r="H21" s="13">
        <f t="shared" si="1"/>
        <v>1.7826789934082266E-2</v>
      </c>
    </row>
    <row r="22" spans="2:8" x14ac:dyDescent="0.3">
      <c r="B22" s="2">
        <f t="shared" si="2"/>
        <v>45701</v>
      </c>
      <c r="C22">
        <f>+VLOOKUP(B22,'S&amp;P500'!$B$5:$C$1261,2)</f>
        <v>6115.07</v>
      </c>
      <c r="D22">
        <f>+VLOOKUP(B22,AAPL!$B$4:$C$1261,2)</f>
        <v>241.21</v>
      </c>
      <c r="G22" s="13">
        <f t="shared" si="0"/>
        <v>5.1778807509406111E-3</v>
      </c>
      <c r="H22" s="13">
        <f t="shared" si="1"/>
        <v>3.6748903980056813E-2</v>
      </c>
    </row>
    <row r="23" spans="2:8" x14ac:dyDescent="0.3">
      <c r="B23" s="2">
        <f t="shared" si="2"/>
        <v>45694</v>
      </c>
      <c r="C23">
        <f>+VLOOKUP(B23,'S&amp;P500'!$B$5:$C$1261,2)</f>
        <v>6083.57</v>
      </c>
      <c r="D23">
        <f>+VLOOKUP(B23,AAPL!$B$4:$C$1261,2)</f>
        <v>232.66</v>
      </c>
      <c r="G23" s="13">
        <f t="shared" si="0"/>
        <v>2.0424399250884573E-3</v>
      </c>
      <c r="H23" s="13">
        <f t="shared" si="1"/>
        <v>-1.8395072145810487E-2</v>
      </c>
    </row>
    <row r="24" spans="2:8" x14ac:dyDescent="0.3">
      <c r="B24" s="2">
        <f t="shared" si="2"/>
        <v>45687</v>
      </c>
      <c r="C24">
        <f>+VLOOKUP(B24,'S&amp;P500'!$B$5:$C$1261,2)</f>
        <v>6071.17</v>
      </c>
      <c r="D24">
        <f>+VLOOKUP(B24,AAPL!$B$4:$C$1261,2)</f>
        <v>237.02</v>
      </c>
      <c r="G24" s="13">
        <f t="shared" si="0"/>
        <v>-7.7696115684514622E-3</v>
      </c>
      <c r="H24" s="13">
        <f t="shared" si="1"/>
        <v>6.2298314808175048E-2</v>
      </c>
    </row>
    <row r="25" spans="2:8" x14ac:dyDescent="0.3">
      <c r="B25" s="2">
        <f t="shared" si="2"/>
        <v>45680</v>
      </c>
      <c r="C25">
        <f>+VLOOKUP(B25,'S&amp;P500'!$B$5:$C$1261,2)</f>
        <v>6118.71</v>
      </c>
      <c r="D25">
        <f>+VLOOKUP(B25,AAPL!$B$4:$C$1261,2)</f>
        <v>223.12</v>
      </c>
      <c r="G25" s="13">
        <f t="shared" si="0"/>
        <v>3.054734948647031E-2</v>
      </c>
      <c r="H25" s="13">
        <f t="shared" si="1"/>
        <v>-2.0157217513504078E-2</v>
      </c>
    </row>
    <row r="26" spans="2:8" x14ac:dyDescent="0.3">
      <c r="B26" s="2">
        <f t="shared" si="2"/>
        <v>45673</v>
      </c>
      <c r="C26">
        <f>+VLOOKUP(B26,'S&amp;P500'!$B$5:$C$1261,2)</f>
        <v>5937.34</v>
      </c>
      <c r="D26">
        <f>+VLOOKUP(B26,AAPL!$B$4:$C$1261,2)</f>
        <v>227.71</v>
      </c>
      <c r="G26" s="13">
        <f t="shared" si="0"/>
        <v>3.2256156803109892E-3</v>
      </c>
      <c r="H26" s="13">
        <f t="shared" si="1"/>
        <v>-5.9515942507847308E-2</v>
      </c>
    </row>
    <row r="27" spans="2:8" x14ac:dyDescent="0.3">
      <c r="B27" s="2">
        <f t="shared" si="2"/>
        <v>45666</v>
      </c>
      <c r="C27">
        <f>+VLOOKUP(B27,'S&amp;P500'!$B$5:$C$1261,2)</f>
        <v>5918.25</v>
      </c>
      <c r="D27">
        <f>+VLOOKUP(B27,AAPL!$B$4:$C$1261,2)</f>
        <v>242.12</v>
      </c>
      <c r="G27" s="13">
        <f t="shared" si="0"/>
        <v>8.4688722086374568E-3</v>
      </c>
      <c r="H27" s="13">
        <f t="shared" si="1"/>
        <v>-4.686343829647277E-3</v>
      </c>
    </row>
    <row r="28" spans="2:8" x14ac:dyDescent="0.3">
      <c r="B28" s="2">
        <f t="shared" si="2"/>
        <v>45659</v>
      </c>
      <c r="C28">
        <f>+VLOOKUP(B28,'S&amp;P500'!$B$5:$C$1261,2)</f>
        <v>5868.55</v>
      </c>
      <c r="D28">
        <f>+VLOOKUP(B28,AAPL!$B$4:$C$1261,2)</f>
        <v>243.26</v>
      </c>
      <c r="G28" s="13">
        <f t="shared" si="0"/>
        <v>-2.7997926324907829E-2</v>
      </c>
      <c r="H28" s="13">
        <f t="shared" si="1"/>
        <v>-5.8591331269349789E-2</v>
      </c>
    </row>
    <row r="29" spans="2:8" x14ac:dyDescent="0.3">
      <c r="B29" s="2">
        <f t="shared" si="2"/>
        <v>45652</v>
      </c>
      <c r="C29">
        <f>+VLOOKUP(B29,'S&amp;P500'!$B$5:$C$1261,2)</f>
        <v>6037.59</v>
      </c>
      <c r="D29">
        <f>+VLOOKUP(B29,AAPL!$B$4:$C$1261,2)</f>
        <v>258.39999999999998</v>
      </c>
      <c r="G29" s="13">
        <f t="shared" si="0"/>
        <v>2.9062156984394294E-2</v>
      </c>
      <c r="H29" s="13">
        <f t="shared" si="1"/>
        <v>3.6959749588667101E-2</v>
      </c>
    </row>
    <row r="30" spans="2:8" x14ac:dyDescent="0.3">
      <c r="B30" s="2">
        <f t="shared" si="2"/>
        <v>45645</v>
      </c>
      <c r="C30">
        <f>+VLOOKUP(B30,'S&amp;P500'!$B$5:$C$1261,2)</f>
        <v>5867.08</v>
      </c>
      <c r="D30">
        <f>+VLOOKUP(B30,AAPL!$B$4:$C$1261,2)</f>
        <v>249.19</v>
      </c>
      <c r="G30" s="13">
        <f t="shared" si="0"/>
        <v>-3.0435034083866941E-2</v>
      </c>
      <c r="H30" s="13">
        <f t="shared" si="1"/>
        <v>7.3981241914617968E-3</v>
      </c>
    </row>
    <row r="31" spans="2:8" x14ac:dyDescent="0.3">
      <c r="B31" s="2">
        <f t="shared" si="2"/>
        <v>45638</v>
      </c>
      <c r="C31">
        <f>+VLOOKUP(B31,'S&amp;P500'!$B$5:$C$1261,2)</f>
        <v>6051.25</v>
      </c>
      <c r="D31">
        <f>+VLOOKUP(B31,AAPL!$B$4:$C$1261,2)</f>
        <v>247.36</v>
      </c>
      <c r="G31" s="13">
        <f t="shared" si="0"/>
        <v>-3.9275009012181838E-3</v>
      </c>
      <c r="H31" s="13">
        <f t="shared" si="1"/>
        <v>2.020951909593327E-2</v>
      </c>
    </row>
    <row r="32" spans="2:8" x14ac:dyDescent="0.3">
      <c r="B32" s="2">
        <f t="shared" si="2"/>
        <v>45631</v>
      </c>
      <c r="C32">
        <f>+VLOOKUP(B32,'S&amp;P500'!$B$5:$C$1261,2)</f>
        <v>6075.11</v>
      </c>
      <c r="D32">
        <f>+VLOOKUP(B32,AAPL!$B$4:$C$1261,2)</f>
        <v>242.46</v>
      </c>
      <c r="G32" s="13">
        <f t="shared" si="0"/>
        <v>1.2731006844770798E-2</v>
      </c>
      <c r="H32" s="13">
        <f t="shared" si="1"/>
        <v>3.4562211981566726E-2</v>
      </c>
    </row>
    <row r="33" spans="2:8" x14ac:dyDescent="0.3">
      <c r="B33" s="2">
        <f t="shared" si="2"/>
        <v>45624</v>
      </c>
      <c r="C33">
        <f>+VLOOKUP(B33,'S&amp;P500'!$B$5:$C$1261,2)</f>
        <v>5998.74</v>
      </c>
      <c r="D33">
        <f>+VLOOKUP(B33,AAPL!$B$4:$C$1261,2)</f>
        <v>234.36</v>
      </c>
      <c r="G33" s="13">
        <f t="shared" si="0"/>
        <v>8.4102267550443255E-3</v>
      </c>
      <c r="H33" s="13">
        <f t="shared" si="1"/>
        <v>2.8030003947888016E-2</v>
      </c>
    </row>
    <row r="34" spans="2:8" x14ac:dyDescent="0.3">
      <c r="B34" s="2">
        <f t="shared" si="2"/>
        <v>45617</v>
      </c>
      <c r="C34">
        <f>+VLOOKUP(B34,'S&amp;P500'!$B$5:$C$1261,2)</f>
        <v>5948.71</v>
      </c>
      <c r="D34">
        <f>+VLOOKUP(B34,AAPL!$B$4:$C$1261,2)</f>
        <v>227.97</v>
      </c>
      <c r="G34" s="13">
        <f t="shared" si="0"/>
        <v>-7.7321710423516876E-5</v>
      </c>
      <c r="H34" s="13">
        <f t="shared" si="1"/>
        <v>1.3176966662273859E-3</v>
      </c>
    </row>
    <row r="35" spans="2:8" x14ac:dyDescent="0.3">
      <c r="B35" s="2">
        <f t="shared" si="2"/>
        <v>45610</v>
      </c>
      <c r="C35">
        <f>+VLOOKUP(B35,'S&amp;P500'!$B$5:$C$1261,2)</f>
        <v>5949.17</v>
      </c>
      <c r="D35">
        <f>+VLOOKUP(B35,AAPL!$B$4:$C$1261,2)</f>
        <v>227.67</v>
      </c>
      <c r="G35" s="13">
        <f t="shared" si="0"/>
        <v>-4.0062948887512606E-3</v>
      </c>
      <c r="H35" s="13">
        <f t="shared" si="1"/>
        <v>4.3673901535203896E-3</v>
      </c>
    </row>
    <row r="36" spans="2:8" x14ac:dyDescent="0.3">
      <c r="B36" s="2">
        <f t="shared" si="2"/>
        <v>45603</v>
      </c>
      <c r="C36">
        <f>+VLOOKUP(B36,'S&amp;P500'!$B$5:$C$1261,2)</f>
        <v>5973.1</v>
      </c>
      <c r="D36">
        <f>+VLOOKUP(B36,AAPL!$B$4:$C$1261,2)</f>
        <v>226.68</v>
      </c>
      <c r="G36" s="13">
        <f t="shared" si="0"/>
        <v>4.6911286576869493E-2</v>
      </c>
      <c r="H36" s="13">
        <f t="shared" si="1"/>
        <v>6.9296375266525434E-3</v>
      </c>
    </row>
    <row r="37" spans="2:8" x14ac:dyDescent="0.3">
      <c r="B37" s="2">
        <f t="shared" si="2"/>
        <v>45596</v>
      </c>
      <c r="C37">
        <f>+VLOOKUP(B37,'S&amp;P500'!$B$5:$C$1261,2)</f>
        <v>5705.45</v>
      </c>
      <c r="D37">
        <f>+VLOOKUP(B37,AAPL!$B$4:$C$1261,2)</f>
        <v>225.12</v>
      </c>
      <c r="G37" s="13">
        <f t="shared" si="0"/>
        <v>-1.7971173143586872E-2</v>
      </c>
      <c r="H37" s="13">
        <f t="shared" si="1"/>
        <v>-2.0194986072423315E-2</v>
      </c>
    </row>
    <row r="38" spans="2:8" x14ac:dyDescent="0.3">
      <c r="B38" s="2">
        <f t="shared" si="2"/>
        <v>45589</v>
      </c>
      <c r="C38">
        <f>+VLOOKUP(B38,'S&amp;P500'!$B$5:$C$1261,2)</f>
        <v>5809.86</v>
      </c>
      <c r="D38">
        <f>+VLOOKUP(B38,AAPL!$B$4:$C$1261,2)</f>
        <v>229.76</v>
      </c>
      <c r="G38" s="13">
        <f t="shared" si="0"/>
        <v>-5.4113091396515989E-3</v>
      </c>
      <c r="H38" s="13">
        <f t="shared" si="1"/>
        <v>-6.8297743580877368E-3</v>
      </c>
    </row>
    <row r="39" spans="2:8" x14ac:dyDescent="0.3">
      <c r="B39" s="2">
        <f t="shared" si="2"/>
        <v>45582</v>
      </c>
      <c r="C39">
        <f>+VLOOKUP(B39,'S&amp;P500'!$B$5:$C$1261,2)</f>
        <v>5841.47</v>
      </c>
      <c r="D39">
        <f>+VLOOKUP(B39,AAPL!$B$4:$C$1261,2)</f>
        <v>231.34</v>
      </c>
      <c r="G39" s="13">
        <f t="shared" si="0"/>
        <v>1.0626205655660526E-2</v>
      </c>
      <c r="H39" s="13">
        <f t="shared" si="1"/>
        <v>1.3582194181563256E-2</v>
      </c>
    </row>
    <row r="40" spans="2:8" x14ac:dyDescent="0.3">
      <c r="B40" s="2">
        <f t="shared" si="2"/>
        <v>45575</v>
      </c>
      <c r="C40">
        <f>+VLOOKUP(B40,'S&amp;P500'!$B$5:$C$1261,2)</f>
        <v>5780.05</v>
      </c>
      <c r="D40">
        <f>+VLOOKUP(B40,AAPL!$B$4:$C$1261,2)</f>
        <v>228.24</v>
      </c>
      <c r="G40" s="13">
        <f t="shared" si="0"/>
        <v>1.4054533907374545E-2</v>
      </c>
      <c r="H40" s="13">
        <f t="shared" si="1"/>
        <v>1.4941302027748238E-2</v>
      </c>
    </row>
    <row r="41" spans="2:8" x14ac:dyDescent="0.3">
      <c r="B41" s="2">
        <f t="shared" si="2"/>
        <v>45568</v>
      </c>
      <c r="C41">
        <f>+VLOOKUP(B41,'S&amp;P500'!$B$5:$C$1261,2)</f>
        <v>5699.94</v>
      </c>
      <c r="D41">
        <f>+VLOOKUP(B41,AAPL!$B$4:$C$1261,2)</f>
        <v>224.88</v>
      </c>
      <c r="G41" s="13">
        <f t="shared" si="0"/>
        <v>-7.9072366096526459E-3</v>
      </c>
      <c r="H41" s="13">
        <f t="shared" si="1"/>
        <v>-8.1157374735356669E-3</v>
      </c>
    </row>
    <row r="42" spans="2:8" x14ac:dyDescent="0.3">
      <c r="B42" s="2">
        <f t="shared" si="2"/>
        <v>45561</v>
      </c>
      <c r="C42">
        <f>+VLOOKUP(B42,'S&amp;P500'!$B$5:$C$1261,2)</f>
        <v>5745.37</v>
      </c>
      <c r="D42">
        <f>+VLOOKUP(B42,AAPL!$B$4:$C$1261,2)</f>
        <v>226.72</v>
      </c>
      <c r="G42" s="13">
        <f t="shared" si="0"/>
        <v>5.5533775316609635E-3</v>
      </c>
      <c r="H42" s="13">
        <f t="shared" si="1"/>
        <v>-5.9192353224887251E-3</v>
      </c>
    </row>
    <row r="43" spans="2:8" x14ac:dyDescent="0.3">
      <c r="B43" s="2">
        <f t="shared" si="2"/>
        <v>45554</v>
      </c>
      <c r="C43">
        <f>+VLOOKUP(B43,'S&amp;P500'!$B$5:$C$1261,2)</f>
        <v>5713.64</v>
      </c>
      <c r="D43">
        <f>+VLOOKUP(B43,AAPL!$B$4:$C$1261,2)</f>
        <v>228.07</v>
      </c>
      <c r="G43" s="13">
        <f t="shared" si="0"/>
        <v>2.1065949933521066E-2</v>
      </c>
      <c r="H43" s="13">
        <f t="shared" si="1"/>
        <v>2.7388621109058819E-2</v>
      </c>
    </row>
    <row r="44" spans="2:8" x14ac:dyDescent="0.3">
      <c r="B44" s="2">
        <f t="shared" si="2"/>
        <v>45547</v>
      </c>
      <c r="C44">
        <f>+VLOOKUP(B44,'S&amp;P500'!$B$5:$C$1261,2)</f>
        <v>5595.76</v>
      </c>
      <c r="D44">
        <f>+VLOOKUP(B44,AAPL!$B$4:$C$1261,2)</f>
        <v>221.99</v>
      </c>
      <c r="G44" s="13">
        <f t="shared" si="0"/>
        <v>1.6780505177699023E-2</v>
      </c>
      <c r="H44" s="13">
        <f t="shared" si="1"/>
        <v>1.75992779783396E-3</v>
      </c>
    </row>
    <row r="45" spans="2:8" x14ac:dyDescent="0.3">
      <c r="B45" s="2">
        <f t="shared" si="2"/>
        <v>45540</v>
      </c>
      <c r="C45">
        <f>+VLOOKUP(B45,'S&amp;P500'!$B$5:$C$1261,2)</f>
        <v>5503.41</v>
      </c>
      <c r="D45">
        <f>+VLOOKUP(B45,AAPL!$B$4:$C$1261,2)</f>
        <v>221.6</v>
      </c>
      <c r="G45" s="13">
        <f t="shared" si="0"/>
        <v>-1.5835234872924708E-2</v>
      </c>
      <c r="H45" s="13">
        <f t="shared" si="1"/>
        <v>-3.2272151622341649E-2</v>
      </c>
    </row>
    <row r="46" spans="2:8" x14ac:dyDescent="0.3">
      <c r="B46" s="2">
        <f t="shared" si="2"/>
        <v>45533</v>
      </c>
      <c r="C46">
        <f>+VLOOKUP(B46,'S&amp;P500'!$B$5:$C$1261,2)</f>
        <v>5591.96</v>
      </c>
      <c r="D46">
        <f>+VLOOKUP(B46,AAPL!$B$4:$C$1261,2)</f>
        <v>228.99</v>
      </c>
      <c r="G46" s="13">
        <f t="shared" si="0"/>
        <v>3.8272083638504206E-3</v>
      </c>
      <c r="H46" s="13">
        <f t="shared" si="1"/>
        <v>2.3464735854116459E-2</v>
      </c>
    </row>
    <row r="47" spans="2:8" x14ac:dyDescent="0.3">
      <c r="B47" s="2">
        <f t="shared" si="2"/>
        <v>45526</v>
      </c>
      <c r="C47">
        <f>+VLOOKUP(B47,'S&amp;P500'!$B$5:$C$1261,2)</f>
        <v>5570.64</v>
      </c>
      <c r="D47">
        <f>+VLOOKUP(B47,AAPL!$B$4:$C$1261,2)</f>
        <v>223.74</v>
      </c>
      <c r="G47" s="13">
        <f t="shared" si="0"/>
        <v>4.946583393767634E-3</v>
      </c>
      <c r="H47" s="13">
        <f t="shared" si="1"/>
        <v>-8.4847943553789662E-4</v>
      </c>
    </row>
    <row r="48" spans="2:8" x14ac:dyDescent="0.3">
      <c r="B48" s="2">
        <f t="shared" si="2"/>
        <v>45519</v>
      </c>
      <c r="C48">
        <f>+VLOOKUP(B48,'S&amp;P500'!$B$5:$C$1261,2)</f>
        <v>5543.22</v>
      </c>
      <c r="D48">
        <f>+VLOOKUP(B48,AAPL!$B$4:$C$1261,2)</f>
        <v>223.93</v>
      </c>
      <c r="G48" s="13">
        <f t="shared" si="0"/>
        <v>4.2093805399572526E-2</v>
      </c>
      <c r="H48" s="13">
        <f t="shared" si="1"/>
        <v>5.4681612660135714E-2</v>
      </c>
    </row>
    <row r="49" spans="2:8" x14ac:dyDescent="0.3">
      <c r="B49" s="2">
        <f t="shared" si="2"/>
        <v>45512</v>
      </c>
      <c r="C49">
        <f>+VLOOKUP(B49,'S&amp;P500'!$B$5:$C$1261,2)</f>
        <v>5319.31</v>
      </c>
      <c r="D49">
        <f>+VLOOKUP(B49,AAPL!$B$4:$C$1261,2)</f>
        <v>212.32</v>
      </c>
      <c r="G49" s="13">
        <f t="shared" si="0"/>
        <v>-2.33848876746936E-2</v>
      </c>
      <c r="H49" s="13">
        <f t="shared" si="1"/>
        <v>-2.3097450998435631E-2</v>
      </c>
    </row>
    <row r="50" spans="2:8" x14ac:dyDescent="0.3">
      <c r="B50" s="2">
        <f t="shared" si="2"/>
        <v>45505</v>
      </c>
      <c r="C50">
        <f>+VLOOKUP(B50,'S&amp;P500'!$B$5:$C$1261,2)</f>
        <v>5446.68</v>
      </c>
      <c r="D50">
        <f>+VLOOKUP(B50,AAPL!$B$4:$C$1261,2)</f>
        <v>217.34</v>
      </c>
      <c r="G50" s="13">
        <f t="shared" si="0"/>
        <v>8.7901585784613268E-3</v>
      </c>
      <c r="H50" s="13">
        <f t="shared" si="1"/>
        <v>3.972653362897427E-3</v>
      </c>
    </row>
    <row r="51" spans="2:8" x14ac:dyDescent="0.3">
      <c r="B51" s="2">
        <f t="shared" si="2"/>
        <v>45498</v>
      </c>
      <c r="C51">
        <f>+VLOOKUP(B51,'S&amp;P500'!$B$5:$C$1261,2)</f>
        <v>5399.22</v>
      </c>
      <c r="D51">
        <f>+VLOOKUP(B51,AAPL!$B$4:$C$1261,2)</f>
        <v>216.48</v>
      </c>
      <c r="G51" s="13">
        <f t="shared" si="0"/>
        <v>-2.6218349778793337E-2</v>
      </c>
      <c r="H51" s="13">
        <f t="shared" si="1"/>
        <v>-2.9846732992739988E-2</v>
      </c>
    </row>
    <row r="52" spans="2:8" x14ac:dyDescent="0.3">
      <c r="B52" s="2">
        <f t="shared" si="2"/>
        <v>45491</v>
      </c>
      <c r="C52">
        <f>+VLOOKUP(B52,'S&amp;P500'!$B$5:$C$1261,2)</f>
        <v>5544.59</v>
      </c>
      <c r="D52">
        <f>+VLOOKUP(B52,AAPL!$B$4:$C$1261,2)</f>
        <v>223.14</v>
      </c>
      <c r="G52" s="13">
        <f t="shared" si="0"/>
        <v>-7.1536778320148153E-3</v>
      </c>
      <c r="H52" s="13">
        <f t="shared" si="1"/>
        <v>-1.4877930334201594E-2</v>
      </c>
    </row>
    <row r="53" spans="2:8" x14ac:dyDescent="0.3">
      <c r="B53" s="2">
        <f t="shared" si="2"/>
        <v>45484</v>
      </c>
      <c r="C53">
        <f>+VLOOKUP(B53,'S&amp;P500'!$B$5:$C$1261,2)</f>
        <v>5584.54</v>
      </c>
      <c r="D53">
        <f>+VLOOKUP(B53,AAPL!$B$4:$C$1261,2)</f>
        <v>226.51</v>
      </c>
      <c r="G53" s="13">
        <f t="shared" si="0"/>
        <v>8.5822337647325497E-3</v>
      </c>
      <c r="H53" s="13">
        <f t="shared" si="1"/>
        <v>2.7163069109377824E-2</v>
      </c>
    </row>
    <row r="54" spans="2:8" x14ac:dyDescent="0.3">
      <c r="B54" s="2">
        <f t="shared" si="2"/>
        <v>45477</v>
      </c>
      <c r="C54">
        <f>+VLOOKUP(B54,'S&amp;P500'!$B$5:$C$1261,2)</f>
        <v>5537.02</v>
      </c>
      <c r="D54">
        <f>+VLOOKUP(B54,AAPL!$B$4:$C$1261,2)</f>
        <v>220.52</v>
      </c>
      <c r="G54" s="13">
        <f t="shared" si="0"/>
        <v>9.8762144643225191E-3</v>
      </c>
      <c r="H54" s="13">
        <f t="shared" si="1"/>
        <v>3.481933364617551E-2</v>
      </c>
    </row>
    <row r="55" spans="2:8" x14ac:dyDescent="0.3">
      <c r="B55" s="2">
        <f t="shared" si="2"/>
        <v>45470</v>
      </c>
      <c r="C55">
        <f>+VLOOKUP(B55,'S&amp;P500'!$B$5:$C$1261,2)</f>
        <v>5482.87</v>
      </c>
      <c r="D55">
        <f>+VLOOKUP(B55,AAPL!$B$4:$C$1261,2)</f>
        <v>213.1</v>
      </c>
      <c r="G55" s="13">
        <f t="shared" si="0"/>
        <v>1.7722818768648452E-3</v>
      </c>
      <c r="H55" s="13">
        <f t="shared" si="1"/>
        <v>2.1082894106372763E-2</v>
      </c>
    </row>
    <row r="56" spans="2:8" x14ac:dyDescent="0.3">
      <c r="B56" s="2">
        <f t="shared" si="2"/>
        <v>45463</v>
      </c>
      <c r="C56">
        <f>+VLOOKUP(B56,'S&amp;P500'!$B$5:$C$1261,2)</f>
        <v>5473.17</v>
      </c>
      <c r="D56">
        <f>+VLOOKUP(B56,AAPL!$B$4:$C$1261,2)</f>
        <v>208.7</v>
      </c>
      <c r="G56" s="13">
        <f t="shared" si="0"/>
        <v>7.2565120892793544E-3</v>
      </c>
      <c r="H56" s="13">
        <f t="shared" si="1"/>
        <v>-2.1290564622022279E-2</v>
      </c>
    </row>
    <row r="57" spans="2:8" x14ac:dyDescent="0.3">
      <c r="B57" s="2">
        <f t="shared" si="2"/>
        <v>45456</v>
      </c>
      <c r="C57">
        <f>+VLOOKUP(B57,'S&amp;P500'!$B$5:$C$1261,2)</f>
        <v>5433.74</v>
      </c>
      <c r="D57">
        <f>+VLOOKUP(B57,AAPL!$B$4:$C$1261,2)</f>
        <v>213.24</v>
      </c>
      <c r="G57" s="13">
        <f t="shared" si="0"/>
        <v>1.5090716164514628E-2</v>
      </c>
      <c r="H57" s="13">
        <f t="shared" si="1"/>
        <v>0.10161698610321857</v>
      </c>
    </row>
    <row r="58" spans="2:8" x14ac:dyDescent="0.3">
      <c r="B58" s="2">
        <f t="shared" si="2"/>
        <v>45449</v>
      </c>
      <c r="C58">
        <f>+VLOOKUP(B58,'S&amp;P500'!$B$5:$C$1261,2)</f>
        <v>5352.96</v>
      </c>
      <c r="D58">
        <f>+VLOOKUP(B58,AAPL!$B$4:$C$1261,2)</f>
        <v>193.57</v>
      </c>
      <c r="G58" s="13">
        <f t="shared" si="0"/>
        <v>2.243920328222071E-2</v>
      </c>
      <c r="H58" s="13">
        <f t="shared" si="1"/>
        <v>1.6649159663865376E-2</v>
      </c>
    </row>
    <row r="59" spans="2:8" x14ac:dyDescent="0.3">
      <c r="B59" s="2">
        <f t="shared" si="2"/>
        <v>45442</v>
      </c>
      <c r="C59">
        <f>+VLOOKUP(B59,'S&amp;P500'!$B$5:$C$1261,2)</f>
        <v>5235.4799999999996</v>
      </c>
      <c r="D59">
        <f>+VLOOKUP(B59,AAPL!$B$4:$C$1261,2)</f>
        <v>190.4</v>
      </c>
      <c r="G59" s="13">
        <f t="shared" si="0"/>
        <v>-6.1429352448063579E-3</v>
      </c>
      <c r="H59" s="13">
        <f t="shared" si="1"/>
        <v>2.3600881673028429E-2</v>
      </c>
    </row>
    <row r="60" spans="2:8" x14ac:dyDescent="0.3">
      <c r="B60" s="2">
        <f t="shared" si="2"/>
        <v>45435</v>
      </c>
      <c r="C60">
        <f>+VLOOKUP(B60,'S&amp;P500'!$B$5:$C$1261,2)</f>
        <v>5267.84</v>
      </c>
      <c r="D60">
        <f>+VLOOKUP(B60,AAPL!$B$4:$C$1261,2)</f>
        <v>186.01</v>
      </c>
      <c r="G60" s="13">
        <f t="shared" si="0"/>
        <v>-5.5237771610882058E-3</v>
      </c>
      <c r="H60" s="13">
        <f t="shared" si="1"/>
        <v>-1.56117696867063E-2</v>
      </c>
    </row>
    <row r="61" spans="2:8" x14ac:dyDescent="0.3">
      <c r="B61" s="2">
        <f t="shared" si="2"/>
        <v>45428</v>
      </c>
      <c r="C61">
        <f>+VLOOKUP(B61,'S&amp;P500'!$B$5:$C$1261,2)</f>
        <v>5297.1</v>
      </c>
      <c r="D61">
        <f>+VLOOKUP(B61,AAPL!$B$4:$C$1261,2)</f>
        <v>188.96</v>
      </c>
      <c r="G61" s="13">
        <f t="shared" si="0"/>
        <v>1.5922272001964055E-2</v>
      </c>
      <c r="H61" s="13">
        <f t="shared" si="1"/>
        <v>2.997928703804642E-2</v>
      </c>
    </row>
    <row r="62" spans="2:8" x14ac:dyDescent="0.3">
      <c r="B62" s="2">
        <f t="shared" si="2"/>
        <v>45421</v>
      </c>
      <c r="C62">
        <f>+VLOOKUP(B62,'S&amp;P500'!$B$5:$C$1261,2)</f>
        <v>5214.08</v>
      </c>
      <c r="D62">
        <f>+VLOOKUP(B62,AAPL!$B$4:$C$1261,2)</f>
        <v>183.46</v>
      </c>
      <c r="G62" s="13">
        <f t="shared" si="0"/>
        <v>2.9595987520240064E-2</v>
      </c>
      <c r="H62" s="13">
        <f t="shared" si="1"/>
        <v>6.668992383278094E-2</v>
      </c>
    </row>
    <row r="63" spans="2:8" x14ac:dyDescent="0.3">
      <c r="B63" s="2">
        <f t="shared" si="2"/>
        <v>45414</v>
      </c>
      <c r="C63">
        <f>+VLOOKUP(B63,'S&amp;P500'!$B$5:$C$1261,2)</f>
        <v>5064.2</v>
      </c>
      <c r="D63">
        <f>+VLOOKUP(B63,AAPL!$B$4:$C$1261,2)</f>
        <v>171.99</v>
      </c>
      <c r="G63" s="13">
        <f t="shared" si="0"/>
        <v>3.1257304265492891E-3</v>
      </c>
      <c r="H63" s="13">
        <f t="shared" si="1"/>
        <v>1.8475750577367167E-2</v>
      </c>
    </row>
    <row r="64" spans="2:8" x14ac:dyDescent="0.3">
      <c r="B64" s="2">
        <f t="shared" si="2"/>
        <v>45407</v>
      </c>
      <c r="C64">
        <f>+VLOOKUP(B64,'S&amp;P500'!$B$5:$C$1261,2)</f>
        <v>5048.42</v>
      </c>
      <c r="D64">
        <f>+VLOOKUP(B64,AAPL!$B$4:$C$1261,2)</f>
        <v>168.87</v>
      </c>
      <c r="G64" s="13">
        <f t="shared" si="0"/>
        <v>7.4434457765928386E-3</v>
      </c>
      <c r="H64" s="13">
        <f t="shared" si="1"/>
        <v>1.7044085762466965E-2</v>
      </c>
    </row>
    <row r="65" spans="2:8" x14ac:dyDescent="0.3">
      <c r="B65" s="2">
        <f t="shared" si="2"/>
        <v>45400</v>
      </c>
      <c r="C65">
        <f>+VLOOKUP(B65,'S&amp;P500'!$B$5:$C$1261,2)</f>
        <v>5011.12</v>
      </c>
      <c r="D65">
        <f>+VLOOKUP(B65,AAPL!$B$4:$C$1261,2)</f>
        <v>166.04</v>
      </c>
      <c r="G65" s="13">
        <f t="shared" si="0"/>
        <v>-3.6148842290721905E-2</v>
      </c>
      <c r="H65" s="13">
        <f t="shared" si="1"/>
        <v>-4.5692281165584325E-2</v>
      </c>
    </row>
    <row r="66" spans="2:8" x14ac:dyDescent="0.3">
      <c r="B66" s="2">
        <f t="shared" si="2"/>
        <v>45393</v>
      </c>
      <c r="C66">
        <f>+VLOOKUP(B66,'S&amp;P500'!$B$5:$C$1261,2)</f>
        <v>5199.0600000000004</v>
      </c>
      <c r="D66">
        <f>+VLOOKUP(B66,AAPL!$B$4:$C$1261,2)</f>
        <v>173.99</v>
      </c>
      <c r="G66" s="13">
        <f t="shared" si="0"/>
        <v>1.0073418415024848E-2</v>
      </c>
      <c r="H66" s="13">
        <f t="shared" si="1"/>
        <v>3.6827364281032171E-2</v>
      </c>
    </row>
    <row r="67" spans="2:8" x14ac:dyDescent="0.3">
      <c r="B67" s="2">
        <f t="shared" si="2"/>
        <v>45386</v>
      </c>
      <c r="C67">
        <f>+VLOOKUP(B67,'S&amp;P500'!$B$5:$C$1261,2)</f>
        <v>5147.21</v>
      </c>
      <c r="D67">
        <f>+VLOOKUP(B67,AAPL!$B$4:$C$1261,2)</f>
        <v>167.81</v>
      </c>
      <c r="G67" s="13">
        <f t="shared" si="0"/>
        <v>-2.039072387640728E-2</v>
      </c>
      <c r="H67" s="13">
        <f t="shared" si="1"/>
        <v>-1.5488413024347225E-2</v>
      </c>
    </row>
    <row r="68" spans="2:8" x14ac:dyDescent="0.3">
      <c r="B68" s="2">
        <f t="shared" ref="B68:B131" si="3">+B67-$C$2</f>
        <v>45379</v>
      </c>
      <c r="C68">
        <f>+VLOOKUP(B68,'S&amp;P500'!$B$5:$C$1261,2)</f>
        <v>5254.35</v>
      </c>
      <c r="D68">
        <f>+VLOOKUP(B68,AAPL!$B$4:$C$1261,2)</f>
        <v>170.45</v>
      </c>
      <c r="G68" s="13">
        <f t="shared" ref="G68:G131" si="4">+C68/C69-1</f>
        <v>2.4458507344231606E-3</v>
      </c>
      <c r="H68" s="13">
        <f t="shared" ref="H68:H131" si="5">+D68/D69-1</f>
        <v>6.4576728895149316E-4</v>
      </c>
    </row>
    <row r="69" spans="2:8" x14ac:dyDescent="0.3">
      <c r="B69" s="2">
        <f t="shared" si="3"/>
        <v>45372</v>
      </c>
      <c r="C69">
        <f>+VLOOKUP(B69,'S&amp;P500'!$B$5:$C$1261,2)</f>
        <v>5241.53</v>
      </c>
      <c r="D69">
        <f>+VLOOKUP(B69,AAPL!$B$4:$C$1261,2)</f>
        <v>170.34</v>
      </c>
      <c r="G69" s="13">
        <f t="shared" si="4"/>
        <v>1.7677963995588852E-2</v>
      </c>
      <c r="H69" s="13">
        <f t="shared" si="5"/>
        <v>-9.4207955338451166E-3</v>
      </c>
    </row>
    <row r="70" spans="2:8" x14ac:dyDescent="0.3">
      <c r="B70" s="2">
        <f t="shared" si="3"/>
        <v>45365</v>
      </c>
      <c r="C70">
        <f>+VLOOKUP(B70,'S&amp;P500'!$B$5:$C$1261,2)</f>
        <v>5150.4799999999996</v>
      </c>
      <c r="D70">
        <f>+VLOOKUP(B70,AAPL!$B$4:$C$1261,2)</f>
        <v>171.96</v>
      </c>
      <c r="G70" s="13">
        <f t="shared" si="4"/>
        <v>-1.3340158530721347E-3</v>
      </c>
      <c r="H70" s="13">
        <f t="shared" si="5"/>
        <v>2.3632359068992193E-2</v>
      </c>
    </row>
    <row r="71" spans="2:8" x14ac:dyDescent="0.3">
      <c r="B71" s="2">
        <f t="shared" si="3"/>
        <v>45358</v>
      </c>
      <c r="C71">
        <f>+VLOOKUP(B71,'S&amp;P500'!$B$5:$C$1261,2)</f>
        <v>5157.3599999999997</v>
      </c>
      <c r="D71">
        <f>+VLOOKUP(B71,AAPL!$B$4:$C$1261,2)</f>
        <v>167.99</v>
      </c>
      <c r="G71" s="13">
        <f t="shared" si="4"/>
        <v>1.1987198480457151E-2</v>
      </c>
      <c r="H71" s="13">
        <f t="shared" si="5"/>
        <v>-6.4956028052988946E-2</v>
      </c>
    </row>
    <row r="72" spans="2:8" x14ac:dyDescent="0.3">
      <c r="B72" s="2">
        <f t="shared" si="3"/>
        <v>45351</v>
      </c>
      <c r="C72">
        <f>+VLOOKUP(B72,'S&amp;P500'!$B$5:$C$1261,2)</f>
        <v>5096.2700000000004</v>
      </c>
      <c r="D72">
        <f>+VLOOKUP(B72,AAPL!$B$4:$C$1261,2)</f>
        <v>179.66</v>
      </c>
      <c r="G72" s="13">
        <f t="shared" si="4"/>
        <v>1.8163840197522596E-3</v>
      </c>
      <c r="H72" s="13">
        <f t="shared" si="5"/>
        <v>-1.9644221324893518E-2</v>
      </c>
    </row>
    <row r="73" spans="2:8" x14ac:dyDescent="0.3">
      <c r="B73" s="2">
        <f t="shared" si="3"/>
        <v>45344</v>
      </c>
      <c r="C73">
        <f>+VLOOKUP(B73,'S&amp;P500'!$B$5:$C$1261,2)</f>
        <v>5087.03</v>
      </c>
      <c r="D73">
        <f>+VLOOKUP(B73,AAPL!$B$4:$C$1261,2)</f>
        <v>183.26</v>
      </c>
      <c r="G73" s="13">
        <f t="shared" si="4"/>
        <v>1.1392261612452437E-2</v>
      </c>
      <c r="H73" s="13">
        <f t="shared" si="5"/>
        <v>2.7358284088421225E-3</v>
      </c>
    </row>
    <row r="74" spans="2:8" x14ac:dyDescent="0.3">
      <c r="B74" s="2">
        <f t="shared" si="3"/>
        <v>45337</v>
      </c>
      <c r="C74">
        <f>+VLOOKUP(B74,'S&amp;P500'!$B$5:$C$1261,2)</f>
        <v>5029.7299999999996</v>
      </c>
      <c r="D74">
        <f>+VLOOKUP(B74,AAPL!$B$4:$C$1261,2)</f>
        <v>182.76</v>
      </c>
      <c r="G74" s="13">
        <f t="shared" si="4"/>
        <v>6.3666612644084353E-3</v>
      </c>
      <c r="H74" s="13">
        <f t="shared" si="5"/>
        <v>-2.2412409735223293E-2</v>
      </c>
    </row>
    <row r="75" spans="2:8" x14ac:dyDescent="0.3">
      <c r="B75" s="2">
        <f t="shared" si="3"/>
        <v>45330</v>
      </c>
      <c r="C75">
        <f>+VLOOKUP(B75,'S&amp;P500'!$B$5:$C$1261,2)</f>
        <v>4997.91</v>
      </c>
      <c r="D75">
        <f>+VLOOKUP(B75,AAPL!$B$4:$C$1261,2)</f>
        <v>186.95</v>
      </c>
      <c r="G75" s="13">
        <f t="shared" si="4"/>
        <v>1.8694750916699254E-2</v>
      </c>
      <c r="H75" s="13">
        <f t="shared" si="5"/>
        <v>7.8167115902965101E-3</v>
      </c>
    </row>
    <row r="76" spans="2:8" x14ac:dyDescent="0.3">
      <c r="B76" s="2">
        <f t="shared" si="3"/>
        <v>45323</v>
      </c>
      <c r="C76">
        <f>+VLOOKUP(B76,'S&amp;P500'!$B$5:$C$1261,2)</f>
        <v>4906.1899999999996</v>
      </c>
      <c r="D76">
        <f>+VLOOKUP(B76,AAPL!$B$4:$C$1261,2)</f>
        <v>185.5</v>
      </c>
      <c r="G76" s="13">
        <f t="shared" si="4"/>
        <v>2.4580316131879165E-3</v>
      </c>
      <c r="H76" s="13">
        <f t="shared" si="5"/>
        <v>-3.7663415646399634E-2</v>
      </c>
    </row>
    <row r="77" spans="2:8" x14ac:dyDescent="0.3">
      <c r="B77" s="2">
        <f t="shared" si="3"/>
        <v>45316</v>
      </c>
      <c r="C77">
        <f>+VLOOKUP(B77,'S&amp;P500'!$B$5:$C$1261,2)</f>
        <v>4894.16</v>
      </c>
      <c r="D77">
        <f>+VLOOKUP(B77,AAPL!$B$4:$C$1261,2)</f>
        <v>192.76</v>
      </c>
      <c r="G77" s="13">
        <f t="shared" si="4"/>
        <v>2.3681535430271072E-2</v>
      </c>
      <c r="H77" s="13">
        <f t="shared" si="5"/>
        <v>2.9370928121328577E-2</v>
      </c>
    </row>
    <row r="78" spans="2:8" x14ac:dyDescent="0.3">
      <c r="B78" s="2">
        <f t="shared" si="3"/>
        <v>45309</v>
      </c>
      <c r="C78">
        <f>+VLOOKUP(B78,'S&amp;P500'!$B$5:$C$1261,2)</f>
        <v>4780.9399999999996</v>
      </c>
      <c r="D78">
        <f>+VLOOKUP(B78,AAPL!$B$4:$C$1261,2)</f>
        <v>187.26</v>
      </c>
      <c r="G78" s="13">
        <f t="shared" si="4"/>
        <v>1.4643616220100242E-4</v>
      </c>
      <c r="H78" s="13">
        <f t="shared" si="5"/>
        <v>1.6391663048197946E-2</v>
      </c>
    </row>
    <row r="79" spans="2:8" x14ac:dyDescent="0.3">
      <c r="B79" s="2">
        <f t="shared" si="3"/>
        <v>45302</v>
      </c>
      <c r="C79">
        <f>+VLOOKUP(B79,'S&amp;P500'!$B$5:$C$1261,2)</f>
        <v>4780.24</v>
      </c>
      <c r="D79">
        <f>+VLOOKUP(B79,AAPL!$B$4:$C$1261,2)</f>
        <v>184.24</v>
      </c>
      <c r="G79" s="13">
        <f t="shared" si="4"/>
        <v>1.9527884180622124E-2</v>
      </c>
      <c r="H79" s="13">
        <f t="shared" si="5"/>
        <v>2.0211528877567941E-2</v>
      </c>
    </row>
    <row r="80" spans="2:8" x14ac:dyDescent="0.3">
      <c r="B80" s="2">
        <f t="shared" si="3"/>
        <v>45295</v>
      </c>
      <c r="C80">
        <f>+VLOOKUP(B80,'S&amp;P500'!$B$5:$C$1261,2)</f>
        <v>4688.68</v>
      </c>
      <c r="D80">
        <f>+VLOOKUP(B80,AAPL!$B$4:$C$1261,2)</f>
        <v>180.59</v>
      </c>
      <c r="G80" s="13">
        <f t="shared" si="4"/>
        <v>-1.9791568670492476E-2</v>
      </c>
      <c r="H80" s="13">
        <f t="shared" si="5"/>
        <v>-6.0259145548212434E-2</v>
      </c>
    </row>
    <row r="81" spans="2:8" x14ac:dyDescent="0.3">
      <c r="B81" s="2">
        <f t="shared" si="3"/>
        <v>45288</v>
      </c>
      <c r="C81">
        <f>+VLOOKUP(B81,'S&amp;P500'!$B$5:$C$1261,2)</f>
        <v>4783.3500000000004</v>
      </c>
      <c r="D81">
        <f>+VLOOKUP(B81,AAPL!$B$4:$C$1261,2)</f>
        <v>192.17</v>
      </c>
      <c r="G81" s="13">
        <f t="shared" si="4"/>
        <v>7.7105387896982958E-3</v>
      </c>
      <c r="H81" s="13">
        <f t="shared" si="5"/>
        <v>-5.640070371520256E-3</v>
      </c>
    </row>
    <row r="82" spans="2:8" x14ac:dyDescent="0.3">
      <c r="B82" s="2">
        <f t="shared" si="3"/>
        <v>45281</v>
      </c>
      <c r="C82">
        <f>+VLOOKUP(B82,'S&amp;P500'!$B$5:$C$1261,2)</f>
        <v>4746.75</v>
      </c>
      <c r="D82">
        <f>+VLOOKUP(B82,AAPL!$B$4:$C$1261,2)</f>
        <v>193.26</v>
      </c>
      <c r="G82" s="13">
        <f t="shared" si="4"/>
        <v>5.7632613278808531E-3</v>
      </c>
      <c r="H82" s="13">
        <f t="shared" si="5"/>
        <v>-1.733868917475978E-2</v>
      </c>
    </row>
    <row r="83" spans="2:8" x14ac:dyDescent="0.3">
      <c r="B83" s="2">
        <f t="shared" si="3"/>
        <v>45274</v>
      </c>
      <c r="C83">
        <f>+VLOOKUP(B83,'S&amp;P500'!$B$5:$C$1261,2)</f>
        <v>4719.55</v>
      </c>
      <c r="D83">
        <f>+VLOOKUP(B83,AAPL!$B$4:$C$1261,2)</f>
        <v>196.67</v>
      </c>
      <c r="G83" s="13">
        <f t="shared" si="4"/>
        <v>2.9213252820247781E-2</v>
      </c>
      <c r="H83" s="13">
        <f t="shared" si="5"/>
        <v>1.9755262884994185E-2</v>
      </c>
    </row>
    <row r="84" spans="2:8" x14ac:dyDescent="0.3">
      <c r="B84" s="2">
        <f t="shared" si="3"/>
        <v>45267</v>
      </c>
      <c r="C84">
        <f>+VLOOKUP(B84,'S&amp;P500'!$B$5:$C$1261,2)</f>
        <v>4585.59</v>
      </c>
      <c r="D84">
        <f>+VLOOKUP(B84,AAPL!$B$4:$C$1261,2)</f>
        <v>192.86</v>
      </c>
      <c r="G84" s="13">
        <f t="shared" si="4"/>
        <v>3.8946538815185505E-3</v>
      </c>
      <c r="H84" s="13">
        <f t="shared" si="5"/>
        <v>2.2750172349790709E-2</v>
      </c>
    </row>
    <row r="85" spans="2:8" x14ac:dyDescent="0.3">
      <c r="B85" s="2">
        <f t="shared" si="3"/>
        <v>45260</v>
      </c>
      <c r="C85">
        <f>+VLOOKUP(B85,'S&amp;P500'!$B$5:$C$1261,2)</f>
        <v>4567.8</v>
      </c>
      <c r="D85">
        <f>+VLOOKUP(B85,AAPL!$B$4:$C$1261,2)</f>
        <v>188.57</v>
      </c>
      <c r="G85" s="13">
        <f t="shared" si="4"/>
        <v>2.4535730431767266E-3</v>
      </c>
      <c r="H85" s="13">
        <f t="shared" si="5"/>
        <v>-7.1082561078348316E-3</v>
      </c>
    </row>
    <row r="86" spans="2:8" x14ac:dyDescent="0.3">
      <c r="B86" s="2">
        <f t="shared" si="3"/>
        <v>45253</v>
      </c>
      <c r="C86">
        <f>+VLOOKUP(B86,'S&amp;P500'!$B$5:$C$1261,2)</f>
        <v>4556.62</v>
      </c>
      <c r="D86">
        <f>+VLOOKUP(B86,AAPL!$B$4:$C$1261,2)</f>
        <v>189.92</v>
      </c>
      <c r="G86" s="13">
        <f t="shared" si="4"/>
        <v>1.0731460614341826E-2</v>
      </c>
      <c r="H86" s="13">
        <f t="shared" si="5"/>
        <v>8.4426273031379395E-3</v>
      </c>
    </row>
    <row r="87" spans="2:8" x14ac:dyDescent="0.3">
      <c r="B87" s="2">
        <f t="shared" si="3"/>
        <v>45246</v>
      </c>
      <c r="C87">
        <f>+VLOOKUP(B87,'S&amp;P500'!$B$5:$C$1261,2)</f>
        <v>4508.24</v>
      </c>
      <c r="D87">
        <f>+VLOOKUP(B87,AAPL!$B$4:$C$1261,2)</f>
        <v>188.33</v>
      </c>
      <c r="G87" s="13">
        <f t="shared" si="4"/>
        <v>3.7008752458393968E-2</v>
      </c>
      <c r="H87" s="13">
        <f t="shared" si="5"/>
        <v>4.1360243295548882E-2</v>
      </c>
    </row>
    <row r="88" spans="2:8" x14ac:dyDescent="0.3">
      <c r="B88" s="2">
        <f t="shared" si="3"/>
        <v>45239</v>
      </c>
      <c r="C88">
        <f>+VLOOKUP(B88,'S&amp;P500'!$B$5:$C$1261,2)</f>
        <v>4347.3500000000004</v>
      </c>
      <c r="D88">
        <f>+VLOOKUP(B88,AAPL!$B$4:$C$1261,2)</f>
        <v>180.85</v>
      </c>
      <c r="G88" s="13">
        <f t="shared" si="4"/>
        <v>6.8484267378143837E-3</v>
      </c>
      <c r="H88" s="13">
        <f t="shared" si="5"/>
        <v>2.726498153933532E-2</v>
      </c>
    </row>
    <row r="89" spans="2:8" x14ac:dyDescent="0.3">
      <c r="B89" s="2">
        <f t="shared" si="3"/>
        <v>45232</v>
      </c>
      <c r="C89">
        <f>+VLOOKUP(B89,'S&amp;P500'!$B$5:$C$1261,2)</f>
        <v>4317.78</v>
      </c>
      <c r="D89">
        <f>+VLOOKUP(B89,AAPL!$B$4:$C$1261,2)</f>
        <v>176.05</v>
      </c>
      <c r="G89" s="13">
        <f t="shared" si="4"/>
        <v>4.3640310062529775E-2</v>
      </c>
      <c r="H89" s="13">
        <f t="shared" si="5"/>
        <v>6.4003384503807492E-2</v>
      </c>
    </row>
    <row r="90" spans="2:8" x14ac:dyDescent="0.3">
      <c r="B90" s="2">
        <f t="shared" si="3"/>
        <v>45225</v>
      </c>
      <c r="C90">
        <f>+VLOOKUP(B90,'S&amp;P500'!$B$5:$C$1261,2)</f>
        <v>4137.2299999999996</v>
      </c>
      <c r="D90">
        <f>+VLOOKUP(B90,AAPL!$B$4:$C$1261,2)</f>
        <v>165.46</v>
      </c>
      <c r="G90" s="13">
        <f t="shared" si="4"/>
        <v>-3.2905563347358724E-2</v>
      </c>
      <c r="H90" s="13">
        <f t="shared" si="5"/>
        <v>-4.8861807312025718E-2</v>
      </c>
    </row>
    <row r="91" spans="2:8" x14ac:dyDescent="0.3">
      <c r="B91" s="2">
        <f t="shared" si="3"/>
        <v>45218</v>
      </c>
      <c r="C91">
        <f>+VLOOKUP(B91,'S&amp;P500'!$B$5:$C$1261,2)</f>
        <v>4278</v>
      </c>
      <c r="D91">
        <f>+VLOOKUP(B91,AAPL!$B$4:$C$1261,2)</f>
        <v>173.96</v>
      </c>
      <c r="G91" s="13">
        <f t="shared" si="4"/>
        <v>-1.6463545007483371E-2</v>
      </c>
      <c r="H91" s="13">
        <f t="shared" si="5"/>
        <v>-2.9024335789238576E-2</v>
      </c>
    </row>
    <row r="92" spans="2:8" x14ac:dyDescent="0.3">
      <c r="B92" s="2">
        <f t="shared" si="3"/>
        <v>45211</v>
      </c>
      <c r="C92">
        <f>+VLOOKUP(B92,'S&amp;P500'!$B$5:$C$1261,2)</f>
        <v>4349.6099999999997</v>
      </c>
      <c r="D92">
        <f>+VLOOKUP(B92,AAPL!$B$4:$C$1261,2)</f>
        <v>179.16</v>
      </c>
      <c r="G92" s="13">
        <f t="shared" si="4"/>
        <v>2.1469215793564977E-2</v>
      </c>
      <c r="H92" s="13">
        <f t="shared" si="5"/>
        <v>3.315841070295833E-2</v>
      </c>
    </row>
    <row r="93" spans="2:8" x14ac:dyDescent="0.3">
      <c r="B93" s="2">
        <f t="shared" si="3"/>
        <v>45204</v>
      </c>
      <c r="C93">
        <f>+VLOOKUP(B93,'S&amp;P500'!$B$5:$C$1261,2)</f>
        <v>4258.1899999999996</v>
      </c>
      <c r="D93">
        <f>+VLOOKUP(B93,AAPL!$B$4:$C$1261,2)</f>
        <v>173.41</v>
      </c>
      <c r="G93" s="13">
        <f t="shared" si="4"/>
        <v>-9.6541619182733962E-3</v>
      </c>
      <c r="H93" s="13">
        <f t="shared" si="5"/>
        <v>2.470011227323754E-2</v>
      </c>
    </row>
    <row r="94" spans="2:8" x14ac:dyDescent="0.3">
      <c r="B94" s="2">
        <f t="shared" si="3"/>
        <v>45197</v>
      </c>
      <c r="C94">
        <f>+VLOOKUP(B94,'S&amp;P500'!$B$5:$C$1261,2)</f>
        <v>4299.7</v>
      </c>
      <c r="D94">
        <f>+VLOOKUP(B94,AAPL!$B$4:$C$1261,2)</f>
        <v>169.23</v>
      </c>
      <c r="G94" s="13">
        <f t="shared" si="4"/>
        <v>-6.9976905311778248E-3</v>
      </c>
      <c r="H94" s="13">
        <f t="shared" si="5"/>
        <v>-1.8615170494084898E-2</v>
      </c>
    </row>
    <row r="95" spans="2:8" x14ac:dyDescent="0.3">
      <c r="B95" s="2">
        <f t="shared" si="3"/>
        <v>45190</v>
      </c>
      <c r="C95">
        <f>+VLOOKUP(B95,'S&amp;P500'!$B$5:$C$1261,2)</f>
        <v>4330</v>
      </c>
      <c r="D95">
        <f>+VLOOKUP(B95,AAPL!$B$4:$C$1261,2)</f>
        <v>172.44</v>
      </c>
      <c r="G95" s="13">
        <f t="shared" si="4"/>
        <v>-3.8867061774433442E-2</v>
      </c>
      <c r="H95" s="13">
        <f t="shared" si="5"/>
        <v>-1.0273776043161265E-2</v>
      </c>
    </row>
    <row r="96" spans="2:8" x14ac:dyDescent="0.3">
      <c r="B96" s="2">
        <f t="shared" si="3"/>
        <v>45183</v>
      </c>
      <c r="C96">
        <f>+VLOOKUP(B96,'S&amp;P500'!$B$5:$C$1261,2)</f>
        <v>4505.1000000000004</v>
      </c>
      <c r="D96">
        <f>+VLOOKUP(B96,AAPL!$B$4:$C$1261,2)</f>
        <v>174.23</v>
      </c>
      <c r="G96" s="13">
        <f t="shared" si="4"/>
        <v>1.2122737096563974E-2</v>
      </c>
      <c r="H96" s="13">
        <f t="shared" si="5"/>
        <v>-1.0281754146784783E-2</v>
      </c>
    </row>
    <row r="97" spans="2:8" x14ac:dyDescent="0.3">
      <c r="B97" s="2">
        <f t="shared" si="3"/>
        <v>45176</v>
      </c>
      <c r="C97">
        <f>+VLOOKUP(B97,'S&amp;P500'!$B$5:$C$1261,2)</f>
        <v>4451.1400000000003</v>
      </c>
      <c r="D97">
        <f>+VLOOKUP(B97,AAPL!$B$4:$C$1261,2)</f>
        <v>176.04</v>
      </c>
      <c r="G97" s="13">
        <f t="shared" si="4"/>
        <v>-1.2538656420404304E-2</v>
      </c>
      <c r="H97" s="13">
        <f t="shared" si="5"/>
        <v>-5.4869537206056029E-2</v>
      </c>
    </row>
    <row r="98" spans="2:8" x14ac:dyDescent="0.3">
      <c r="B98" s="2">
        <f t="shared" si="3"/>
        <v>45169</v>
      </c>
      <c r="C98">
        <f>+VLOOKUP(B98,'S&amp;P500'!$B$5:$C$1261,2)</f>
        <v>4507.66</v>
      </c>
      <c r="D98">
        <f>+VLOOKUP(B98,AAPL!$B$4:$C$1261,2)</f>
        <v>186.26</v>
      </c>
      <c r="G98" s="13">
        <f t="shared" si="4"/>
        <v>3.0013870132600262E-2</v>
      </c>
      <c r="H98" s="13">
        <f t="shared" si="5"/>
        <v>6.5134099616858121E-2</v>
      </c>
    </row>
    <row r="99" spans="2:8" x14ac:dyDescent="0.3">
      <c r="B99" s="2">
        <f t="shared" si="3"/>
        <v>45162</v>
      </c>
      <c r="C99">
        <f>+VLOOKUP(B99,'S&amp;P500'!$B$5:$C$1261,2)</f>
        <v>4376.3100000000004</v>
      </c>
      <c r="D99">
        <f>+VLOOKUP(B99,AAPL!$B$4:$C$1261,2)</f>
        <v>174.87</v>
      </c>
      <c r="G99" s="13">
        <f t="shared" si="4"/>
        <v>1.3614439085112284E-3</v>
      </c>
      <c r="H99" s="13">
        <f t="shared" si="5"/>
        <v>1.368036635557357E-2</v>
      </c>
    </row>
    <row r="100" spans="2:8" x14ac:dyDescent="0.3">
      <c r="B100" s="2">
        <f t="shared" si="3"/>
        <v>45155</v>
      </c>
      <c r="C100">
        <f>+VLOOKUP(B100,'S&amp;P500'!$B$5:$C$1261,2)</f>
        <v>4370.3599999999997</v>
      </c>
      <c r="D100">
        <f>+VLOOKUP(B100,AAPL!$B$4:$C$1261,2)</f>
        <v>172.51</v>
      </c>
      <c r="G100" s="13">
        <f t="shared" si="4"/>
        <v>-2.2034850285197694E-2</v>
      </c>
      <c r="H100" s="13">
        <f t="shared" si="5"/>
        <v>-2.0997673230804259E-2</v>
      </c>
    </row>
    <row r="101" spans="2:8" x14ac:dyDescent="0.3">
      <c r="B101" s="2">
        <f t="shared" si="3"/>
        <v>45148</v>
      </c>
      <c r="C101">
        <f>+VLOOKUP(B101,'S&amp;P500'!$B$5:$C$1261,2)</f>
        <v>4468.83</v>
      </c>
      <c r="D101">
        <f>+VLOOKUP(B101,AAPL!$B$4:$C$1261,2)</f>
        <v>176.21</v>
      </c>
      <c r="G101" s="13">
        <f t="shared" si="4"/>
        <v>-7.3435823620746632E-3</v>
      </c>
      <c r="H101" s="13">
        <f t="shared" si="5"/>
        <v>-6.9001954879272964E-2</v>
      </c>
    </row>
    <row r="102" spans="2:8" x14ac:dyDescent="0.3">
      <c r="B102" s="2">
        <f t="shared" si="3"/>
        <v>45141</v>
      </c>
      <c r="C102">
        <f>+VLOOKUP(B102,'S&amp;P500'!$B$5:$C$1261,2)</f>
        <v>4501.8900000000003</v>
      </c>
      <c r="D102">
        <f>+VLOOKUP(B102,AAPL!$B$4:$C$1261,2)</f>
        <v>189.27</v>
      </c>
      <c r="G102" s="13">
        <f t="shared" si="4"/>
        <v>-7.8282544447161317E-3</v>
      </c>
      <c r="H102" s="13">
        <f t="shared" si="5"/>
        <v>-1.0611604809200204E-2</v>
      </c>
    </row>
    <row r="103" spans="2:8" x14ac:dyDescent="0.3">
      <c r="B103" s="2">
        <f t="shared" si="3"/>
        <v>45134</v>
      </c>
      <c r="C103">
        <f>+VLOOKUP(B103,'S&amp;P500'!$B$5:$C$1261,2)</f>
        <v>4537.41</v>
      </c>
      <c r="D103">
        <f>+VLOOKUP(B103,AAPL!$B$4:$C$1261,2)</f>
        <v>191.3</v>
      </c>
      <c r="G103" s="13">
        <f t="shared" si="4"/>
        <v>5.6010425877706105E-4</v>
      </c>
      <c r="H103" s="13">
        <f t="shared" si="5"/>
        <v>4.1836627967795081E-4</v>
      </c>
    </row>
    <row r="104" spans="2:8" x14ac:dyDescent="0.3">
      <c r="B104" s="2">
        <f t="shared" si="3"/>
        <v>45127</v>
      </c>
      <c r="C104">
        <f>+VLOOKUP(B104,'S&amp;P500'!$B$5:$C$1261,2)</f>
        <v>4534.87</v>
      </c>
      <c r="D104">
        <f>+VLOOKUP(B104,AAPL!$B$4:$C$1261,2)</f>
        <v>191.22</v>
      </c>
      <c r="G104" s="13">
        <f t="shared" si="4"/>
        <v>5.5054944080319412E-3</v>
      </c>
      <c r="H104" s="13">
        <f t="shared" si="5"/>
        <v>1.3623111582295122E-2</v>
      </c>
    </row>
    <row r="105" spans="2:8" x14ac:dyDescent="0.3">
      <c r="B105" s="2">
        <f t="shared" si="3"/>
        <v>45120</v>
      </c>
      <c r="C105">
        <f>+VLOOKUP(B105,'S&amp;P500'!$B$5:$C$1261,2)</f>
        <v>4510.04</v>
      </c>
      <c r="D105">
        <f>+VLOOKUP(B105,AAPL!$B$4:$C$1261,2)</f>
        <v>188.65</v>
      </c>
      <c r="G105" s="13">
        <f t="shared" si="4"/>
        <v>2.2316217055528664E-2</v>
      </c>
      <c r="H105" s="13">
        <f t="shared" si="5"/>
        <v>-6.6347217102837863E-3</v>
      </c>
    </row>
    <row r="106" spans="2:8" x14ac:dyDescent="0.3">
      <c r="B106" s="2">
        <f t="shared" si="3"/>
        <v>45113</v>
      </c>
      <c r="C106">
        <f>+VLOOKUP(B106,'S&amp;P500'!$B$5:$C$1261,2)</f>
        <v>4411.59</v>
      </c>
      <c r="D106">
        <f>+VLOOKUP(B106,AAPL!$B$4:$C$1261,2)</f>
        <v>189.91</v>
      </c>
      <c r="G106" s="13">
        <f t="shared" si="4"/>
        <v>3.4459699211182304E-3</v>
      </c>
      <c r="H106" s="13">
        <f t="shared" si="5"/>
        <v>1.1720206701827163E-2</v>
      </c>
    </row>
    <row r="107" spans="2:8" x14ac:dyDescent="0.3">
      <c r="B107" s="2">
        <f t="shared" si="3"/>
        <v>45106</v>
      </c>
      <c r="C107">
        <f>+VLOOKUP(B107,'S&amp;P500'!$B$5:$C$1261,2)</f>
        <v>4396.4399999999996</v>
      </c>
      <c r="D107">
        <f>+VLOOKUP(B107,AAPL!$B$4:$C$1261,2)</f>
        <v>187.71</v>
      </c>
      <c r="G107" s="13">
        <f t="shared" si="4"/>
        <v>3.3204849962000793E-3</v>
      </c>
      <c r="H107" s="13">
        <f t="shared" si="5"/>
        <v>1.3826627059141172E-2</v>
      </c>
    </row>
    <row r="108" spans="2:8" x14ac:dyDescent="0.3">
      <c r="B108" s="2">
        <f t="shared" si="3"/>
        <v>45099</v>
      </c>
      <c r="C108">
        <f>+VLOOKUP(B108,'S&amp;P500'!$B$5:$C$1261,2)</f>
        <v>4381.8900000000003</v>
      </c>
      <c r="D108">
        <f>+VLOOKUP(B108,AAPL!$B$4:$C$1261,2)</f>
        <v>185.15</v>
      </c>
      <c r="G108" s="13">
        <f t="shared" si="4"/>
        <v>-9.9303183124559435E-3</v>
      </c>
      <c r="H108" s="13">
        <f t="shared" si="5"/>
        <v>5.3211706575446716E-3</v>
      </c>
    </row>
    <row r="109" spans="2:8" x14ac:dyDescent="0.3">
      <c r="B109" s="2">
        <f t="shared" si="3"/>
        <v>45092</v>
      </c>
      <c r="C109">
        <f>+VLOOKUP(B109,'S&amp;P500'!$B$5:$C$1261,2)</f>
        <v>4425.84</v>
      </c>
      <c r="D109">
        <f>+VLOOKUP(B109,AAPL!$B$4:$C$1261,2)</f>
        <v>184.17</v>
      </c>
      <c r="G109" s="13">
        <f t="shared" si="4"/>
        <v>3.0720109549992713E-2</v>
      </c>
      <c r="H109" s="13">
        <f t="shared" si="5"/>
        <v>3.0148786217697676E-2</v>
      </c>
    </row>
    <row r="110" spans="2:8" x14ac:dyDescent="0.3">
      <c r="B110" s="2">
        <f t="shared" si="3"/>
        <v>45085</v>
      </c>
      <c r="C110">
        <f>+VLOOKUP(B110,'S&amp;P500'!$B$5:$C$1261,2)</f>
        <v>4293.93</v>
      </c>
      <c r="D110">
        <f>+VLOOKUP(B110,AAPL!$B$4:$C$1261,2)</f>
        <v>178.78</v>
      </c>
      <c r="G110" s="13">
        <f t="shared" si="4"/>
        <v>1.727307617590057E-2</v>
      </c>
      <c r="H110" s="13">
        <f t="shared" si="5"/>
        <v>2.6920919798092413E-3</v>
      </c>
    </row>
    <row r="111" spans="2:8" x14ac:dyDescent="0.3">
      <c r="B111" s="2">
        <f t="shared" si="3"/>
        <v>45078</v>
      </c>
      <c r="C111">
        <f>+VLOOKUP(B111,'S&amp;P500'!$B$5:$C$1261,2)</f>
        <v>4221.0200000000004</v>
      </c>
      <c r="D111">
        <f>+VLOOKUP(B111,AAPL!$B$4:$C$1261,2)</f>
        <v>178.3</v>
      </c>
      <c r="G111" s="13">
        <f t="shared" si="4"/>
        <v>1.6799637702106462E-2</v>
      </c>
      <c r="H111" s="13">
        <f t="shared" si="5"/>
        <v>4.0985520784680096E-2</v>
      </c>
    </row>
    <row r="112" spans="2:8" x14ac:dyDescent="0.3">
      <c r="B112" s="2">
        <f t="shared" si="3"/>
        <v>45071</v>
      </c>
      <c r="C112">
        <f>+VLOOKUP(B112,'S&amp;P500'!$B$5:$C$1261,2)</f>
        <v>4151.28</v>
      </c>
      <c r="D112">
        <f>+VLOOKUP(B112,AAPL!$B$4:$C$1261,2)</f>
        <v>171.28</v>
      </c>
      <c r="G112" s="13">
        <f t="shared" si="4"/>
        <v>-1.1140886840318776E-2</v>
      </c>
      <c r="H112" s="13">
        <f t="shared" si="5"/>
        <v>-1.1713115227049764E-2</v>
      </c>
    </row>
    <row r="113" spans="2:8" x14ac:dyDescent="0.3">
      <c r="B113" s="2">
        <f t="shared" si="3"/>
        <v>45064</v>
      </c>
      <c r="C113">
        <f>+VLOOKUP(B113,'S&amp;P500'!$B$5:$C$1261,2)</f>
        <v>4198.05</v>
      </c>
      <c r="D113">
        <f>+VLOOKUP(B113,AAPL!$B$4:$C$1261,2)</f>
        <v>173.31</v>
      </c>
      <c r="G113" s="13">
        <f t="shared" si="4"/>
        <v>1.6324425873113446E-2</v>
      </c>
      <c r="H113" s="13">
        <f t="shared" si="5"/>
        <v>8.8480121078060581E-3</v>
      </c>
    </row>
    <row r="114" spans="2:8" x14ac:dyDescent="0.3">
      <c r="B114" s="2">
        <f t="shared" si="3"/>
        <v>45057</v>
      </c>
      <c r="C114">
        <f>+VLOOKUP(B114,'S&amp;P500'!$B$5:$C$1261,2)</f>
        <v>4130.62</v>
      </c>
      <c r="D114">
        <f>+VLOOKUP(B114,AAPL!$B$4:$C$1261,2)</f>
        <v>171.79</v>
      </c>
      <c r="G114" s="13">
        <f t="shared" si="4"/>
        <v>1.7088461102821251E-2</v>
      </c>
      <c r="H114" s="13">
        <f t="shared" si="5"/>
        <v>4.8011224987798862E-2</v>
      </c>
    </row>
    <row r="115" spans="2:8" x14ac:dyDescent="0.3">
      <c r="B115" s="2">
        <f t="shared" si="3"/>
        <v>45050</v>
      </c>
      <c r="C115">
        <f>+VLOOKUP(B115,'S&amp;P500'!$B$5:$C$1261,2)</f>
        <v>4061.22</v>
      </c>
      <c r="D115">
        <f>+VLOOKUP(B115,AAPL!$B$4:$C$1261,2)</f>
        <v>163.92</v>
      </c>
      <c r="G115" s="13">
        <f t="shared" si="4"/>
        <v>-1.7925931299648257E-2</v>
      </c>
      <c r="H115" s="13">
        <f t="shared" si="5"/>
        <v>-1.5554621344063491E-2</v>
      </c>
    </row>
    <row r="116" spans="2:8" x14ac:dyDescent="0.3">
      <c r="B116" s="2">
        <f t="shared" si="3"/>
        <v>45043</v>
      </c>
      <c r="C116">
        <f>+VLOOKUP(B116,'S&amp;P500'!$B$5:$C$1261,2)</f>
        <v>4135.3500000000004</v>
      </c>
      <c r="D116">
        <f>+VLOOKUP(B116,AAPL!$B$4:$C$1261,2)</f>
        <v>166.51</v>
      </c>
      <c r="G116" s="13">
        <f t="shared" si="4"/>
        <v>1.3463154300825675E-3</v>
      </c>
      <c r="H116" s="13">
        <f t="shared" si="5"/>
        <v>1.0560174789099763E-2</v>
      </c>
    </row>
    <row r="117" spans="2:8" x14ac:dyDescent="0.3">
      <c r="B117" s="2">
        <f t="shared" si="3"/>
        <v>45036</v>
      </c>
      <c r="C117">
        <f>+VLOOKUP(B117,'S&amp;P500'!$B$5:$C$1261,2)</f>
        <v>4129.79</v>
      </c>
      <c r="D117">
        <f>+VLOOKUP(B117,AAPL!$B$4:$C$1261,2)</f>
        <v>164.77</v>
      </c>
      <c r="G117" s="13">
        <f t="shared" si="4"/>
        <v>-3.9626454939680755E-3</v>
      </c>
      <c r="H117" s="13">
        <f t="shared" si="5"/>
        <v>6.5978373755268827E-3</v>
      </c>
    </row>
    <row r="118" spans="2:8" x14ac:dyDescent="0.3">
      <c r="B118" s="2">
        <f t="shared" si="3"/>
        <v>45029</v>
      </c>
      <c r="C118">
        <f>+VLOOKUP(B118,'S&amp;P500'!$B$5:$C$1261,2)</f>
        <v>4146.22</v>
      </c>
      <c r="D118">
        <f>+VLOOKUP(B118,AAPL!$B$4:$C$1261,2)</f>
        <v>163.69</v>
      </c>
      <c r="G118" s="13">
        <f t="shared" si="4"/>
        <v>1.0036491905033307E-2</v>
      </c>
      <c r="H118" s="13">
        <f t="shared" si="5"/>
        <v>5.4668304668303858E-3</v>
      </c>
    </row>
    <row r="119" spans="2:8" x14ac:dyDescent="0.3">
      <c r="B119" s="2">
        <f t="shared" si="3"/>
        <v>45022</v>
      </c>
      <c r="C119">
        <f>+VLOOKUP(B119,'S&amp;P500'!$B$5:$C$1261,2)</f>
        <v>4105.0200000000004</v>
      </c>
      <c r="D119">
        <f>+VLOOKUP(B119,AAPL!$B$4:$C$1261,2)</f>
        <v>162.80000000000001</v>
      </c>
      <c r="G119" s="13">
        <f t="shared" si="4"/>
        <v>1.3377505350755436E-2</v>
      </c>
      <c r="H119" s="13">
        <f t="shared" si="5"/>
        <v>1.4140659066841144E-2</v>
      </c>
    </row>
    <row r="120" spans="2:8" x14ac:dyDescent="0.3">
      <c r="B120" s="2">
        <f t="shared" si="3"/>
        <v>45015</v>
      </c>
      <c r="C120">
        <f>+VLOOKUP(B120,'S&amp;P500'!$B$5:$C$1261,2)</f>
        <v>4050.83</v>
      </c>
      <c r="D120">
        <f>+VLOOKUP(B120,AAPL!$B$4:$C$1261,2)</f>
        <v>160.53</v>
      </c>
      <c r="G120" s="13">
        <f t="shared" si="4"/>
        <v>2.5859012540772719E-2</v>
      </c>
      <c r="H120" s="13">
        <f t="shared" si="5"/>
        <v>2.1573119511263839E-2</v>
      </c>
    </row>
    <row r="121" spans="2:8" x14ac:dyDescent="0.3">
      <c r="B121" s="2">
        <f t="shared" si="3"/>
        <v>45008</v>
      </c>
      <c r="C121">
        <f>+VLOOKUP(B121,'S&amp;P500'!$B$5:$C$1261,2)</f>
        <v>3948.72</v>
      </c>
      <c r="D121">
        <f>+VLOOKUP(B121,AAPL!$B$4:$C$1261,2)</f>
        <v>157.13999999999999</v>
      </c>
      <c r="G121" s="13">
        <f t="shared" si="4"/>
        <v>-2.9189855262760078E-3</v>
      </c>
      <c r="H121" s="13">
        <f t="shared" si="5"/>
        <v>1.9793627101044819E-2</v>
      </c>
    </row>
    <row r="122" spans="2:8" x14ac:dyDescent="0.3">
      <c r="B122" s="2">
        <f t="shared" si="3"/>
        <v>45001</v>
      </c>
      <c r="C122">
        <f>+VLOOKUP(B122,'S&amp;P500'!$B$5:$C$1261,2)</f>
        <v>3960.28</v>
      </c>
      <c r="D122">
        <f>+VLOOKUP(B122,AAPL!$B$4:$C$1261,2)</f>
        <v>154.09</v>
      </c>
      <c r="G122" s="13">
        <f t="shared" si="4"/>
        <v>1.0708671063108799E-2</v>
      </c>
      <c r="H122" s="13">
        <f t="shared" si="5"/>
        <v>3.4925112499160527E-2</v>
      </c>
    </row>
    <row r="123" spans="2:8" x14ac:dyDescent="0.3">
      <c r="B123" s="2">
        <f t="shared" si="3"/>
        <v>44994</v>
      </c>
      <c r="C123">
        <f>+VLOOKUP(B123,'S&amp;P500'!$B$5:$C$1261,2)</f>
        <v>3918.32</v>
      </c>
      <c r="D123">
        <f>+VLOOKUP(B123,AAPL!$B$4:$C$1261,2)</f>
        <v>148.88999999999999</v>
      </c>
      <c r="G123" s="13">
        <f t="shared" si="4"/>
        <v>-1.583131349918987E-2</v>
      </c>
      <c r="H123" s="13">
        <f t="shared" si="5"/>
        <v>3.2094828781366935E-2</v>
      </c>
    </row>
    <row r="124" spans="2:8" x14ac:dyDescent="0.3">
      <c r="B124" s="2">
        <f t="shared" si="3"/>
        <v>44987</v>
      </c>
      <c r="C124">
        <f>+VLOOKUP(B124,'S&amp;P500'!$B$5:$C$1261,2)</f>
        <v>3981.35</v>
      </c>
      <c r="D124">
        <f>+VLOOKUP(B124,AAPL!$B$4:$C$1261,2)</f>
        <v>144.26</v>
      </c>
      <c r="G124" s="13">
        <f t="shared" si="4"/>
        <v>-7.7187263229254732E-3</v>
      </c>
      <c r="H124" s="13">
        <f t="shared" si="5"/>
        <v>-2.3356577076704466E-2</v>
      </c>
    </row>
    <row r="125" spans="2:8" x14ac:dyDescent="0.3">
      <c r="B125" s="2">
        <f t="shared" si="3"/>
        <v>44980</v>
      </c>
      <c r="C125">
        <f>+VLOOKUP(B125,'S&amp;P500'!$B$5:$C$1261,2)</f>
        <v>4012.32</v>
      </c>
      <c r="D125">
        <f>+VLOOKUP(B125,AAPL!$B$4:$C$1261,2)</f>
        <v>147.71</v>
      </c>
      <c r="G125" s="13">
        <f t="shared" si="4"/>
        <v>-1.9090995768150321E-2</v>
      </c>
      <c r="H125" s="13">
        <f t="shared" si="5"/>
        <v>-2.80958020792208E-2</v>
      </c>
    </row>
    <row r="126" spans="2:8" x14ac:dyDescent="0.3">
      <c r="B126" s="2">
        <f t="shared" si="3"/>
        <v>44973</v>
      </c>
      <c r="C126">
        <f>+VLOOKUP(B126,'S&amp;P500'!$B$5:$C$1261,2)</f>
        <v>4090.41</v>
      </c>
      <c r="D126">
        <f>+VLOOKUP(B126,AAPL!$B$4:$C$1261,2)</f>
        <v>151.97999999999999</v>
      </c>
      <c r="G126" s="13">
        <f t="shared" si="4"/>
        <v>2.1830209481807916E-3</v>
      </c>
      <c r="H126" s="13">
        <f t="shared" si="5"/>
        <v>2.0410903719618512E-2</v>
      </c>
    </row>
    <row r="127" spans="2:8" x14ac:dyDescent="0.3">
      <c r="B127" s="2">
        <f t="shared" si="3"/>
        <v>44966</v>
      </c>
      <c r="C127">
        <f>+VLOOKUP(B127,'S&amp;P500'!$B$5:$C$1261,2)</f>
        <v>4081.5</v>
      </c>
      <c r="D127">
        <f>+VLOOKUP(B127,AAPL!$B$4:$C$1261,2)</f>
        <v>148.94</v>
      </c>
      <c r="G127" s="13">
        <f t="shared" si="4"/>
        <v>-2.3508526805366858E-2</v>
      </c>
      <c r="H127" s="13">
        <f t="shared" si="5"/>
        <v>3.3581838941509901E-4</v>
      </c>
    </row>
    <row r="128" spans="2:8" x14ac:dyDescent="0.3">
      <c r="B128" s="2">
        <f t="shared" si="3"/>
        <v>44959</v>
      </c>
      <c r="C128">
        <f>+VLOOKUP(B128,'S&amp;P500'!$B$5:$C$1261,2)</f>
        <v>4179.76</v>
      </c>
      <c r="D128">
        <f>+VLOOKUP(B128,AAPL!$B$4:$C$1261,2)</f>
        <v>148.88999999999999</v>
      </c>
      <c r="G128" s="13">
        <f t="shared" si="4"/>
        <v>2.938851303925949E-2</v>
      </c>
      <c r="H128" s="13">
        <f t="shared" si="5"/>
        <v>4.7635800731775868E-2</v>
      </c>
    </row>
    <row r="129" spans="2:8" x14ac:dyDescent="0.3">
      <c r="B129" s="2">
        <f t="shared" si="3"/>
        <v>44952</v>
      </c>
      <c r="C129">
        <f>+VLOOKUP(B129,'S&amp;P500'!$B$5:$C$1261,2)</f>
        <v>4060.43</v>
      </c>
      <c r="D129">
        <f>+VLOOKUP(B129,AAPL!$B$4:$C$1261,2)</f>
        <v>142.12</v>
      </c>
      <c r="G129" s="13">
        <f t="shared" si="4"/>
        <v>4.1442989599497215E-2</v>
      </c>
      <c r="H129" s="13">
        <f t="shared" si="5"/>
        <v>6.4250411861614509E-2</v>
      </c>
    </row>
    <row r="130" spans="2:8" x14ac:dyDescent="0.3">
      <c r="B130" s="2">
        <f t="shared" si="3"/>
        <v>44945</v>
      </c>
      <c r="C130">
        <f>+VLOOKUP(B130,'S&amp;P500'!$B$5:$C$1261,2)</f>
        <v>3898.85</v>
      </c>
      <c r="D130">
        <f>+VLOOKUP(B130,AAPL!$B$4:$C$1261,2)</f>
        <v>133.54</v>
      </c>
      <c r="G130" s="13">
        <f t="shared" si="4"/>
        <v>-2.1169068857216811E-2</v>
      </c>
      <c r="H130" s="13">
        <f t="shared" si="5"/>
        <v>1.3971146545178392E-2</v>
      </c>
    </row>
    <row r="131" spans="2:8" x14ac:dyDescent="0.3">
      <c r="B131" s="2">
        <f t="shared" si="3"/>
        <v>44938</v>
      </c>
      <c r="C131">
        <f>+VLOOKUP(B131,'S&amp;P500'!$B$5:$C$1261,2)</f>
        <v>3983.17</v>
      </c>
      <c r="D131">
        <f>+VLOOKUP(B131,AAPL!$B$4:$C$1261,2)</f>
        <v>131.69999999999999</v>
      </c>
      <c r="G131" s="13">
        <f t="shared" si="4"/>
        <v>4.5973057430214626E-2</v>
      </c>
      <c r="H131" s="13">
        <f t="shared" si="5"/>
        <v>6.7087992221682047E-2</v>
      </c>
    </row>
    <row r="132" spans="2:8" x14ac:dyDescent="0.3">
      <c r="B132" s="2">
        <f t="shared" ref="B132:B195" si="6">+B131-$C$2</f>
        <v>44931</v>
      </c>
      <c r="C132">
        <f>+VLOOKUP(B132,'S&amp;P500'!$B$5:$C$1261,2)</f>
        <v>3808.1</v>
      </c>
      <c r="D132">
        <f>+VLOOKUP(B132,AAPL!$B$4:$C$1261,2)</f>
        <v>123.42</v>
      </c>
      <c r="G132" s="13">
        <f t="shared" ref="G132:G195" si="7">+C132/C133-1</f>
        <v>-1.0698104580596945E-2</v>
      </c>
      <c r="H132" s="13">
        <f t="shared" ref="H132:H195" si="8">+D132/D133-1</f>
        <v>-3.5404454865181734E-2</v>
      </c>
    </row>
    <row r="133" spans="2:8" x14ac:dyDescent="0.3">
      <c r="B133" s="2">
        <f t="shared" si="6"/>
        <v>44924</v>
      </c>
      <c r="C133">
        <f>+VLOOKUP(B133,'S&amp;P500'!$B$5:$C$1261,2)</f>
        <v>3849.28</v>
      </c>
      <c r="D133">
        <f>+VLOOKUP(B133,AAPL!$B$4:$C$1261,2)</f>
        <v>127.95</v>
      </c>
      <c r="G133" s="13">
        <f t="shared" si="7"/>
        <v>7.0348656207241955E-3</v>
      </c>
      <c r="H133" s="13">
        <f t="shared" si="8"/>
        <v>-1.9840661866094567E-2</v>
      </c>
    </row>
    <row r="134" spans="2:8" x14ac:dyDescent="0.3">
      <c r="B134" s="2">
        <f t="shared" si="6"/>
        <v>44917</v>
      </c>
      <c r="C134">
        <f>+VLOOKUP(B134,'S&amp;P500'!$B$5:$C$1261,2)</f>
        <v>3822.39</v>
      </c>
      <c r="D134">
        <f>+VLOOKUP(B134,AAPL!$B$4:$C$1261,2)</f>
        <v>130.54</v>
      </c>
      <c r="G134" s="13">
        <f t="shared" si="7"/>
        <v>-1.883077712892256E-2</v>
      </c>
      <c r="H134" s="13">
        <f t="shared" si="8"/>
        <v>-3.1243042671614152E-2</v>
      </c>
    </row>
    <row r="135" spans="2:8" x14ac:dyDescent="0.3">
      <c r="B135" s="2">
        <f t="shared" si="6"/>
        <v>44910</v>
      </c>
      <c r="C135">
        <f>+VLOOKUP(B135,'S&amp;P500'!$B$5:$C$1261,2)</f>
        <v>3895.75</v>
      </c>
      <c r="D135">
        <f>+VLOOKUP(B135,AAPL!$B$4:$C$1261,2)</f>
        <v>134.75</v>
      </c>
      <c r="G135" s="13">
        <f t="shared" si="7"/>
        <v>-1.7095957875721268E-2</v>
      </c>
      <c r="H135" s="13">
        <f t="shared" si="8"/>
        <v>-4.3172619470283391E-2</v>
      </c>
    </row>
    <row r="136" spans="2:8" x14ac:dyDescent="0.3">
      <c r="B136" s="2">
        <f t="shared" si="6"/>
        <v>44903</v>
      </c>
      <c r="C136">
        <f>+VLOOKUP(B136,'S&amp;P500'!$B$5:$C$1261,2)</f>
        <v>3963.51</v>
      </c>
      <c r="D136">
        <f>+VLOOKUP(B136,AAPL!$B$4:$C$1261,2)</f>
        <v>140.83000000000001</v>
      </c>
      <c r="G136" s="13">
        <f t="shared" si="7"/>
        <v>-2.7734099990923688E-2</v>
      </c>
      <c r="H136" s="13">
        <f t="shared" si="8"/>
        <v>-3.8112150809370804E-2</v>
      </c>
    </row>
    <row r="137" spans="2:8" x14ac:dyDescent="0.3">
      <c r="B137" s="2">
        <f t="shared" si="6"/>
        <v>44896</v>
      </c>
      <c r="C137">
        <f>+VLOOKUP(B137,'S&amp;P500'!$B$5:$C$1261,2)</f>
        <v>4076.57</v>
      </c>
      <c r="D137">
        <f>+VLOOKUP(B137,AAPL!$B$4:$C$1261,2)</f>
        <v>146.41</v>
      </c>
      <c r="G137" s="13">
        <f t="shared" si="7"/>
        <v>1.2244056753226706E-2</v>
      </c>
      <c r="H137" s="13">
        <f t="shared" si="8"/>
        <v>-1.8304948370658325E-2</v>
      </c>
    </row>
    <row r="138" spans="2:8" x14ac:dyDescent="0.3">
      <c r="B138" s="2">
        <f t="shared" si="6"/>
        <v>44889</v>
      </c>
      <c r="C138">
        <f>+VLOOKUP(B138,'S&amp;P500'!$B$5:$C$1261,2)</f>
        <v>4027.26</v>
      </c>
      <c r="D138">
        <f>+VLOOKUP(B138,AAPL!$B$4:$C$1261,2)</f>
        <v>149.13999999999999</v>
      </c>
      <c r="G138" s="13">
        <f t="shared" si="7"/>
        <v>2.0448187788859151E-2</v>
      </c>
      <c r="H138" s="13">
        <f t="shared" si="8"/>
        <v>2.3523086228913748E-3</v>
      </c>
    </row>
    <row r="139" spans="2:8" x14ac:dyDescent="0.3">
      <c r="B139" s="2">
        <f t="shared" si="6"/>
        <v>44882</v>
      </c>
      <c r="C139">
        <f>+VLOOKUP(B139,'S&amp;P500'!$B$5:$C$1261,2)</f>
        <v>3946.56</v>
      </c>
      <c r="D139">
        <f>+VLOOKUP(B139,AAPL!$B$4:$C$1261,2)</f>
        <v>148.79</v>
      </c>
      <c r="G139" s="13">
        <f t="shared" si="7"/>
        <v>-2.4795456441131236E-3</v>
      </c>
      <c r="H139" s="13">
        <f t="shared" si="8"/>
        <v>2.620870404855502E-2</v>
      </c>
    </row>
    <row r="140" spans="2:8" x14ac:dyDescent="0.3">
      <c r="B140" s="2">
        <f t="shared" si="6"/>
        <v>44875</v>
      </c>
      <c r="C140">
        <f>+VLOOKUP(B140,'S&amp;P500'!$B$5:$C$1261,2)</f>
        <v>3956.37</v>
      </c>
      <c r="D140">
        <f>+VLOOKUP(B140,AAPL!$B$4:$C$1261,2)</f>
        <v>144.99</v>
      </c>
      <c r="G140" s="13">
        <f t="shared" si="7"/>
        <v>6.3571772283589123E-2</v>
      </c>
      <c r="H140" s="13">
        <f t="shared" si="8"/>
        <v>5.9248977206312281E-2</v>
      </c>
    </row>
    <row r="141" spans="2:8" x14ac:dyDescent="0.3">
      <c r="B141" s="2">
        <f t="shared" si="6"/>
        <v>44868</v>
      </c>
      <c r="C141">
        <f>+VLOOKUP(B141,'S&amp;P500'!$B$5:$C$1261,2)</f>
        <v>3719.89</v>
      </c>
      <c r="D141">
        <f>+VLOOKUP(B141,AAPL!$B$4:$C$1261,2)</f>
        <v>136.88</v>
      </c>
      <c r="G141" s="13">
        <f t="shared" si="7"/>
        <v>-2.2958527040159771E-2</v>
      </c>
      <c r="H141" s="13">
        <f t="shared" si="8"/>
        <v>-4.0852077639969231E-2</v>
      </c>
    </row>
    <row r="142" spans="2:8" x14ac:dyDescent="0.3">
      <c r="B142" s="2">
        <f t="shared" si="6"/>
        <v>44861</v>
      </c>
      <c r="C142">
        <f>+VLOOKUP(B142,'S&amp;P500'!$B$5:$C$1261,2)</f>
        <v>3807.3</v>
      </c>
      <c r="D142">
        <f>+VLOOKUP(B142,AAPL!$B$4:$C$1261,2)</f>
        <v>142.71</v>
      </c>
      <c r="G142" s="13">
        <f t="shared" si="7"/>
        <v>3.860569919635104E-2</v>
      </c>
      <c r="H142" s="13">
        <f t="shared" si="8"/>
        <v>9.8358335692048104E-3</v>
      </c>
    </row>
    <row r="143" spans="2:8" x14ac:dyDescent="0.3">
      <c r="B143" s="2">
        <f t="shared" si="6"/>
        <v>44854</v>
      </c>
      <c r="C143">
        <f>+VLOOKUP(B143,'S&amp;P500'!$B$5:$C$1261,2)</f>
        <v>3665.78</v>
      </c>
      <c r="D143">
        <f>+VLOOKUP(B143,AAPL!$B$4:$C$1261,2)</f>
        <v>141.32</v>
      </c>
      <c r="G143" s="13">
        <f t="shared" si="7"/>
        <v>-1.1253681970401219E-3</v>
      </c>
      <c r="H143" s="13">
        <f t="shared" si="8"/>
        <v>2.7673312992264609E-3</v>
      </c>
    </row>
    <row r="144" spans="2:8" x14ac:dyDescent="0.3">
      <c r="B144" s="2">
        <f t="shared" si="6"/>
        <v>44847</v>
      </c>
      <c r="C144">
        <f>+VLOOKUP(B144,'S&amp;P500'!$B$5:$C$1261,2)</f>
        <v>3669.91</v>
      </c>
      <c r="D144">
        <f>+VLOOKUP(B144,AAPL!$B$4:$C$1261,2)</f>
        <v>140.93</v>
      </c>
      <c r="G144" s="13">
        <f t="shared" si="7"/>
        <v>-1.9925117237990508E-2</v>
      </c>
      <c r="H144" s="13">
        <f t="shared" si="8"/>
        <v>-1.6744575455243216E-2</v>
      </c>
    </row>
    <row r="145" spans="2:8" x14ac:dyDescent="0.3">
      <c r="B145" s="2">
        <f t="shared" si="6"/>
        <v>44840</v>
      </c>
      <c r="C145">
        <f>+VLOOKUP(B145,'S&amp;P500'!$B$5:$C$1261,2)</f>
        <v>3744.52</v>
      </c>
      <c r="D145">
        <f>+VLOOKUP(B145,AAPL!$B$4:$C$1261,2)</f>
        <v>143.33000000000001</v>
      </c>
      <c r="G145" s="13">
        <f t="shared" si="7"/>
        <v>2.8581474370067639E-2</v>
      </c>
      <c r="H145" s="13">
        <f t="shared" si="8"/>
        <v>2.0650858078758105E-2</v>
      </c>
    </row>
    <row r="146" spans="2:8" x14ac:dyDescent="0.3">
      <c r="B146" s="2">
        <f t="shared" si="6"/>
        <v>44833</v>
      </c>
      <c r="C146">
        <f>+VLOOKUP(B146,'S&amp;P500'!$B$5:$C$1261,2)</f>
        <v>3640.47</v>
      </c>
      <c r="D146">
        <f>+VLOOKUP(B146,AAPL!$B$4:$C$1261,2)</f>
        <v>140.43</v>
      </c>
      <c r="G146" s="13">
        <f t="shared" si="7"/>
        <v>-3.1272036381150614E-2</v>
      </c>
      <c r="H146" s="13">
        <f t="shared" si="8"/>
        <v>-6.7158230370665484E-2</v>
      </c>
    </row>
    <row r="147" spans="2:8" x14ac:dyDescent="0.3">
      <c r="B147" s="2">
        <f t="shared" si="6"/>
        <v>44826</v>
      </c>
      <c r="C147">
        <f>+VLOOKUP(B147,'S&amp;P500'!$B$5:$C$1261,2)</f>
        <v>3757.99</v>
      </c>
      <c r="D147">
        <f>+VLOOKUP(B147,AAPL!$B$4:$C$1261,2)</f>
        <v>150.54</v>
      </c>
      <c r="G147" s="13">
        <f t="shared" si="7"/>
        <v>-3.6746254501646924E-2</v>
      </c>
      <c r="H147" s="13">
        <f t="shared" si="8"/>
        <v>2.4638742758207322E-3</v>
      </c>
    </row>
    <row r="148" spans="2:8" x14ac:dyDescent="0.3">
      <c r="B148" s="2">
        <f t="shared" si="6"/>
        <v>44819</v>
      </c>
      <c r="C148">
        <f>+VLOOKUP(B148,'S&amp;P500'!$B$5:$C$1261,2)</f>
        <v>3901.35</v>
      </c>
      <c r="D148">
        <f>+VLOOKUP(B148,AAPL!$B$4:$C$1261,2)</f>
        <v>150.16999999999999</v>
      </c>
      <c r="G148" s="13">
        <f t="shared" si="7"/>
        <v>-2.6167071873954728E-2</v>
      </c>
      <c r="H148" s="13">
        <f t="shared" si="8"/>
        <v>-1.3532155291335446E-2</v>
      </c>
    </row>
    <row r="149" spans="2:8" x14ac:dyDescent="0.3">
      <c r="B149" s="2">
        <f t="shared" si="6"/>
        <v>44812</v>
      </c>
      <c r="C149">
        <f>+VLOOKUP(B149,'S&amp;P500'!$B$5:$C$1261,2)</f>
        <v>4006.18</v>
      </c>
      <c r="D149">
        <f>+VLOOKUP(B149,AAPL!$B$4:$C$1261,2)</f>
        <v>152.22999999999999</v>
      </c>
      <c r="G149" s="13">
        <f t="shared" si="7"/>
        <v>9.9146678094710339E-3</v>
      </c>
      <c r="H149" s="13">
        <f t="shared" si="8"/>
        <v>-2.2160842754368026E-2</v>
      </c>
    </row>
    <row r="150" spans="2:8" x14ac:dyDescent="0.3">
      <c r="B150" s="2">
        <f t="shared" si="6"/>
        <v>44805</v>
      </c>
      <c r="C150">
        <f>+VLOOKUP(B150,'S&amp;P500'!$B$5:$C$1261,2)</f>
        <v>3966.85</v>
      </c>
      <c r="D150">
        <f>+VLOOKUP(B150,AAPL!$B$4:$C$1261,2)</f>
        <v>155.68</v>
      </c>
      <c r="G150" s="13">
        <f t="shared" si="7"/>
        <v>-5.5313970546209679E-2</v>
      </c>
      <c r="H150" s="13">
        <f t="shared" si="8"/>
        <v>-7.1010860484544747E-2</v>
      </c>
    </row>
    <row r="151" spans="2:8" x14ac:dyDescent="0.3">
      <c r="B151" s="2">
        <f t="shared" si="6"/>
        <v>44798</v>
      </c>
      <c r="C151">
        <f>+VLOOKUP(B151,'S&amp;P500'!$B$5:$C$1261,2)</f>
        <v>4199.12</v>
      </c>
      <c r="D151">
        <f>+VLOOKUP(B151,AAPL!$B$4:$C$1261,2)</f>
        <v>167.58</v>
      </c>
      <c r="G151" s="13">
        <f t="shared" si="7"/>
        <v>-1.9753766568465836E-2</v>
      </c>
      <c r="H151" s="13">
        <f t="shared" si="8"/>
        <v>-2.3654159869494151E-2</v>
      </c>
    </row>
    <row r="152" spans="2:8" x14ac:dyDescent="0.3">
      <c r="B152" s="2">
        <f t="shared" si="6"/>
        <v>44791</v>
      </c>
      <c r="C152">
        <f>+VLOOKUP(B152,'S&amp;P500'!$B$5:$C$1261,2)</f>
        <v>4283.74</v>
      </c>
      <c r="D152">
        <f>+VLOOKUP(B152,AAPL!$B$4:$C$1261,2)</f>
        <v>171.64</v>
      </c>
      <c r="G152" s="13">
        <f t="shared" si="7"/>
        <v>1.8175681617770945E-2</v>
      </c>
      <c r="H152" s="13">
        <f t="shared" si="8"/>
        <v>3.3602312417198466E-2</v>
      </c>
    </row>
    <row r="153" spans="2:8" x14ac:dyDescent="0.3">
      <c r="B153" s="2">
        <f t="shared" si="6"/>
        <v>44784</v>
      </c>
      <c r="C153">
        <f>+VLOOKUP(B153,'S&amp;P500'!$B$5:$C$1261,2)</f>
        <v>4207.2700000000004</v>
      </c>
      <c r="D153">
        <f>+VLOOKUP(B153,AAPL!$B$4:$C$1261,2)</f>
        <v>166.06</v>
      </c>
      <c r="G153" s="13">
        <f t="shared" si="7"/>
        <v>1.3326300476403929E-2</v>
      </c>
      <c r="H153" s="13">
        <f t="shared" si="8"/>
        <v>1.7586861940069864E-2</v>
      </c>
    </row>
    <row r="154" spans="2:8" x14ac:dyDescent="0.3">
      <c r="B154" s="2">
        <f t="shared" si="6"/>
        <v>44777</v>
      </c>
      <c r="C154">
        <f>+VLOOKUP(B154,'S&amp;P500'!$B$5:$C$1261,2)</f>
        <v>4151.9399999999996</v>
      </c>
      <c r="D154">
        <f>+VLOOKUP(B154,AAPL!$B$4:$C$1261,2)</f>
        <v>163.19</v>
      </c>
      <c r="G154" s="13">
        <f t="shared" si="7"/>
        <v>1.9523969718325374E-2</v>
      </c>
      <c r="H154" s="13">
        <f t="shared" si="8"/>
        <v>5.3722476916123085E-2</v>
      </c>
    </row>
    <row r="155" spans="2:8" x14ac:dyDescent="0.3">
      <c r="B155" s="2">
        <f t="shared" si="6"/>
        <v>44770</v>
      </c>
      <c r="C155">
        <f>+VLOOKUP(B155,'S&amp;P500'!$B$5:$C$1261,2)</f>
        <v>4072.43</v>
      </c>
      <c r="D155">
        <f>+VLOOKUP(B155,AAPL!$B$4:$C$1261,2)</f>
        <v>154.87</v>
      </c>
      <c r="G155" s="13">
        <f t="shared" si="7"/>
        <v>1.8374823391140271E-2</v>
      </c>
      <c r="H155" s="13">
        <f t="shared" si="8"/>
        <v>1.2884238064094111E-2</v>
      </c>
    </row>
    <row r="156" spans="2:8" x14ac:dyDescent="0.3">
      <c r="B156" s="2">
        <f t="shared" si="6"/>
        <v>44763</v>
      </c>
      <c r="C156">
        <f>+VLOOKUP(B156,'S&amp;P500'!$B$5:$C$1261,2)</f>
        <v>3998.95</v>
      </c>
      <c r="D156">
        <f>+VLOOKUP(B156,AAPL!$B$4:$C$1261,2)</f>
        <v>152.9</v>
      </c>
      <c r="G156" s="13">
        <f t="shared" si="7"/>
        <v>5.5026145135843807E-2</v>
      </c>
      <c r="H156" s="13">
        <f t="shared" si="8"/>
        <v>4.6328611510299211E-2</v>
      </c>
    </row>
    <row r="157" spans="2:8" x14ac:dyDescent="0.3">
      <c r="B157" s="2">
        <f t="shared" si="6"/>
        <v>44756</v>
      </c>
      <c r="C157">
        <f>+VLOOKUP(B157,'S&amp;P500'!$B$5:$C$1261,2)</f>
        <v>3790.38</v>
      </c>
      <c r="D157">
        <f>+VLOOKUP(B157,AAPL!$B$4:$C$1261,2)</f>
        <v>146.13</v>
      </c>
      <c r="G157" s="13">
        <f t="shared" si="7"/>
        <v>-2.8760166247290275E-2</v>
      </c>
      <c r="H157" s="13">
        <f t="shared" si="8"/>
        <v>1.4509858372674378E-2</v>
      </c>
    </row>
    <row r="158" spans="2:8" x14ac:dyDescent="0.3">
      <c r="B158" s="2">
        <f t="shared" si="6"/>
        <v>44749</v>
      </c>
      <c r="C158">
        <f>+VLOOKUP(B158,'S&amp;P500'!$B$5:$C$1261,2)</f>
        <v>3902.62</v>
      </c>
      <c r="D158">
        <f>+VLOOKUP(B158,AAPL!$B$4:$C$1261,2)</f>
        <v>144.04</v>
      </c>
      <c r="G158" s="13">
        <f t="shared" si="7"/>
        <v>3.0971791471397836E-2</v>
      </c>
      <c r="H158" s="13">
        <f t="shared" si="8"/>
        <v>7.0451843043995099E-2</v>
      </c>
    </row>
    <row r="159" spans="2:8" x14ac:dyDescent="0.3">
      <c r="B159" s="2">
        <f t="shared" si="6"/>
        <v>44742</v>
      </c>
      <c r="C159">
        <f>+VLOOKUP(B159,'S&amp;P500'!$B$5:$C$1261,2)</f>
        <v>3785.38</v>
      </c>
      <c r="D159">
        <f>+VLOOKUP(B159,AAPL!$B$4:$C$1261,2)</f>
        <v>134.56</v>
      </c>
      <c r="G159" s="13">
        <f t="shared" si="7"/>
        <v>-2.726748214440966E-3</v>
      </c>
      <c r="H159" s="13">
        <f t="shared" si="8"/>
        <v>-1.1242560070541585E-2</v>
      </c>
    </row>
    <row r="160" spans="2:8" x14ac:dyDescent="0.3">
      <c r="B160" s="2">
        <f t="shared" si="6"/>
        <v>44735</v>
      </c>
      <c r="C160">
        <f>+VLOOKUP(B160,'S&amp;P500'!$B$5:$C$1261,2)</f>
        <v>3795.73</v>
      </c>
      <c r="D160">
        <f>+VLOOKUP(B160,AAPL!$B$4:$C$1261,2)</f>
        <v>136.09</v>
      </c>
      <c r="G160" s="13">
        <f t="shared" si="7"/>
        <v>3.5169917938676187E-2</v>
      </c>
      <c r="H160" s="13">
        <f t="shared" si="8"/>
        <v>6.3120068744629387E-2</v>
      </c>
    </row>
    <row r="161" spans="2:8" x14ac:dyDescent="0.3">
      <c r="B161" s="2">
        <f t="shared" si="6"/>
        <v>44728</v>
      </c>
      <c r="C161">
        <f>+VLOOKUP(B161,'S&amp;P500'!$B$5:$C$1261,2)</f>
        <v>3666.77</v>
      </c>
      <c r="D161">
        <f>+VLOOKUP(B161,AAPL!$B$4:$C$1261,2)</f>
        <v>128.01</v>
      </c>
      <c r="G161" s="13">
        <f t="shared" si="7"/>
        <v>-8.7373252161620063E-2</v>
      </c>
      <c r="H161" s="13">
        <f t="shared" si="8"/>
        <v>-8.8182919011325578E-2</v>
      </c>
    </row>
    <row r="162" spans="2:8" x14ac:dyDescent="0.3">
      <c r="B162" s="2">
        <f t="shared" si="6"/>
        <v>44721</v>
      </c>
      <c r="C162">
        <f>+VLOOKUP(B162,'S&amp;P500'!$B$5:$C$1261,2)</f>
        <v>4017.82</v>
      </c>
      <c r="D162">
        <f>+VLOOKUP(B162,AAPL!$B$4:$C$1261,2)</f>
        <v>140.38999999999999</v>
      </c>
      <c r="G162" s="13">
        <f t="shared" si="7"/>
        <v>-3.8067237755038397E-2</v>
      </c>
      <c r="H162" s="13">
        <f t="shared" si="8"/>
        <v>-5.6645612148904734E-2</v>
      </c>
    </row>
    <row r="163" spans="2:8" x14ac:dyDescent="0.3">
      <c r="B163" s="2">
        <f t="shared" si="6"/>
        <v>44714</v>
      </c>
      <c r="C163">
        <f>+VLOOKUP(B163,'S&amp;P500'!$B$5:$C$1261,2)</f>
        <v>4176.82</v>
      </c>
      <c r="D163">
        <f>+VLOOKUP(B163,AAPL!$B$4:$C$1261,2)</f>
        <v>148.82</v>
      </c>
      <c r="G163" s="13">
        <f t="shared" si="7"/>
        <v>2.9321018078583672E-2</v>
      </c>
      <c r="H163" s="13">
        <f t="shared" si="8"/>
        <v>5.1657126704826473E-2</v>
      </c>
    </row>
    <row r="164" spans="2:8" x14ac:dyDescent="0.3">
      <c r="B164" s="2">
        <f t="shared" si="6"/>
        <v>44707</v>
      </c>
      <c r="C164">
        <f>+VLOOKUP(B164,'S&amp;P500'!$B$5:$C$1261,2)</f>
        <v>4057.84</v>
      </c>
      <c r="D164">
        <f>+VLOOKUP(B164,AAPL!$B$4:$C$1261,2)</f>
        <v>141.51</v>
      </c>
      <c r="G164" s="13">
        <f t="shared" si="7"/>
        <v>4.0261075320640272E-2</v>
      </c>
      <c r="H164" s="13">
        <f t="shared" si="8"/>
        <v>4.6826453617399011E-2</v>
      </c>
    </row>
    <row r="165" spans="2:8" x14ac:dyDescent="0.3">
      <c r="B165" s="2">
        <f t="shared" si="6"/>
        <v>44700</v>
      </c>
      <c r="C165">
        <f>+VLOOKUP(B165,'S&amp;P500'!$B$5:$C$1261,2)</f>
        <v>3900.79</v>
      </c>
      <c r="D165">
        <f>+VLOOKUP(B165,AAPL!$B$4:$C$1261,2)</f>
        <v>135.18</v>
      </c>
      <c r="G165" s="13">
        <f t="shared" si="7"/>
        <v>-7.4527744982290089E-3</v>
      </c>
      <c r="H165" s="13">
        <f t="shared" si="8"/>
        <v>-3.656189865298265E-2</v>
      </c>
    </row>
    <row r="166" spans="2:8" x14ac:dyDescent="0.3">
      <c r="B166" s="2">
        <f t="shared" si="6"/>
        <v>44693</v>
      </c>
      <c r="C166">
        <f>+VLOOKUP(B166,'S&amp;P500'!$B$5:$C$1261,2)</f>
        <v>3930.08</v>
      </c>
      <c r="D166">
        <f>+VLOOKUP(B166,AAPL!$B$4:$C$1261,2)</f>
        <v>140.31</v>
      </c>
      <c r="G166" s="13">
        <f t="shared" si="7"/>
        <v>-5.2277983153559138E-2</v>
      </c>
      <c r="H166" s="13">
        <f t="shared" si="8"/>
        <v>-8.9310053871616724E-2</v>
      </c>
    </row>
    <row r="167" spans="2:8" x14ac:dyDescent="0.3">
      <c r="B167" s="2">
        <f t="shared" si="6"/>
        <v>44686</v>
      </c>
      <c r="C167">
        <f>+VLOOKUP(B167,'S&amp;P500'!$B$5:$C$1261,2)</f>
        <v>4146.87</v>
      </c>
      <c r="D167">
        <f>+VLOOKUP(B167,AAPL!$B$4:$C$1261,2)</f>
        <v>154.07</v>
      </c>
      <c r="G167" s="13">
        <f t="shared" si="7"/>
        <v>-3.2800000000000051E-2</v>
      </c>
      <c r="H167" s="13">
        <f t="shared" si="8"/>
        <v>-4.1972391493595329E-2</v>
      </c>
    </row>
    <row r="168" spans="2:8" x14ac:dyDescent="0.3">
      <c r="B168" s="2">
        <f t="shared" si="6"/>
        <v>44679</v>
      </c>
      <c r="C168">
        <f>+VLOOKUP(B168,'S&amp;P500'!$B$5:$C$1261,2)</f>
        <v>4287.5</v>
      </c>
      <c r="D168">
        <f>+VLOOKUP(B168,AAPL!$B$4:$C$1261,2)</f>
        <v>160.82</v>
      </c>
      <c r="G168" s="13">
        <f t="shared" si="7"/>
        <v>-2.4162088099670909E-2</v>
      </c>
      <c r="H168" s="13">
        <f t="shared" si="8"/>
        <v>-1.6692143075512145E-2</v>
      </c>
    </row>
    <row r="169" spans="2:8" x14ac:dyDescent="0.3">
      <c r="B169" s="2">
        <f t="shared" si="6"/>
        <v>44672</v>
      </c>
      <c r="C169">
        <f>+VLOOKUP(B169,'S&amp;P500'!$B$5:$C$1261,2)</f>
        <v>4393.66</v>
      </c>
      <c r="D169">
        <f>+VLOOKUP(B169,AAPL!$B$4:$C$1261,2)</f>
        <v>163.55000000000001</v>
      </c>
      <c r="G169" s="13">
        <f t="shared" si="7"/>
        <v>2.4359204933754874E-4</v>
      </c>
      <c r="H169" s="13">
        <f t="shared" si="8"/>
        <v>6.8332922925389283E-3</v>
      </c>
    </row>
    <row r="170" spans="2:8" x14ac:dyDescent="0.3">
      <c r="B170" s="2">
        <f t="shared" si="6"/>
        <v>44665</v>
      </c>
      <c r="C170">
        <f>+VLOOKUP(B170,'S&amp;P500'!$B$5:$C$1261,2)</f>
        <v>4392.59</v>
      </c>
      <c r="D170">
        <f>+VLOOKUP(B170,AAPL!$B$4:$C$1261,2)</f>
        <v>162.44</v>
      </c>
      <c r="G170" s="13">
        <f t="shared" si="7"/>
        <v>-2.3914439548376576E-2</v>
      </c>
      <c r="H170" s="13">
        <f t="shared" si="8"/>
        <v>-3.9782467340544914E-2</v>
      </c>
    </row>
    <row r="171" spans="2:8" x14ac:dyDescent="0.3">
      <c r="B171" s="2">
        <f t="shared" si="6"/>
        <v>44658</v>
      </c>
      <c r="C171">
        <f>+VLOOKUP(B171,'S&amp;P500'!$B$5:$C$1261,2)</f>
        <v>4500.21</v>
      </c>
      <c r="D171">
        <f>+VLOOKUP(B171,AAPL!$B$4:$C$1261,2)</f>
        <v>169.17</v>
      </c>
      <c r="G171" s="13">
        <f t="shared" si="7"/>
        <v>-6.6660633364308275E-3</v>
      </c>
      <c r="H171" s="13">
        <f t="shared" si="8"/>
        <v>-1.4160839160839211E-2</v>
      </c>
    </row>
    <row r="172" spans="2:8" x14ac:dyDescent="0.3">
      <c r="B172" s="2">
        <f t="shared" si="6"/>
        <v>44651</v>
      </c>
      <c r="C172">
        <f>+VLOOKUP(B172,'S&amp;P500'!$B$5:$C$1261,2)</f>
        <v>4530.41</v>
      </c>
      <c r="D172">
        <f>+VLOOKUP(B172,AAPL!$B$4:$C$1261,2)</f>
        <v>171.6</v>
      </c>
      <c r="G172" s="13">
        <f t="shared" si="7"/>
        <v>2.2676188453505386E-3</v>
      </c>
      <c r="H172" s="13">
        <f t="shared" si="8"/>
        <v>3.0981469573858611E-3</v>
      </c>
    </row>
    <row r="173" spans="2:8" x14ac:dyDescent="0.3">
      <c r="B173" s="2">
        <f t="shared" si="6"/>
        <v>44644</v>
      </c>
      <c r="C173">
        <f>+VLOOKUP(B173,'S&amp;P500'!$B$5:$C$1261,2)</f>
        <v>4520.16</v>
      </c>
      <c r="D173">
        <f>+VLOOKUP(B173,AAPL!$B$4:$C$1261,2)</f>
        <v>171.07</v>
      </c>
      <c r="G173" s="13">
        <f t="shared" si="7"/>
        <v>2.4591594566230057E-2</v>
      </c>
      <c r="H173" s="13">
        <f t="shared" si="8"/>
        <v>8.3750395945517919E-2</v>
      </c>
    </row>
    <row r="174" spans="2:8" x14ac:dyDescent="0.3">
      <c r="B174" s="2">
        <f t="shared" si="6"/>
        <v>44637</v>
      </c>
      <c r="C174">
        <f>+VLOOKUP(B174,'S&amp;P500'!$B$5:$C$1261,2)</f>
        <v>4411.67</v>
      </c>
      <c r="D174">
        <f>+VLOOKUP(B174,AAPL!$B$4:$C$1261,2)</f>
        <v>157.85</v>
      </c>
      <c r="G174" s="13">
        <f t="shared" si="7"/>
        <v>3.5719987228607808E-2</v>
      </c>
      <c r="H174" s="13">
        <f t="shared" si="8"/>
        <v>1.322292830091798E-2</v>
      </c>
    </row>
    <row r="175" spans="2:8" x14ac:dyDescent="0.3">
      <c r="B175" s="2">
        <f t="shared" si="6"/>
        <v>44630</v>
      </c>
      <c r="C175">
        <f>+VLOOKUP(B175,'S&amp;P500'!$B$5:$C$1261,2)</f>
        <v>4259.5200000000004</v>
      </c>
      <c r="D175">
        <f>+VLOOKUP(B175,AAPL!$B$4:$C$1261,2)</f>
        <v>155.79</v>
      </c>
      <c r="G175" s="13">
        <f t="shared" si="7"/>
        <v>-2.382725753926318E-2</v>
      </c>
      <c r="H175" s="13">
        <f t="shared" si="8"/>
        <v>-4.6397747444451354E-2</v>
      </c>
    </row>
    <row r="176" spans="2:8" x14ac:dyDescent="0.3">
      <c r="B176" s="2">
        <f t="shared" si="6"/>
        <v>44623</v>
      </c>
      <c r="C176">
        <f>+VLOOKUP(B176,'S&amp;P500'!$B$5:$C$1261,2)</f>
        <v>4363.49</v>
      </c>
      <c r="D176">
        <f>+VLOOKUP(B176,AAPL!$B$4:$C$1261,2)</f>
        <v>163.37</v>
      </c>
      <c r="G176" s="13">
        <f t="shared" si="7"/>
        <v>1.7438850933849448E-2</v>
      </c>
      <c r="H176" s="13">
        <f t="shared" si="8"/>
        <v>2.1445542078279312E-2</v>
      </c>
    </row>
    <row r="177" spans="2:8" x14ac:dyDescent="0.3">
      <c r="B177" s="2">
        <f t="shared" si="6"/>
        <v>44616</v>
      </c>
      <c r="C177">
        <f>+VLOOKUP(B177,'S&amp;P500'!$B$5:$C$1261,2)</f>
        <v>4288.7</v>
      </c>
      <c r="D177">
        <f>+VLOOKUP(B177,AAPL!$B$4:$C$1261,2)</f>
        <v>159.94</v>
      </c>
      <c r="G177" s="13">
        <f t="shared" si="7"/>
        <v>-2.0902868779478889E-2</v>
      </c>
      <c r="H177" s="13">
        <f t="shared" si="8"/>
        <v>-3.6331867204916546E-2</v>
      </c>
    </row>
    <row r="178" spans="2:8" x14ac:dyDescent="0.3">
      <c r="B178" s="2">
        <f t="shared" si="6"/>
        <v>44609</v>
      </c>
      <c r="C178">
        <f>+VLOOKUP(B178,'S&amp;P500'!$B$5:$C$1261,2)</f>
        <v>4380.26</v>
      </c>
      <c r="D178">
        <f>+VLOOKUP(B178,AAPL!$B$4:$C$1261,2)</f>
        <v>165.97</v>
      </c>
      <c r="G178" s="13">
        <f t="shared" si="7"/>
        <v>-2.7490630717038722E-2</v>
      </c>
      <c r="H178" s="13">
        <f t="shared" si="8"/>
        <v>-1.8799881761749959E-2</v>
      </c>
    </row>
    <row r="179" spans="2:8" x14ac:dyDescent="0.3">
      <c r="B179" s="2">
        <f t="shared" si="6"/>
        <v>44602</v>
      </c>
      <c r="C179">
        <f>+VLOOKUP(B179,'S&amp;P500'!$B$5:$C$1261,2)</f>
        <v>4504.08</v>
      </c>
      <c r="D179">
        <f>+VLOOKUP(B179,AAPL!$B$4:$C$1261,2)</f>
        <v>169.15</v>
      </c>
      <c r="G179" s="13">
        <f t="shared" si="7"/>
        <v>5.9498284734134099E-3</v>
      </c>
      <c r="H179" s="13">
        <f t="shared" si="8"/>
        <v>-3.2410135533292861E-3</v>
      </c>
    </row>
    <row r="180" spans="2:8" x14ac:dyDescent="0.3">
      <c r="B180" s="2">
        <f t="shared" si="6"/>
        <v>44595</v>
      </c>
      <c r="C180">
        <f>+VLOOKUP(B180,'S&amp;P500'!$B$5:$C$1261,2)</f>
        <v>4477.4399999999996</v>
      </c>
      <c r="D180">
        <f>+VLOOKUP(B180,AAPL!$B$4:$C$1261,2)</f>
        <v>169.7</v>
      </c>
      <c r="G180" s="13">
        <f t="shared" si="7"/>
        <v>3.4884930348016985E-2</v>
      </c>
      <c r="H180" s="13">
        <f t="shared" si="8"/>
        <v>8.5871512669567274E-2</v>
      </c>
    </row>
    <row r="181" spans="2:8" x14ac:dyDescent="0.3">
      <c r="B181" s="2">
        <f t="shared" si="6"/>
        <v>44588</v>
      </c>
      <c r="C181">
        <f>+VLOOKUP(B181,'S&amp;P500'!$B$5:$C$1261,2)</f>
        <v>4326.51</v>
      </c>
      <c r="D181">
        <f>+VLOOKUP(B181,AAPL!$B$4:$C$1261,2)</f>
        <v>156.28</v>
      </c>
      <c r="G181" s="13">
        <f t="shared" si="7"/>
        <v>-3.4849299422449964E-2</v>
      </c>
      <c r="H181" s="13">
        <f t="shared" si="8"/>
        <v>-3.2142193596333635E-2</v>
      </c>
    </row>
    <row r="182" spans="2:8" x14ac:dyDescent="0.3">
      <c r="B182" s="2">
        <f t="shared" si="6"/>
        <v>44581</v>
      </c>
      <c r="C182">
        <f>+VLOOKUP(B182,'S&amp;P500'!$B$5:$C$1261,2)</f>
        <v>4482.7299999999996</v>
      </c>
      <c r="D182">
        <f>+VLOOKUP(B182,AAPL!$B$4:$C$1261,2)</f>
        <v>161.47</v>
      </c>
      <c r="G182" s="13">
        <f t="shared" si="7"/>
        <v>-3.7840494695247751E-2</v>
      </c>
      <c r="H182" s="13">
        <f t="shared" si="8"/>
        <v>-4.4612744807999483E-2</v>
      </c>
    </row>
    <row r="183" spans="2:8" x14ac:dyDescent="0.3">
      <c r="B183" s="2">
        <f t="shared" si="6"/>
        <v>44574</v>
      </c>
      <c r="C183">
        <f>+VLOOKUP(B183,'S&amp;P500'!$B$5:$C$1261,2)</f>
        <v>4659.03</v>
      </c>
      <c r="D183">
        <f>+VLOOKUP(B183,AAPL!$B$4:$C$1261,2)</f>
        <v>169.01</v>
      </c>
      <c r="G183" s="13">
        <f t="shared" si="7"/>
        <v>-7.8832210048871421E-3</v>
      </c>
      <c r="H183" s="13">
        <f t="shared" si="8"/>
        <v>1.1254590688307697E-3</v>
      </c>
    </row>
    <row r="184" spans="2:8" x14ac:dyDescent="0.3">
      <c r="B184" s="2">
        <f t="shared" si="6"/>
        <v>44567</v>
      </c>
      <c r="C184">
        <f>+VLOOKUP(B184,'S&amp;P500'!$B$5:$C$1261,2)</f>
        <v>4696.05</v>
      </c>
      <c r="D184">
        <f>+VLOOKUP(B184,AAPL!$B$4:$C$1261,2)</f>
        <v>168.82</v>
      </c>
      <c r="G184" s="13">
        <f t="shared" si="7"/>
        <v>-1.7301668016397542E-2</v>
      </c>
      <c r="H184" s="13">
        <f t="shared" si="8"/>
        <v>-3.4817906351838124E-2</v>
      </c>
    </row>
    <row r="185" spans="2:8" x14ac:dyDescent="0.3">
      <c r="B185" s="2">
        <f t="shared" si="6"/>
        <v>44560</v>
      </c>
      <c r="C185">
        <f>+VLOOKUP(B185,'S&amp;P500'!$B$5:$C$1261,2)</f>
        <v>4778.7299999999996</v>
      </c>
      <c r="D185">
        <f>+VLOOKUP(B185,AAPL!$B$4:$C$1261,2)</f>
        <v>174.91</v>
      </c>
      <c r="G185" s="13">
        <f t="shared" si="7"/>
        <v>1.1202359817088725E-2</v>
      </c>
      <c r="H185" s="13">
        <f t="shared" si="8"/>
        <v>1.0923592648248714E-2</v>
      </c>
    </row>
    <row r="186" spans="2:8" x14ac:dyDescent="0.3">
      <c r="B186" s="2">
        <f t="shared" si="6"/>
        <v>44553</v>
      </c>
      <c r="C186">
        <f>+VLOOKUP(B186,'S&amp;P500'!$B$5:$C$1261,2)</f>
        <v>4725.79</v>
      </c>
      <c r="D186">
        <f>+VLOOKUP(B186,AAPL!$B$4:$C$1261,2)</f>
        <v>173.02</v>
      </c>
      <c r="G186" s="13">
        <f t="shared" si="7"/>
        <v>1.2234747797552625E-2</v>
      </c>
      <c r="H186" s="13">
        <f t="shared" si="8"/>
        <v>2.3302578660988837E-2</v>
      </c>
    </row>
    <row r="187" spans="2:8" x14ac:dyDescent="0.3">
      <c r="B187" s="2">
        <f t="shared" si="6"/>
        <v>44546</v>
      </c>
      <c r="C187">
        <f>+VLOOKUP(B187,'S&amp;P500'!$B$5:$C$1261,2)</f>
        <v>4668.67</v>
      </c>
      <c r="D187">
        <f>+VLOOKUP(B187,AAPL!$B$4:$C$1261,2)</f>
        <v>169.08</v>
      </c>
      <c r="G187" s="13">
        <f t="shared" si="7"/>
        <v>2.6138469614034321E-4</v>
      </c>
      <c r="H187" s="13">
        <f t="shared" si="8"/>
        <v>-1.3132551216949784E-2</v>
      </c>
    </row>
    <row r="188" spans="2:8" x14ac:dyDescent="0.3">
      <c r="B188" s="2">
        <f t="shared" si="6"/>
        <v>44539</v>
      </c>
      <c r="C188">
        <f>+VLOOKUP(B188,'S&amp;P500'!$B$5:$C$1261,2)</f>
        <v>4667.45</v>
      </c>
      <c r="D188">
        <f>+VLOOKUP(B188,AAPL!$B$4:$C$1261,2)</f>
        <v>171.33</v>
      </c>
      <c r="G188" s="13">
        <f t="shared" si="7"/>
        <v>1.9739573092132368E-2</v>
      </c>
      <c r="H188" s="13">
        <f t="shared" si="8"/>
        <v>6.5949107198407519E-2</v>
      </c>
    </row>
    <row r="189" spans="2:8" x14ac:dyDescent="0.3">
      <c r="B189" s="2">
        <f t="shared" si="6"/>
        <v>44532</v>
      </c>
      <c r="C189">
        <f>+VLOOKUP(B189,'S&amp;P500'!$B$5:$C$1261,2)</f>
        <v>4577.1000000000004</v>
      </c>
      <c r="D189">
        <f>+VLOOKUP(B189,AAPL!$B$4:$C$1261,2)</f>
        <v>160.72999999999999</v>
      </c>
      <c r="G189" s="13">
        <f t="shared" si="7"/>
        <v>-2.6451357663364039E-2</v>
      </c>
      <c r="H189" s="13">
        <f t="shared" si="8"/>
        <v>1.1198490091223645E-2</v>
      </c>
    </row>
    <row r="190" spans="2:8" x14ac:dyDescent="0.3">
      <c r="B190" s="2">
        <f t="shared" si="6"/>
        <v>44525</v>
      </c>
      <c r="C190">
        <f>+VLOOKUP(B190,'S&amp;P500'!$B$5:$C$1261,2)</f>
        <v>4701.46</v>
      </c>
      <c r="D190">
        <f>+VLOOKUP(B190,AAPL!$B$4:$C$1261,2)</f>
        <v>158.94999999999999</v>
      </c>
      <c r="G190" s="13">
        <f t="shared" si="7"/>
        <v>-6.5468674939528348E-4</v>
      </c>
      <c r="H190" s="13">
        <f t="shared" si="8"/>
        <v>2.5814778960955076E-2</v>
      </c>
    </row>
    <row r="191" spans="2:8" x14ac:dyDescent="0.3">
      <c r="B191" s="2">
        <f t="shared" si="6"/>
        <v>44518</v>
      </c>
      <c r="C191">
        <f>+VLOOKUP(B191,'S&amp;P500'!$B$5:$C$1261,2)</f>
        <v>4704.54</v>
      </c>
      <c r="D191">
        <f>+VLOOKUP(B191,AAPL!$B$4:$C$1261,2)</f>
        <v>154.94999999999999</v>
      </c>
      <c r="G191" s="13">
        <f t="shared" si="7"/>
        <v>1.1887887775930306E-2</v>
      </c>
      <c r="H191" s="13">
        <f t="shared" si="8"/>
        <v>6.7589913187267481E-2</v>
      </c>
    </row>
    <row r="192" spans="2:8" x14ac:dyDescent="0.3">
      <c r="B192" s="2">
        <f t="shared" si="6"/>
        <v>44511</v>
      </c>
      <c r="C192">
        <f>+VLOOKUP(B192,'S&amp;P500'!$B$5:$C$1261,2)</f>
        <v>4649.2700000000004</v>
      </c>
      <c r="D192">
        <f>+VLOOKUP(B192,AAPL!$B$4:$C$1261,2)</f>
        <v>145.13999999999999</v>
      </c>
      <c r="G192" s="13">
        <f t="shared" si="7"/>
        <v>-6.578975483220284E-3</v>
      </c>
      <c r="H192" s="13">
        <f t="shared" si="8"/>
        <v>-1.8992903007772899E-2</v>
      </c>
    </row>
    <row r="193" spans="2:8" x14ac:dyDescent="0.3">
      <c r="B193" s="2">
        <f t="shared" si="6"/>
        <v>44504</v>
      </c>
      <c r="C193">
        <f>+VLOOKUP(B193,'S&amp;P500'!$B$5:$C$1261,2)</f>
        <v>4680.0600000000004</v>
      </c>
      <c r="D193">
        <f>+VLOOKUP(B193,AAPL!$B$4:$C$1261,2)</f>
        <v>147.94999999999999</v>
      </c>
      <c r="G193" s="13">
        <f t="shared" si="7"/>
        <v>1.8196770530108264E-2</v>
      </c>
      <c r="H193" s="13">
        <f t="shared" si="8"/>
        <v>-1.0566441516752567E-2</v>
      </c>
    </row>
    <row r="194" spans="2:8" x14ac:dyDescent="0.3">
      <c r="B194" s="2">
        <f t="shared" si="6"/>
        <v>44497</v>
      </c>
      <c r="C194">
        <f>+VLOOKUP(B194,'S&amp;P500'!$B$5:$C$1261,2)</f>
        <v>4596.42</v>
      </c>
      <c r="D194">
        <f>+VLOOKUP(B194,AAPL!$B$4:$C$1261,2)</f>
        <v>149.53</v>
      </c>
      <c r="G194" s="13">
        <f t="shared" si="7"/>
        <v>1.0251045105477807E-2</v>
      </c>
      <c r="H194" s="13">
        <f t="shared" si="8"/>
        <v>2.0682593856655274E-2</v>
      </c>
    </row>
    <row r="195" spans="2:8" x14ac:dyDescent="0.3">
      <c r="B195" s="2">
        <f t="shared" si="6"/>
        <v>44490</v>
      </c>
      <c r="C195">
        <f>+VLOOKUP(B195,'S&amp;P500'!$B$5:$C$1261,2)</f>
        <v>4549.78</v>
      </c>
      <c r="D195">
        <f>+VLOOKUP(B195,AAPL!$B$4:$C$1261,2)</f>
        <v>146.5</v>
      </c>
      <c r="G195" s="13">
        <f t="shared" si="7"/>
        <v>2.5126964170643307E-2</v>
      </c>
      <c r="H195" s="13">
        <f t="shared" si="8"/>
        <v>3.9744499645138376E-2</v>
      </c>
    </row>
    <row r="196" spans="2:8" x14ac:dyDescent="0.3">
      <c r="B196" s="2">
        <f t="shared" ref="B196:B259" si="9">+B195-$C$2</f>
        <v>44483</v>
      </c>
      <c r="C196">
        <f>+VLOOKUP(B196,'S&amp;P500'!$B$5:$C$1261,2)</f>
        <v>4438.26</v>
      </c>
      <c r="D196">
        <f>+VLOOKUP(B196,AAPL!$B$4:$C$1261,2)</f>
        <v>140.9</v>
      </c>
      <c r="G196" s="13">
        <f t="shared" ref="G196:G259" si="10">+C196/C197-1</f>
        <v>8.7504772987616608E-3</v>
      </c>
      <c r="H196" s="13">
        <f t="shared" ref="H196:H259" si="11">+D196/D197-1</f>
        <v>3.2754201082312306E-3</v>
      </c>
    </row>
    <row r="197" spans="2:8" x14ac:dyDescent="0.3">
      <c r="B197" s="2">
        <f t="shared" si="9"/>
        <v>44476</v>
      </c>
      <c r="C197">
        <f>+VLOOKUP(B197,'S&amp;P500'!$B$5:$C$1261,2)</f>
        <v>4399.76</v>
      </c>
      <c r="D197">
        <f>+VLOOKUP(B197,AAPL!$B$4:$C$1261,2)</f>
        <v>140.44</v>
      </c>
      <c r="G197" s="13">
        <f t="shared" si="10"/>
        <v>2.1408971245769015E-2</v>
      </c>
      <c r="H197" s="13">
        <f t="shared" si="11"/>
        <v>1.2691087395442668E-2</v>
      </c>
    </row>
    <row r="198" spans="2:8" x14ac:dyDescent="0.3">
      <c r="B198" s="2">
        <f t="shared" si="9"/>
        <v>44469</v>
      </c>
      <c r="C198">
        <f>+VLOOKUP(B198,'S&amp;P500'!$B$5:$C$1261,2)</f>
        <v>4307.54</v>
      </c>
      <c r="D198">
        <f>+VLOOKUP(B198,AAPL!$B$4:$C$1261,2)</f>
        <v>138.68</v>
      </c>
      <c r="G198" s="13">
        <f t="shared" si="10"/>
        <v>-3.1791556716370906E-2</v>
      </c>
      <c r="H198" s="13">
        <f t="shared" si="11"/>
        <v>-3.6342158293377724E-2</v>
      </c>
    </row>
    <row r="199" spans="2:8" x14ac:dyDescent="0.3">
      <c r="B199" s="2">
        <f t="shared" si="9"/>
        <v>44462</v>
      </c>
      <c r="C199">
        <f>+VLOOKUP(B199,'S&amp;P500'!$B$5:$C$1261,2)</f>
        <v>4448.9799999999996</v>
      </c>
      <c r="D199">
        <f>+VLOOKUP(B199,AAPL!$B$4:$C$1261,2)</f>
        <v>143.91</v>
      </c>
      <c r="G199" s="13">
        <f t="shared" si="10"/>
        <v>-5.5367421067338274E-3</v>
      </c>
      <c r="H199" s="13">
        <f t="shared" si="11"/>
        <v>-1.3166015223205263E-2</v>
      </c>
    </row>
    <row r="200" spans="2:8" x14ac:dyDescent="0.3">
      <c r="B200" s="2">
        <f t="shared" si="9"/>
        <v>44455</v>
      </c>
      <c r="C200">
        <f>+VLOOKUP(B200,'S&amp;P500'!$B$5:$C$1261,2)</f>
        <v>4473.75</v>
      </c>
      <c r="D200">
        <f>+VLOOKUP(B200,AAPL!$B$4:$C$1261,2)</f>
        <v>145.83000000000001</v>
      </c>
      <c r="G200" s="13">
        <f t="shared" si="10"/>
        <v>-4.3464907595341939E-3</v>
      </c>
      <c r="H200" s="13">
        <f t="shared" si="11"/>
        <v>-3.4238410596026392E-2</v>
      </c>
    </row>
    <row r="201" spans="2:8" x14ac:dyDescent="0.3">
      <c r="B201" s="2">
        <f t="shared" si="9"/>
        <v>44448</v>
      </c>
      <c r="C201">
        <f>+VLOOKUP(B201,'S&amp;P500'!$B$5:$C$1261,2)</f>
        <v>4493.28</v>
      </c>
      <c r="D201">
        <f>+VLOOKUP(B201,AAPL!$B$4:$C$1261,2)</f>
        <v>151</v>
      </c>
      <c r="G201" s="13">
        <f t="shared" si="10"/>
        <v>-9.6254091405019171E-3</v>
      </c>
      <c r="H201" s="13">
        <f t="shared" si="11"/>
        <v>2.7226243442459719E-3</v>
      </c>
    </row>
    <row r="202" spans="2:8" x14ac:dyDescent="0.3">
      <c r="B202" s="2">
        <f t="shared" si="9"/>
        <v>44441</v>
      </c>
      <c r="C202">
        <f>+VLOOKUP(B202,'S&amp;P500'!$B$5:$C$1261,2)</f>
        <v>4536.95</v>
      </c>
      <c r="D202">
        <f>+VLOOKUP(B202,AAPL!$B$4:$C$1261,2)</f>
        <v>150.59</v>
      </c>
      <c r="G202" s="13">
        <f t="shared" si="10"/>
        <v>1.4977628635346685E-2</v>
      </c>
      <c r="H202" s="13">
        <f t="shared" si="11"/>
        <v>4.142461964038735E-2</v>
      </c>
    </row>
    <row r="203" spans="2:8" x14ac:dyDescent="0.3">
      <c r="B203" s="2">
        <f t="shared" si="9"/>
        <v>44434</v>
      </c>
      <c r="C203">
        <f>+VLOOKUP(B203,'S&amp;P500'!$B$5:$C$1261,2)</f>
        <v>4470</v>
      </c>
      <c r="D203">
        <f>+VLOOKUP(B203,AAPL!$B$4:$C$1261,2)</f>
        <v>144.6</v>
      </c>
      <c r="G203" s="13">
        <f t="shared" si="10"/>
        <v>1.4571700939670418E-2</v>
      </c>
      <c r="H203" s="13">
        <f t="shared" si="11"/>
        <v>5.7031576018917729E-3</v>
      </c>
    </row>
    <row r="204" spans="2:8" x14ac:dyDescent="0.3">
      <c r="B204" s="2">
        <f t="shared" si="9"/>
        <v>44427</v>
      </c>
      <c r="C204">
        <f>+VLOOKUP(B204,'S&amp;P500'!$B$5:$C$1261,2)</f>
        <v>4405.8</v>
      </c>
      <c r="D204">
        <f>+VLOOKUP(B204,AAPL!$B$4:$C$1261,2)</f>
        <v>143.78</v>
      </c>
      <c r="G204" s="13">
        <f t="shared" si="10"/>
        <v>-1.2336269259308197E-2</v>
      </c>
      <c r="H204" s="13">
        <f t="shared" si="11"/>
        <v>-1.4665570175438458E-2</v>
      </c>
    </row>
    <row r="205" spans="2:8" x14ac:dyDescent="0.3">
      <c r="B205" s="2">
        <f t="shared" si="9"/>
        <v>44420</v>
      </c>
      <c r="C205">
        <f>+VLOOKUP(B205,'S&amp;P500'!$B$5:$C$1261,2)</f>
        <v>4460.83</v>
      </c>
      <c r="D205">
        <f>+VLOOKUP(B205,AAPL!$B$4:$C$1261,2)</f>
        <v>145.91999999999999</v>
      </c>
      <c r="G205" s="13">
        <f t="shared" si="10"/>
        <v>7.1639836535637436E-3</v>
      </c>
      <c r="H205" s="13">
        <f t="shared" si="11"/>
        <v>1.3896609227348478E-2</v>
      </c>
    </row>
    <row r="206" spans="2:8" x14ac:dyDescent="0.3">
      <c r="B206" s="2">
        <f t="shared" si="9"/>
        <v>44413</v>
      </c>
      <c r="C206">
        <f>+VLOOKUP(B206,'S&amp;P500'!$B$5:$C$1261,2)</f>
        <v>4429.1000000000004</v>
      </c>
      <c r="D206">
        <f>+VLOOKUP(B206,AAPL!$B$4:$C$1261,2)</f>
        <v>143.91999999999999</v>
      </c>
      <c r="G206" s="13">
        <f t="shared" si="10"/>
        <v>2.2515642148379644E-3</v>
      </c>
      <c r="H206" s="13">
        <f t="shared" si="11"/>
        <v>9.7523328422086664E-3</v>
      </c>
    </row>
    <row r="207" spans="2:8" x14ac:dyDescent="0.3">
      <c r="B207" s="2">
        <f t="shared" si="9"/>
        <v>44406</v>
      </c>
      <c r="C207">
        <f>+VLOOKUP(B207,'S&amp;P500'!$B$5:$C$1261,2)</f>
        <v>4419.1499999999996</v>
      </c>
      <c r="D207">
        <f>+VLOOKUP(B207,AAPL!$B$4:$C$1261,2)</f>
        <v>142.53</v>
      </c>
      <c r="G207" s="13">
        <f t="shared" si="10"/>
        <v>1.1830620861457808E-2</v>
      </c>
      <c r="H207" s="13">
        <f t="shared" si="11"/>
        <v>-7.8657942363914435E-3</v>
      </c>
    </row>
    <row r="208" spans="2:8" x14ac:dyDescent="0.3">
      <c r="B208" s="2">
        <f t="shared" si="9"/>
        <v>44399</v>
      </c>
      <c r="C208">
        <f>+VLOOKUP(B208,'S&amp;P500'!$B$5:$C$1261,2)</f>
        <v>4367.4799999999996</v>
      </c>
      <c r="D208">
        <f>+VLOOKUP(B208,AAPL!$B$4:$C$1261,2)</f>
        <v>143.66</v>
      </c>
      <c r="G208" s="13">
        <f t="shared" si="10"/>
        <v>1.7087038391936371E-3</v>
      </c>
      <c r="H208" s="13">
        <f t="shared" si="11"/>
        <v>-1.1355034065102187E-2</v>
      </c>
    </row>
    <row r="209" spans="2:8" x14ac:dyDescent="0.3">
      <c r="B209" s="2">
        <f t="shared" si="9"/>
        <v>44392</v>
      </c>
      <c r="C209">
        <f>+VLOOKUP(B209,'S&amp;P500'!$B$5:$C$1261,2)</f>
        <v>4360.03</v>
      </c>
      <c r="D209">
        <f>+VLOOKUP(B209,AAPL!$B$4:$C$1261,2)</f>
        <v>145.31</v>
      </c>
      <c r="G209" s="13">
        <f t="shared" si="10"/>
        <v>9.0746663827698804E-3</v>
      </c>
      <c r="H209" s="13">
        <f t="shared" si="11"/>
        <v>3.659580539306595E-2</v>
      </c>
    </row>
    <row r="210" spans="2:8" x14ac:dyDescent="0.3">
      <c r="B210" s="2">
        <f t="shared" si="9"/>
        <v>44385</v>
      </c>
      <c r="C210">
        <f>+VLOOKUP(B210,'S&amp;P500'!$B$5:$C$1261,2)</f>
        <v>4320.82</v>
      </c>
      <c r="D210">
        <f>+VLOOKUP(B210,AAPL!$B$4:$C$1261,2)</f>
        <v>140.18</v>
      </c>
      <c r="G210" s="13">
        <f t="shared" si="10"/>
        <v>2.0370653296120089E-4</v>
      </c>
      <c r="H210" s="13">
        <f t="shared" si="11"/>
        <v>4.3471788000595479E-2</v>
      </c>
    </row>
    <row r="211" spans="2:8" x14ac:dyDescent="0.3">
      <c r="B211" s="2">
        <f t="shared" si="9"/>
        <v>44378</v>
      </c>
      <c r="C211">
        <f>+VLOOKUP(B211,'S&amp;P500'!$B$5:$C$1261,2)</f>
        <v>4319.9399999999996</v>
      </c>
      <c r="D211">
        <f>+VLOOKUP(B211,AAPL!$B$4:$C$1261,2)</f>
        <v>134.34</v>
      </c>
      <c r="G211" s="13">
        <f t="shared" si="10"/>
        <v>1.2527862481805929E-2</v>
      </c>
      <c r="H211" s="13">
        <f t="shared" si="11"/>
        <v>2.8952205882353033E-2</v>
      </c>
    </row>
    <row r="212" spans="2:8" x14ac:dyDescent="0.3">
      <c r="B212" s="2">
        <f t="shared" si="9"/>
        <v>44371</v>
      </c>
      <c r="C212">
        <f>+VLOOKUP(B212,'S&amp;P500'!$B$5:$C$1261,2)</f>
        <v>4266.49</v>
      </c>
      <c r="D212">
        <f>+VLOOKUP(B212,AAPL!$B$4:$C$1261,2)</f>
        <v>130.56</v>
      </c>
      <c r="G212" s="13">
        <f t="shared" si="10"/>
        <v>1.0571170053009782E-2</v>
      </c>
      <c r="H212" s="13">
        <f t="shared" si="11"/>
        <v>1.2328448476389919E-2</v>
      </c>
    </row>
    <row r="213" spans="2:8" x14ac:dyDescent="0.3">
      <c r="B213" s="2">
        <f t="shared" si="9"/>
        <v>44364</v>
      </c>
      <c r="C213">
        <f>+VLOOKUP(B213,'S&amp;P500'!$B$5:$C$1261,2)</f>
        <v>4221.8599999999997</v>
      </c>
      <c r="D213">
        <f>+VLOOKUP(B213,AAPL!$B$4:$C$1261,2)</f>
        <v>128.97</v>
      </c>
      <c r="G213" s="13">
        <f t="shared" si="10"/>
        <v>-4.0856958185311321E-3</v>
      </c>
      <c r="H213" s="13">
        <f t="shared" si="11"/>
        <v>4.5053075115468744E-2</v>
      </c>
    </row>
    <row r="214" spans="2:8" x14ac:dyDescent="0.3">
      <c r="B214" s="2">
        <f t="shared" si="9"/>
        <v>44357</v>
      </c>
      <c r="C214">
        <f>+VLOOKUP(B214,'S&amp;P500'!$B$5:$C$1261,2)</f>
        <v>4239.18</v>
      </c>
      <c r="D214">
        <f>+VLOOKUP(B214,AAPL!$B$4:$C$1261,2)</f>
        <v>123.41</v>
      </c>
      <c r="G214" s="13">
        <f t="shared" si="10"/>
        <v>1.1049763287501291E-2</v>
      </c>
      <c r="H214" s="13">
        <f t="shared" si="11"/>
        <v>2.0760959470636831E-2</v>
      </c>
    </row>
    <row r="215" spans="2:8" x14ac:dyDescent="0.3">
      <c r="B215" s="2">
        <f t="shared" si="9"/>
        <v>44350</v>
      </c>
      <c r="C215">
        <f>+VLOOKUP(B215,'S&amp;P500'!$B$5:$C$1261,2)</f>
        <v>4192.8500000000004</v>
      </c>
      <c r="D215">
        <f>+VLOOKUP(B215,AAPL!$B$4:$C$1261,2)</f>
        <v>120.9</v>
      </c>
      <c r="G215" s="13">
        <f t="shared" si="10"/>
        <v>-1.9115042562509732E-3</v>
      </c>
      <c r="H215" s="13">
        <f t="shared" si="11"/>
        <v>-1.3866231647634453E-2</v>
      </c>
    </row>
    <row r="216" spans="2:8" x14ac:dyDescent="0.3">
      <c r="B216" s="2">
        <f t="shared" si="9"/>
        <v>44343</v>
      </c>
      <c r="C216">
        <f>+VLOOKUP(B216,'S&amp;P500'!$B$5:$C$1261,2)</f>
        <v>4200.88</v>
      </c>
      <c r="D216">
        <f>+VLOOKUP(B216,AAPL!$B$4:$C$1261,2)</f>
        <v>122.6</v>
      </c>
      <c r="G216" s="13">
        <f t="shared" si="10"/>
        <v>1.0040585508473088E-2</v>
      </c>
      <c r="H216" s="13">
        <f t="shared" si="11"/>
        <v>-1.5972389437354573E-2</v>
      </c>
    </row>
    <row r="217" spans="2:8" x14ac:dyDescent="0.3">
      <c r="B217" s="2">
        <f t="shared" si="9"/>
        <v>44336</v>
      </c>
      <c r="C217">
        <f>+VLOOKUP(B217,'S&amp;P500'!$B$5:$C$1261,2)</f>
        <v>4159.12</v>
      </c>
      <c r="D217">
        <f>+VLOOKUP(B217,AAPL!$B$4:$C$1261,2)</f>
        <v>124.59</v>
      </c>
      <c r="G217" s="13">
        <f t="shared" si="10"/>
        <v>1.1336170212765895E-2</v>
      </c>
      <c r="H217" s="13">
        <f t="shared" si="11"/>
        <v>1.8724448078495604E-2</v>
      </c>
    </row>
    <row r="218" spans="2:8" x14ac:dyDescent="0.3">
      <c r="B218" s="2">
        <f t="shared" si="9"/>
        <v>44329</v>
      </c>
      <c r="C218">
        <f>+VLOOKUP(B218,'S&amp;P500'!$B$5:$C$1261,2)</f>
        <v>4112.5</v>
      </c>
      <c r="D218">
        <f>+VLOOKUP(B218,AAPL!$B$4:$C$1261,2)</f>
        <v>122.3</v>
      </c>
      <c r="G218" s="13">
        <f t="shared" si="10"/>
        <v>-2.1210866284909091E-2</v>
      </c>
      <c r="H218" s="13">
        <f t="shared" si="11"/>
        <v>-3.5108481262327462E-2</v>
      </c>
    </row>
    <row r="219" spans="2:8" x14ac:dyDescent="0.3">
      <c r="B219" s="2">
        <f t="shared" si="9"/>
        <v>44322</v>
      </c>
      <c r="C219">
        <f>+VLOOKUP(B219,'S&amp;P500'!$B$5:$C$1261,2)</f>
        <v>4201.62</v>
      </c>
      <c r="D219">
        <f>+VLOOKUP(B219,AAPL!$B$4:$C$1261,2)</f>
        <v>126.75</v>
      </c>
      <c r="G219" s="13">
        <f t="shared" si="10"/>
        <v>-2.3388508050633527E-3</v>
      </c>
      <c r="H219" s="13">
        <f t="shared" si="11"/>
        <v>-2.7990797546012303E-2</v>
      </c>
    </row>
    <row r="220" spans="2:8" x14ac:dyDescent="0.3">
      <c r="B220" s="2">
        <f t="shared" si="9"/>
        <v>44315</v>
      </c>
      <c r="C220">
        <f>+VLOOKUP(B220,'S&amp;P500'!$B$5:$C$1261,2)</f>
        <v>4211.47</v>
      </c>
      <c r="D220">
        <f>+VLOOKUP(B220,AAPL!$B$4:$C$1261,2)</f>
        <v>130.4</v>
      </c>
      <c r="G220" s="13">
        <f t="shared" si="10"/>
        <v>1.8498275686944288E-2</v>
      </c>
      <c r="H220" s="13">
        <f t="shared" si="11"/>
        <v>1.1636927851047307E-2</v>
      </c>
    </row>
    <row r="221" spans="2:8" x14ac:dyDescent="0.3">
      <c r="B221" s="2">
        <f t="shared" si="9"/>
        <v>44308</v>
      </c>
      <c r="C221">
        <f>+VLOOKUP(B221,'S&amp;P500'!$B$5:$C$1261,2)</f>
        <v>4134.9799999999996</v>
      </c>
      <c r="D221">
        <f>+VLOOKUP(B221,AAPL!$B$4:$C$1261,2)</f>
        <v>128.9</v>
      </c>
      <c r="G221" s="13">
        <f t="shared" si="10"/>
        <v>-8.4979450510981325E-3</v>
      </c>
      <c r="H221" s="13">
        <f t="shared" si="11"/>
        <v>-1.9025875190258779E-2</v>
      </c>
    </row>
    <row r="222" spans="2:8" x14ac:dyDescent="0.3">
      <c r="B222" s="2">
        <f t="shared" si="9"/>
        <v>44301</v>
      </c>
      <c r="C222">
        <f>+VLOOKUP(B222,'S&amp;P500'!$B$5:$C$1261,2)</f>
        <v>4170.42</v>
      </c>
      <c r="D222">
        <f>+VLOOKUP(B222,AAPL!$B$4:$C$1261,2)</f>
        <v>131.4</v>
      </c>
      <c r="G222" s="13">
        <f t="shared" si="10"/>
        <v>1.7878193972912904E-2</v>
      </c>
      <c r="H222" s="13">
        <f t="shared" si="11"/>
        <v>3.1721105527638294E-2</v>
      </c>
    </row>
    <row r="223" spans="2:8" x14ac:dyDescent="0.3">
      <c r="B223" s="2">
        <f t="shared" si="9"/>
        <v>44294</v>
      </c>
      <c r="C223">
        <f>+VLOOKUP(B223,'S&amp;P500'!$B$5:$C$1261,2)</f>
        <v>4097.17</v>
      </c>
      <c r="D223">
        <f>+VLOOKUP(B223,AAPL!$B$4:$C$1261,2)</f>
        <v>127.36</v>
      </c>
      <c r="G223" s="13">
        <f t="shared" si="10"/>
        <v>1.9229477570170239E-2</v>
      </c>
      <c r="H223" s="13">
        <f t="shared" si="11"/>
        <v>5.9831904801531222E-2</v>
      </c>
    </row>
    <row r="224" spans="2:8" x14ac:dyDescent="0.3">
      <c r="B224" s="2">
        <f t="shared" si="9"/>
        <v>44287</v>
      </c>
      <c r="C224">
        <f>+VLOOKUP(B224,'S&amp;P500'!$B$5:$C$1261,2)</f>
        <v>4019.87</v>
      </c>
      <c r="D224">
        <f>+VLOOKUP(B224,AAPL!$B$4:$C$1261,2)</f>
        <v>120.17</v>
      </c>
      <c r="G224" s="13">
        <f t="shared" si="10"/>
        <v>2.8225971474759026E-2</v>
      </c>
      <c r="H224" s="13">
        <f t="shared" si="11"/>
        <v>2.0032255326372983E-2</v>
      </c>
    </row>
    <row r="225" spans="2:8" x14ac:dyDescent="0.3">
      <c r="B225" s="2">
        <f t="shared" si="9"/>
        <v>44280</v>
      </c>
      <c r="C225">
        <f>+VLOOKUP(B225,'S&amp;P500'!$B$5:$C$1261,2)</f>
        <v>3909.52</v>
      </c>
      <c r="D225">
        <f>+VLOOKUP(B225,AAPL!$B$4:$C$1261,2)</f>
        <v>117.81</v>
      </c>
      <c r="G225" s="13">
        <f t="shared" si="10"/>
        <v>-1.5170631292363845E-3</v>
      </c>
      <c r="H225" s="13">
        <f t="shared" si="11"/>
        <v>5.0955414012743283E-4</v>
      </c>
    </row>
    <row r="226" spans="2:8" x14ac:dyDescent="0.3">
      <c r="B226" s="2">
        <f t="shared" si="9"/>
        <v>44273</v>
      </c>
      <c r="C226">
        <f>+VLOOKUP(B226,'S&amp;P500'!$B$5:$C$1261,2)</f>
        <v>3915.46</v>
      </c>
      <c r="D226">
        <f>+VLOOKUP(B226,AAPL!$B$4:$C$1261,2)</f>
        <v>117.75</v>
      </c>
      <c r="G226" s="13">
        <f t="shared" si="10"/>
        <v>-6.0619291556454069E-3</v>
      </c>
      <c r="H226" s="13">
        <f t="shared" si="11"/>
        <v>-1.1749895090222506E-2</v>
      </c>
    </row>
    <row r="227" spans="2:8" x14ac:dyDescent="0.3">
      <c r="B227" s="2">
        <f t="shared" si="9"/>
        <v>44266</v>
      </c>
      <c r="C227">
        <f>+VLOOKUP(B227,'S&amp;P500'!$B$5:$C$1261,2)</f>
        <v>3939.34</v>
      </c>
      <c r="D227">
        <f>+VLOOKUP(B227,AAPL!$B$4:$C$1261,2)</f>
        <v>119.15</v>
      </c>
      <c r="G227" s="13">
        <f t="shared" si="10"/>
        <v>4.5342008825863145E-2</v>
      </c>
      <c r="H227" s="13">
        <f t="shared" si="11"/>
        <v>1.5252215405589631E-2</v>
      </c>
    </row>
    <row r="228" spans="2:8" x14ac:dyDescent="0.3">
      <c r="B228" s="2">
        <f t="shared" si="9"/>
        <v>44259</v>
      </c>
      <c r="C228">
        <f>+VLOOKUP(B228,'S&amp;P500'!$B$5:$C$1261,2)</f>
        <v>3768.47</v>
      </c>
      <c r="D228">
        <f>+VLOOKUP(B228,AAPL!$B$4:$C$1261,2)</f>
        <v>117.36</v>
      </c>
      <c r="G228" s="13">
        <f t="shared" si="10"/>
        <v>-1.5895689596640783E-2</v>
      </c>
      <c r="H228" s="13">
        <f t="shared" si="11"/>
        <v>-7.1065989847716171E-3</v>
      </c>
    </row>
    <row r="229" spans="2:8" x14ac:dyDescent="0.3">
      <c r="B229" s="2">
        <f t="shared" si="9"/>
        <v>44252</v>
      </c>
      <c r="C229">
        <f>+VLOOKUP(B229,'S&amp;P500'!$B$5:$C$1261,2)</f>
        <v>3829.34</v>
      </c>
      <c r="D229">
        <f>+VLOOKUP(B229,AAPL!$B$4:$C$1261,2)</f>
        <v>118.2</v>
      </c>
      <c r="G229" s="13">
        <f t="shared" si="10"/>
        <v>-2.1622546928055097E-2</v>
      </c>
      <c r="H229" s="13">
        <f t="shared" si="11"/>
        <v>-6.7234848484848508E-2</v>
      </c>
    </row>
    <row r="230" spans="2:8" x14ac:dyDescent="0.3">
      <c r="B230" s="2">
        <f t="shared" si="9"/>
        <v>44245</v>
      </c>
      <c r="C230">
        <f>+VLOOKUP(B230,'S&amp;P500'!$B$5:$C$1261,2)</f>
        <v>3913.97</v>
      </c>
      <c r="D230">
        <f>+VLOOKUP(B230,AAPL!$B$4:$C$1261,2)</f>
        <v>126.72</v>
      </c>
      <c r="G230" s="13">
        <f t="shared" si="10"/>
        <v>-6.1536418835772544E-4</v>
      </c>
      <c r="H230" s="13">
        <f t="shared" si="11"/>
        <v>-4.0145432510225842E-2</v>
      </c>
    </row>
    <row r="231" spans="2:8" x14ac:dyDescent="0.3">
      <c r="B231" s="2">
        <f t="shared" si="9"/>
        <v>44238</v>
      </c>
      <c r="C231">
        <f>+VLOOKUP(B231,'S&amp;P500'!$B$5:$C$1261,2)</f>
        <v>3916.38</v>
      </c>
      <c r="D231">
        <f>+VLOOKUP(B231,AAPL!$B$4:$C$1261,2)</f>
        <v>132.02000000000001</v>
      </c>
      <c r="G231" s="13">
        <f t="shared" si="10"/>
        <v>1.1529699824885054E-2</v>
      </c>
      <c r="H231" s="13">
        <f t="shared" si="11"/>
        <v>-1.4923145799134452E-2</v>
      </c>
    </row>
    <row r="232" spans="2:8" x14ac:dyDescent="0.3">
      <c r="B232" s="2">
        <f t="shared" si="9"/>
        <v>44231</v>
      </c>
      <c r="C232">
        <f>+VLOOKUP(B232,'S&amp;P500'!$B$5:$C$1261,2)</f>
        <v>3871.74</v>
      </c>
      <c r="D232">
        <f>+VLOOKUP(B232,AAPL!$B$4:$C$1261,2)</f>
        <v>134.02000000000001</v>
      </c>
      <c r="G232" s="13">
        <f t="shared" si="10"/>
        <v>2.2273973036769368E-2</v>
      </c>
      <c r="H232" s="13">
        <f t="shared" si="11"/>
        <v>2.1685485680102978E-3</v>
      </c>
    </row>
    <row r="233" spans="2:8" x14ac:dyDescent="0.3">
      <c r="B233" s="2">
        <f t="shared" si="9"/>
        <v>44224</v>
      </c>
      <c r="C233">
        <f>+VLOOKUP(B233,'S&amp;P500'!$B$5:$C$1261,2)</f>
        <v>3787.38</v>
      </c>
      <c r="D233">
        <f>+VLOOKUP(B233,AAPL!$B$4:$C$1261,2)</f>
        <v>133.72999999999999</v>
      </c>
      <c r="G233" s="13">
        <f t="shared" si="10"/>
        <v>-1.7048742950426576E-2</v>
      </c>
      <c r="H233" s="13">
        <f t="shared" si="11"/>
        <v>1.5727980826840682E-3</v>
      </c>
    </row>
    <row r="234" spans="2:8" x14ac:dyDescent="0.3">
      <c r="B234" s="2">
        <f t="shared" si="9"/>
        <v>44217</v>
      </c>
      <c r="C234">
        <f>+VLOOKUP(B234,'S&amp;P500'!$B$5:$C$1261,2)</f>
        <v>3853.07</v>
      </c>
      <c r="D234">
        <f>+VLOOKUP(B234,AAPL!$B$4:$C$1261,2)</f>
        <v>133.52000000000001</v>
      </c>
      <c r="G234" s="13">
        <f t="shared" si="10"/>
        <v>1.515726352508473E-2</v>
      </c>
      <c r="H234" s="13">
        <f t="shared" si="11"/>
        <v>6.1789264413518952E-2</v>
      </c>
    </row>
    <row r="235" spans="2:8" x14ac:dyDescent="0.3">
      <c r="B235" s="2">
        <f t="shared" si="9"/>
        <v>44210</v>
      </c>
      <c r="C235">
        <f>+VLOOKUP(B235,'S&amp;P500'!$B$5:$C$1261,2)</f>
        <v>3795.54</v>
      </c>
      <c r="D235">
        <f>+VLOOKUP(B235,AAPL!$B$4:$C$1261,2)</f>
        <v>125.75</v>
      </c>
      <c r="G235" s="13">
        <f t="shared" si="10"/>
        <v>-2.1688894497330358E-3</v>
      </c>
      <c r="H235" s="13">
        <f t="shared" si="11"/>
        <v>-1.5347271161224585E-2</v>
      </c>
    </row>
    <row r="236" spans="2:8" x14ac:dyDescent="0.3">
      <c r="B236" s="2">
        <f t="shared" si="9"/>
        <v>44203</v>
      </c>
      <c r="C236">
        <f>+VLOOKUP(B236,'S&amp;P500'!$B$5:$C$1261,2)</f>
        <v>3803.79</v>
      </c>
      <c r="D236">
        <f>+VLOOKUP(B236,AAPL!$B$4:$C$1261,2)</f>
        <v>127.71</v>
      </c>
      <c r="G236" s="13">
        <f t="shared" si="10"/>
        <v>1.2704768547976864E-2</v>
      </c>
      <c r="H236" s="13">
        <f t="shared" si="11"/>
        <v>-1.3365265760197809E-2</v>
      </c>
    </row>
    <row r="237" spans="2:8" x14ac:dyDescent="0.3">
      <c r="B237" s="2">
        <f t="shared" si="9"/>
        <v>44196</v>
      </c>
      <c r="C237">
        <f>+VLOOKUP(B237,'S&amp;P500'!$B$5:$C$1261,2)</f>
        <v>3756.07</v>
      </c>
      <c r="D237">
        <f>+VLOOKUP(B237,AAPL!$B$4:$C$1261,2)</f>
        <v>129.44</v>
      </c>
      <c r="G237" s="13">
        <f t="shared" si="10"/>
        <v>1.4315187979671018E-2</v>
      </c>
      <c r="H237" s="13">
        <f t="shared" si="11"/>
        <v>5.4373155196518752E-3</v>
      </c>
    </row>
    <row r="238" spans="2:8" x14ac:dyDescent="0.3">
      <c r="B238" s="2">
        <f t="shared" si="9"/>
        <v>44189</v>
      </c>
      <c r="C238">
        <f>+VLOOKUP(B238,'S&amp;P500'!$B$5:$C$1261,2)</f>
        <v>3703.06</v>
      </c>
      <c r="D238">
        <f>+VLOOKUP(B238,AAPL!$B$4:$C$1261,2)</f>
        <v>128.74</v>
      </c>
      <c r="G238" s="13">
        <f t="shared" si="10"/>
        <v>-5.2169521394339613E-3</v>
      </c>
      <c r="H238" s="13">
        <f t="shared" si="11"/>
        <v>2.5408203902827609E-2</v>
      </c>
    </row>
    <row r="239" spans="2:8" x14ac:dyDescent="0.3">
      <c r="B239" s="2">
        <f t="shared" si="9"/>
        <v>44182</v>
      </c>
      <c r="C239">
        <f>+VLOOKUP(B239,'S&amp;P500'!$B$5:$C$1261,2)</f>
        <v>3722.48</v>
      </c>
      <c r="D239">
        <f>+VLOOKUP(B239,AAPL!$B$4:$C$1261,2)</f>
        <v>125.55</v>
      </c>
      <c r="G239" s="13">
        <f t="shared" si="10"/>
        <v>1.4825113819143532E-2</v>
      </c>
      <c r="H239" s="13">
        <f t="shared" si="11"/>
        <v>4.4335385127266758E-2</v>
      </c>
    </row>
    <row r="240" spans="2:8" x14ac:dyDescent="0.3">
      <c r="B240" s="2">
        <f t="shared" si="9"/>
        <v>44175</v>
      </c>
      <c r="C240">
        <f>+VLOOKUP(B240,'S&amp;P500'!$B$5:$C$1261,2)</f>
        <v>3668.1</v>
      </c>
      <c r="D240">
        <f>+VLOOKUP(B240,AAPL!$B$4:$C$1261,2)</f>
        <v>120.22</v>
      </c>
      <c r="G240" s="13">
        <f t="shared" si="10"/>
        <v>3.7635816206305073E-4</v>
      </c>
      <c r="H240" s="13">
        <f t="shared" si="11"/>
        <v>2.4180772117068372E-3</v>
      </c>
    </row>
    <row r="241" spans="2:8" x14ac:dyDescent="0.3">
      <c r="B241" s="2">
        <f t="shared" si="9"/>
        <v>44168</v>
      </c>
      <c r="C241">
        <f>+VLOOKUP(B241,'S&amp;P500'!$B$5:$C$1261,2)</f>
        <v>3666.72</v>
      </c>
      <c r="D241">
        <f>+VLOOKUP(B241,AAPL!$B$4:$C$1261,2)</f>
        <v>119.93</v>
      </c>
      <c r="G241" s="13">
        <f t="shared" si="10"/>
        <v>1.0213105946854206E-2</v>
      </c>
      <c r="H241" s="13">
        <f t="shared" si="11"/>
        <v>5.9545896280590149E-2</v>
      </c>
    </row>
    <row r="242" spans="2:8" x14ac:dyDescent="0.3">
      <c r="B242" s="2">
        <f t="shared" si="9"/>
        <v>44161</v>
      </c>
      <c r="C242">
        <f>+VLOOKUP(B242,'S&amp;P500'!$B$5:$C$1261,2)</f>
        <v>3629.65</v>
      </c>
      <c r="D242">
        <f>+VLOOKUP(B242,AAPL!$B$4:$C$1261,2)</f>
        <v>113.19</v>
      </c>
      <c r="G242" s="13">
        <f t="shared" si="10"/>
        <v>1.3339400927448564E-2</v>
      </c>
      <c r="H242" s="13">
        <f t="shared" si="11"/>
        <v>-2.1947636740689558E-2</v>
      </c>
    </row>
    <row r="243" spans="2:8" x14ac:dyDescent="0.3">
      <c r="B243" s="2">
        <f t="shared" si="9"/>
        <v>44154</v>
      </c>
      <c r="C243">
        <f>+VLOOKUP(B243,'S&amp;P500'!$B$5:$C$1261,2)</f>
        <v>3581.87</v>
      </c>
      <c r="D243">
        <f>+VLOOKUP(B243,AAPL!$B$4:$C$1261,2)</f>
        <v>115.73</v>
      </c>
      <c r="G243" s="13">
        <f t="shared" si="10"/>
        <v>1.268302888597983E-2</v>
      </c>
      <c r="H243" s="13">
        <f t="shared" si="11"/>
        <v>-4.8155473385501635E-3</v>
      </c>
    </row>
    <row r="244" spans="2:8" x14ac:dyDescent="0.3">
      <c r="B244" s="2">
        <f t="shared" si="9"/>
        <v>44147</v>
      </c>
      <c r="C244">
        <f>+VLOOKUP(B244,'S&amp;P500'!$B$5:$C$1261,2)</f>
        <v>3537.01</v>
      </c>
      <c r="D244">
        <f>+VLOOKUP(B244,AAPL!$B$4:$C$1261,2)</f>
        <v>116.29</v>
      </c>
      <c r="G244" s="13">
        <f t="shared" si="10"/>
        <v>7.5659815693145394E-3</v>
      </c>
      <c r="H244" s="13">
        <f t="shared" si="11"/>
        <v>3.2784056595636102E-3</v>
      </c>
    </row>
    <row r="245" spans="2:8" x14ac:dyDescent="0.3">
      <c r="B245" s="2">
        <f t="shared" si="9"/>
        <v>44140</v>
      </c>
      <c r="C245">
        <f>+VLOOKUP(B245,'S&amp;P500'!$B$5:$C$1261,2)</f>
        <v>3510.45</v>
      </c>
      <c r="D245">
        <f>+VLOOKUP(B245,AAPL!$B$4:$C$1261,2)</f>
        <v>115.91</v>
      </c>
      <c r="G245" s="13">
        <f t="shared" si="10"/>
        <v>6.0523668397726826E-2</v>
      </c>
      <c r="H245" s="13">
        <f t="shared" si="11"/>
        <v>3.2146037399821914E-2</v>
      </c>
    </row>
    <row r="246" spans="2:8" x14ac:dyDescent="0.3">
      <c r="B246" s="2">
        <f t="shared" si="9"/>
        <v>44133</v>
      </c>
      <c r="C246">
        <f>+VLOOKUP(B246,'S&amp;P500'!$B$5:$C$1261,2)</f>
        <v>3310.11</v>
      </c>
      <c r="D246">
        <f>+VLOOKUP(B246,AAPL!$B$4:$C$1261,2)</f>
        <v>112.3</v>
      </c>
      <c r="G246" s="13">
        <f t="shared" si="10"/>
        <v>-4.1517421506939267E-2</v>
      </c>
      <c r="H246" s="13">
        <f t="shared" si="11"/>
        <v>-3.7260468417317227E-3</v>
      </c>
    </row>
    <row r="247" spans="2:8" x14ac:dyDescent="0.3">
      <c r="B247" s="2">
        <f t="shared" si="9"/>
        <v>44126</v>
      </c>
      <c r="C247">
        <f>+VLOOKUP(B247,'S&amp;P500'!$B$5:$C$1261,2)</f>
        <v>3453.49</v>
      </c>
      <c r="D247">
        <f>+VLOOKUP(B247,AAPL!$B$4:$C$1261,2)</f>
        <v>112.72</v>
      </c>
      <c r="G247" s="13">
        <f t="shared" si="10"/>
        <v>-8.5693615897386444E-3</v>
      </c>
      <c r="H247" s="13">
        <f t="shared" si="11"/>
        <v>-4.1088898341131386E-2</v>
      </c>
    </row>
    <row r="248" spans="2:8" x14ac:dyDescent="0.3">
      <c r="B248" s="2">
        <f t="shared" si="9"/>
        <v>44119</v>
      </c>
      <c r="C248">
        <f>+VLOOKUP(B248,'S&amp;P500'!$B$5:$C$1261,2)</f>
        <v>3483.34</v>
      </c>
      <c r="D248">
        <f>+VLOOKUP(B248,AAPL!$B$4:$C$1261,2)</f>
        <v>117.55</v>
      </c>
      <c r="G248" s="13">
        <f t="shared" si="10"/>
        <v>1.059234136873588E-2</v>
      </c>
      <c r="H248" s="13">
        <f t="shared" si="11"/>
        <v>4.992854590925333E-2</v>
      </c>
    </row>
    <row r="249" spans="2:8" x14ac:dyDescent="0.3">
      <c r="B249" s="2">
        <f t="shared" si="9"/>
        <v>44112</v>
      </c>
      <c r="C249">
        <f>+VLOOKUP(B249,'S&amp;P500'!$B$5:$C$1261,2)</f>
        <v>3446.83</v>
      </c>
      <c r="D249">
        <f>+VLOOKUP(B249,AAPL!$B$4:$C$1261,2)</f>
        <v>111.96</v>
      </c>
      <c r="G249" s="13">
        <f t="shared" si="10"/>
        <v>1.9530880265026029E-2</v>
      </c>
      <c r="H249" s="13">
        <f t="shared" si="11"/>
        <v>-1.5563175943023033E-2</v>
      </c>
    </row>
    <row r="250" spans="2:8" x14ac:dyDescent="0.3">
      <c r="B250" s="2">
        <f t="shared" si="9"/>
        <v>44105</v>
      </c>
      <c r="C250">
        <f>+VLOOKUP(B250,'S&amp;P500'!$B$5:$C$1261,2)</f>
        <v>3380.8</v>
      </c>
      <c r="D250">
        <f>+VLOOKUP(B250,AAPL!$B$4:$C$1261,2)</f>
        <v>113.73</v>
      </c>
      <c r="G250" s="13">
        <f t="shared" si="10"/>
        <v>4.1338758512778018E-2</v>
      </c>
      <c r="H250" s="13">
        <f t="shared" si="11"/>
        <v>7.9134642755479767E-2</v>
      </c>
    </row>
    <row r="251" spans="2:8" x14ac:dyDescent="0.3">
      <c r="B251" s="2">
        <f t="shared" si="9"/>
        <v>44098</v>
      </c>
      <c r="C251">
        <f>+VLOOKUP(B251,'S&amp;P500'!$B$5:$C$1261,2)</f>
        <v>3246.59</v>
      </c>
      <c r="D251">
        <f>+VLOOKUP(B251,AAPL!$B$4:$C$1261,2)</f>
        <v>105.39</v>
      </c>
      <c r="G251" s="13">
        <f t="shared" si="10"/>
        <v>-3.2892365527657064E-2</v>
      </c>
      <c r="H251" s="13">
        <f t="shared" si="11"/>
        <v>-1.9171707771056368E-2</v>
      </c>
    </row>
    <row r="252" spans="2:8" x14ac:dyDescent="0.3">
      <c r="B252" s="2">
        <f t="shared" si="9"/>
        <v>44091</v>
      </c>
      <c r="C252">
        <f>+VLOOKUP(B252,'S&amp;P500'!$B$5:$C$1261,2)</f>
        <v>3357.01</v>
      </c>
      <c r="D252">
        <f>+VLOOKUP(B252,AAPL!$B$4:$C$1261,2)</f>
        <v>107.45</v>
      </c>
      <c r="G252" s="13">
        <f t="shared" si="10"/>
        <v>5.3366235524183736E-3</v>
      </c>
      <c r="H252" s="13">
        <f t="shared" si="11"/>
        <v>-2.7777777777777679E-2</v>
      </c>
    </row>
    <row r="253" spans="2:8" x14ac:dyDescent="0.3">
      <c r="B253" s="2">
        <f t="shared" si="9"/>
        <v>44084</v>
      </c>
      <c r="C253">
        <f>+VLOOKUP(B253,'S&amp;P500'!$B$5:$C$1261,2)</f>
        <v>3339.19</v>
      </c>
      <c r="D253">
        <f>+VLOOKUP(B253,AAPL!$B$4:$C$1261,2)</f>
        <v>110.52</v>
      </c>
      <c r="G253" s="13">
        <f t="shared" si="10"/>
        <v>-3.3536320642767348E-2</v>
      </c>
      <c r="H253" s="13">
        <f t="shared" si="11"/>
        <v>-6.1162079510703404E-2</v>
      </c>
    </row>
    <row r="254" spans="2:8" x14ac:dyDescent="0.3">
      <c r="B254" s="2">
        <f t="shared" si="9"/>
        <v>44077</v>
      </c>
      <c r="C254">
        <f>+VLOOKUP(B254,'S&amp;P500'!$B$5:$C$1261,2)</f>
        <v>3455.06</v>
      </c>
      <c r="D254">
        <f>+VLOOKUP(B254,AAPL!$B$4:$C$1261,2)</f>
        <v>117.72</v>
      </c>
      <c r="G254" s="13">
        <f t="shared" si="10"/>
        <v>-8.4630727066623557E-3</v>
      </c>
      <c r="H254" s="13">
        <f t="shared" si="11"/>
        <v>-3.3021192705766311E-2</v>
      </c>
    </row>
    <row r="255" spans="2:8" x14ac:dyDescent="0.3">
      <c r="B255" s="2">
        <f t="shared" si="9"/>
        <v>44070</v>
      </c>
      <c r="C255">
        <f>+VLOOKUP(B255,'S&amp;P500'!$B$5:$C$1261,2)</f>
        <v>3484.55</v>
      </c>
      <c r="D255">
        <f>+VLOOKUP(B255,AAPL!$B$4:$C$1261,2)</f>
        <v>121.74</v>
      </c>
      <c r="G255" s="13">
        <f t="shared" si="10"/>
        <v>2.9254085795050067E-2</v>
      </c>
      <c r="H255" s="13">
        <f t="shared" si="11"/>
        <v>5.6954332349366199E-2</v>
      </c>
    </row>
    <row r="256" spans="2:8" x14ac:dyDescent="0.3">
      <c r="B256" s="2">
        <f t="shared" si="9"/>
        <v>44063</v>
      </c>
      <c r="C256">
        <f>+VLOOKUP(B256,'S&amp;P500'!$B$5:$C$1261,2)</f>
        <v>3385.51</v>
      </c>
      <c r="D256">
        <f>+VLOOKUP(B256,AAPL!$B$4:$C$1261,2)</f>
        <v>115.18</v>
      </c>
      <c r="G256" s="13">
        <f t="shared" si="10"/>
        <v>3.5809250525431491E-3</v>
      </c>
      <c r="H256" s="13">
        <f t="shared" si="11"/>
        <v>2.8392857142857109E-2</v>
      </c>
    </row>
    <row r="257" spans="2:8" x14ac:dyDescent="0.3">
      <c r="B257" s="2">
        <f t="shared" si="9"/>
        <v>44056</v>
      </c>
      <c r="C257">
        <f>+VLOOKUP(B257,'S&amp;P500'!$B$5:$C$1261,2)</f>
        <v>3373.43</v>
      </c>
      <c r="D257">
        <f>+VLOOKUP(B257,AAPL!$B$4:$C$1261,2)</f>
        <v>112</v>
      </c>
      <c r="G257" s="13">
        <f t="shared" si="10"/>
        <v>7.2465931756022783E-3</v>
      </c>
      <c r="H257" s="13">
        <f t="shared" si="11"/>
        <v>1.1560693641618602E-2</v>
      </c>
    </row>
    <row r="258" spans="2:8" x14ac:dyDescent="0.3">
      <c r="B258" s="2">
        <f t="shared" si="9"/>
        <v>44049</v>
      </c>
      <c r="C258">
        <f>+VLOOKUP(B258,'S&amp;P500'!$B$5:$C$1261,2)</f>
        <v>3349.16</v>
      </c>
      <c r="D258">
        <f>+VLOOKUP(B258,AAPL!$B$4:$C$1261,2)</f>
        <v>110.72</v>
      </c>
      <c r="G258" s="13">
        <f t="shared" si="10"/>
        <v>3.1710728169994651E-2</v>
      </c>
      <c r="H258" s="13">
        <f t="shared" si="11"/>
        <v>0.18417112299465233</v>
      </c>
    </row>
    <row r="259" spans="2:8" x14ac:dyDescent="0.3">
      <c r="B259" s="2">
        <f t="shared" si="9"/>
        <v>44042</v>
      </c>
      <c r="C259">
        <f>+VLOOKUP(B259,'S&amp;P500'!$B$5:$C$1261,2)</f>
        <v>3246.22</v>
      </c>
      <c r="D259">
        <f>+VLOOKUP(B259,AAPL!$B$4:$C$1261,2)</f>
        <v>93.5</v>
      </c>
      <c r="G259" s="13">
        <f t="shared" si="10"/>
        <v>3.2636309130131824E-3</v>
      </c>
      <c r="H259" s="13">
        <f t="shared" si="11"/>
        <v>3.6011080332410073E-2</v>
      </c>
    </row>
    <row r="260" spans="2:8" x14ac:dyDescent="0.3">
      <c r="B260" s="2">
        <f t="shared" ref="B260:B268" si="12">+B259-$C$2</f>
        <v>44035</v>
      </c>
      <c r="C260">
        <f>+VLOOKUP(B260,'S&amp;P500'!$B$5:$C$1261,2)</f>
        <v>3235.66</v>
      </c>
      <c r="D260">
        <f>+VLOOKUP(B260,AAPL!$B$4:$C$1261,2)</f>
        <v>90.25</v>
      </c>
      <c r="G260" s="13">
        <f t="shared" ref="G260:G267" si="13">+C260/C261-1</f>
        <v>6.2477259086257675E-3</v>
      </c>
      <c r="H260" s="13">
        <f t="shared" ref="H260:H267" si="14">+D260/D261-1</f>
        <v>-3.8154108494085071E-2</v>
      </c>
    </row>
    <row r="261" spans="2:8" x14ac:dyDescent="0.3">
      <c r="B261" s="2">
        <f t="shared" si="12"/>
        <v>44028</v>
      </c>
      <c r="C261">
        <f>+VLOOKUP(B261,'S&amp;P500'!$B$5:$C$1261,2)</f>
        <v>3215.57</v>
      </c>
      <c r="D261">
        <f>+VLOOKUP(B261,AAPL!$B$4:$C$1261,2)</f>
        <v>93.83</v>
      </c>
      <c r="G261" s="13">
        <f t="shared" si="13"/>
        <v>2.0151964594470329E-2</v>
      </c>
      <c r="H261" s="13">
        <f t="shared" si="14"/>
        <v>8.0575848732273858E-3</v>
      </c>
    </row>
    <row r="262" spans="2:8" x14ac:dyDescent="0.3">
      <c r="B262" s="2">
        <f t="shared" si="12"/>
        <v>44021</v>
      </c>
      <c r="C262">
        <f>+VLOOKUP(B262,'S&amp;P500'!$B$5:$C$1261,2)</f>
        <v>3152.05</v>
      </c>
      <c r="D262">
        <f>+VLOOKUP(B262,AAPL!$B$4:$C$1261,2)</f>
        <v>93.08</v>
      </c>
      <c r="G262" s="13">
        <f t="shared" si="13"/>
        <v>7.0415110494854716E-3</v>
      </c>
      <c r="H262" s="13">
        <f t="shared" si="14"/>
        <v>5.1989150090415936E-2</v>
      </c>
    </row>
    <row r="263" spans="2:8" x14ac:dyDescent="0.3">
      <c r="B263" s="2">
        <f t="shared" si="12"/>
        <v>44014</v>
      </c>
      <c r="C263">
        <f>+VLOOKUP(B263,'S&amp;P500'!$B$5:$C$1261,2)</f>
        <v>3130.01</v>
      </c>
      <c r="D263">
        <f>+VLOOKUP(B263,AAPL!$B$4:$C$1261,2)</f>
        <v>88.48</v>
      </c>
      <c r="G263" s="13">
        <f t="shared" si="13"/>
        <v>1.499792461151328E-2</v>
      </c>
      <c r="H263" s="13">
        <f t="shared" si="14"/>
        <v>-2.030227836679388E-3</v>
      </c>
    </row>
    <row r="264" spans="2:8" x14ac:dyDescent="0.3">
      <c r="B264" s="2">
        <f t="shared" si="12"/>
        <v>44007</v>
      </c>
      <c r="C264">
        <f>+VLOOKUP(B264,'S&amp;P500'!$B$5:$C$1261,2)</f>
        <v>3083.76</v>
      </c>
      <c r="D264">
        <f>+VLOOKUP(B264,AAPL!$B$4:$C$1261,2)</f>
        <v>88.66</v>
      </c>
      <c r="G264" s="13">
        <f t="shared" si="13"/>
        <v>-1.0136935294381977E-2</v>
      </c>
      <c r="H264" s="13">
        <f t="shared" si="14"/>
        <v>3.7201684604585727E-2</v>
      </c>
    </row>
    <row r="265" spans="2:8" x14ac:dyDescent="0.3">
      <c r="B265" s="2">
        <f t="shared" si="12"/>
        <v>44000</v>
      </c>
      <c r="C265">
        <f>+VLOOKUP(B265,'S&amp;P500'!$B$5:$C$1261,2)</f>
        <v>3115.34</v>
      </c>
      <c r="D265">
        <f>+VLOOKUP(B265,AAPL!$B$4:$C$1261,2)</f>
        <v>85.48</v>
      </c>
      <c r="G265" s="13">
        <f t="shared" si="13"/>
        <v>3.7720262482928701E-2</v>
      </c>
      <c r="H265" s="13">
        <f t="shared" si="14"/>
        <v>4.7164032831067182E-2</v>
      </c>
    </row>
    <row r="266" spans="2:8" x14ac:dyDescent="0.3">
      <c r="B266" s="2">
        <f t="shared" si="12"/>
        <v>43993</v>
      </c>
      <c r="C266">
        <f>+VLOOKUP(B266,'S&amp;P500'!$B$5:$C$1261,2)</f>
        <v>3002.1</v>
      </c>
      <c r="D266">
        <f>+VLOOKUP(B266,AAPL!$B$4:$C$1261,2)</f>
        <v>81.63</v>
      </c>
      <c r="G266" s="13">
        <f t="shared" si="13"/>
        <v>-3.5423393898501132E-2</v>
      </c>
      <c r="H266" s="13">
        <f t="shared" si="14"/>
        <v>4.2129452317119842E-2</v>
      </c>
    </row>
    <row r="267" spans="2:8" x14ac:dyDescent="0.3">
      <c r="B267" s="2">
        <f t="shared" si="12"/>
        <v>43986</v>
      </c>
      <c r="C267">
        <f>+VLOOKUP(B267,'S&amp;P500'!$B$5:$C$1261,2)</f>
        <v>3112.35</v>
      </c>
      <c r="D267">
        <f>+VLOOKUP(B267,AAPL!$B$4:$C$1261,2)</f>
        <v>78.33</v>
      </c>
      <c r="G267" s="13">
        <f t="shared" si="13"/>
        <v>2.7269756710994075E-2</v>
      </c>
      <c r="H267" s="13">
        <f t="shared" si="14"/>
        <v>1.2800620636151949E-2</v>
      </c>
    </row>
    <row r="268" spans="2:8" x14ac:dyDescent="0.3">
      <c r="B268" s="2">
        <f t="shared" si="12"/>
        <v>43979</v>
      </c>
      <c r="C268">
        <f>+VLOOKUP(B268,'S&amp;P500'!$B$5:$C$1261,2)</f>
        <v>3029.73</v>
      </c>
      <c r="D268">
        <f>+VLOOKUP(B268,AAPL!$B$4:$C$1261,2)</f>
        <v>77.34</v>
      </c>
      <c r="G268" s="13"/>
      <c r="H26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s E A A B Q S w M E F A A C A A g A w o m 6 W t r R i 2 W j A A A A 9 g A A A B I A H A B D b 2 5 m a W c v U G F j a 2 F n Z S 5 4 b W w g o h g A K K A U A A A A A A A A A A A A A A A A A A A A A A A A A A A A h Y 9 B D o I w F E S v Q r q n H 6 o m h n z K g i 0 k J i b G b V M q N k I x t F j u 5 s I j e Q U x i r p z O W / e Y u Z + v W E 2 t k 1 w U b 3 V n U l J T C M S K C O 7 S p s 6 J Y M 7 h G u S c d w I e R K 1 C i b Z 2 G S 0 V U q O z p 0 T A O 8 9 9 Q v a 9 T W w K I p h X x Z b e V S t I B 9 Z / 5 d D b a w T R i r C c f c a w x m N l 4 y y 1 b Q J Y Y Z Y a v M V 2 N Q 9 2 x + I + d C 4 o V d c 2 T A v E O a I 8 P 7 A H 1 B L A w Q U A A I A C A D C i b p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o m 6 W n F I V D E W A Q A A G A Y A A B M A H A B G b 3 J t d W x h c y 9 T Z W N 0 a W 9 u M S 5 t I K I Y A C i g F A A A A A A A A A A A A A A A A A A A A A A A A A A A A N 3 T z 0 v D M B Q H 8 H u h / 8 M j u 7 R Q y r p K G Y w d p H r w o g c L H s Y O a f v U u j Q Z S Q o b p f + L f 4 t / m d n i h q j I V h R / 5 B L I N 3 l 5 H 0 g U F r o S H K 7 t H E 1 c x 3 X U P Z V Y Q k Z z R i O Y A k P t O m D G l a z u k J u V 8 1 W B L E w b K Z H r G y E X u R A L z 2 9 n l 7 T G K b E n y b y b p Y J r s 2 U e 2 A I D k l V L A Q W t 8 4 q W g p h S m 7 0 Y Z p J y d S t k n Q r W 1 D x b L 1 F 5 9 r q g b Y l d N S U D 0 C a C k m r s O t 9 1 K v 5 x 4 d e O w U s / 4 I 1 8 8 p 8 4 8 S / l a F z p L o B 9 M N o F l K 8 P Z m 6 7 j H v 7 4 p / w b Y O j g E l v Y P L d 7 / E N 8 I L r 5 C T c n D x O O O 4 t H P 8 R Y T T s / w u H X 2 g 8 M 6 Z 3 v t P y A V I m F D 4 9 7 j L e 1 D n K z 4 3 P U E s B A i 0 A F A A C A A g A w o m 6 W t r R i 2 W j A A A A 9 g A A A B I A A A A A A A A A A A A A A A A A A A A A A E N v b m Z p Z y 9 Q Y W N r Y W d l L n h t b F B L A Q I t A B Q A A g A I A M K J u l o P y u m r p A A A A O k A A A A T A A A A A A A A A A A A A A A A A O 8 A A A B b Q 2 9 u d G V u d F 9 U e X B l c 1 0 u e G 1 s U E s B A i 0 A F A A C A A g A w o m 6 W n F I V D E W A Q A A G A Y A A B M A A A A A A A A A A A A A A A A A 4 A E A A E Z v c m 1 1 b G F z L 1 N l Y 3 R p b 2 4 x L m 1 Q S w U G A A A A A A M A A w D C A A A A Q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D M A A A A A A A C i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Y 2 M m R k Y j k t Y T M 3 Z i 0 0 M z g 4 L W I w Y W E t Y W U x M W V l Z T h j N T A 5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J U M j A 6 M T g 6 M D I u N D c w N j U 0 N F o i I C 8 + P E V u d H J 5 I F R 5 c G U 9 I k Z p b G x D b 2 x 1 b W 5 U e X B l c y I g V m F s d W U 9 I n N D U T 0 9 I i A v P j x F b n R y e S B U e X B l P S J G a W x s Q 2 9 s d W 1 u T m F t Z X M i I F Z h b H V l P S J z W y Z x d W 9 0 O 0 N v b H V t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L 0 F 1 d G 9 S Z W 1 v d m V k Q 2 9 s d W 1 u c z E u e 0 N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S 9 B d X R v U m V t b 3 Z l Z E N v b H V t b n M x L n t D b 2 x 1 b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N T A 2 N j E 4 N y 1 k M T F i L T Q z N W Q t Y m I y N i 0 5 M T Q 3 M z R i Z m U w Z T I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M 1 Q x N T o w M z o w O C 4 1 M T E 4 O T g 0 W i I g L z 4 8 R W 5 0 c n k g V H l w Z T 0 i R m l s b E N v b H V t b l R 5 c G V z I i B W Y W x 1 Z T 0 i c 0 N R P T 0 i I C 8 + P E V u d H J 5 I F R 5 c G U 9 I k Z p b G x D b 2 x 1 b W 5 O Y W 1 l c y I g V m F s d W U 9 I n N b J n F 1 b 3 Q 7 Q 2 9 s d W 1 u Y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g K D I p L 0 F 1 d G 9 S Z W 1 v d m V k Q 2 9 s d W 1 u c z E u e 0 N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S A o M i k v Q X V 0 b 1 J l b W 9 2 Z W R D b 2 x 1 b W 5 z M S 5 7 Q 2 9 s d W 1 u Y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j c 3 N j V l Y T M t N D F i Z S 0 0 Y m U 2 L T k 0 O D g t Y j I 3 Z W E 1 M G I y O W J i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O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Z U M j A 6 M z M 6 M z Q u M T I y M z Y y N F o i I C 8 + P E V u d H J 5 I F R 5 c G U 9 I k Z p b G x D b 2 x 1 b W 5 U e X B l c y I g V m F s d W U 9 I n N C Z 0 E 9 I i A v P j x F b n R y e S B U e X B l P S J G a W x s Q 2 9 s d W 1 u T m F t Z X M i I F Z h b H V l P S J z W y Z x d W 9 0 O 0 N v b H V t b m E x J n F 1 b 3 Q 7 L C Z x d W 9 0 O 0 N v b H V t b m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I C g z K S 9 B d X R v U m V t b 3 Z l Z E N v b H V t b n M x L n t D b 2 x 1 b W 5 h M S w w f S Z x d W 9 0 O y w m c X V v d D t T Z W N 0 a W 9 u M S 9 U Y W J s Y T E g K D M p L 0 F 1 d G 9 S Z W 1 v d m V k Q 2 9 s d W 1 u c z E u e 0 N v b H V t b m E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h M S A o M y k v Q X V 0 b 1 J l b W 9 2 Z W R D b 2 x 1 b W 5 z M S 5 7 Q 2 9 s d W 1 u Y T E s M H 0 m c X V v d D s s J n F 1 b 3 Q 7 U 2 V j d G l v b j E v V G F i b G E x I C g z K S 9 B d X R v U m V t b 3 Z l Z E N v b H V t b n M x L n t D b 2 x 1 b W 5 h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x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Y z g w N m Y y M C 1 l N 2 J k L T Q 4 M m E t O T A y M i 0 5 M j g x Z G M 4 M T B i Y m Q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4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l Q y M D o z O T o 1 M y 4 w M j E w O T g 5 W i I g L z 4 8 R W 5 0 c n k g V H l w Z T 0 i R m l s b E N v b H V t b l R 5 c G V z I i B W Y W x 1 Z T 0 i c 0 J n W T 0 i I C 8 + P E V u d H J 5 I F R 5 c G U 9 I k Z p b G x D b 2 x 1 b W 5 O Y W 1 l c y I g V m F s d W U 9 I n N b J n F 1 b 3 Q 7 Q 2 9 s d W 1 u Y T E m c X V v d D s s J n F 1 b 3 Q 7 Q 2 9 s d W 1 u Y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M v Q X V 0 b 1 J l b W 9 2 Z W R D b 2 x 1 b W 5 z M S 5 7 Q 2 9 s d W 1 u Y T E s M H 0 m c X V v d D s s J n F 1 b 3 Q 7 U 2 V j d G l v b j E v V G F i b G E z L 0 F 1 d G 9 S Z W 1 v d m V k Q 2 9 s d W 1 u c z E u e 0 N v b H V t b m E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h M y 9 B d X R v U m V t b 3 Z l Z E N v b H V t b n M x L n t D b 2 x 1 b W 5 h M S w w f S Z x d W 9 0 O y w m c X V v d D t T Z W N 0 a W 9 u M S 9 U Y W J s Y T M v Q X V 0 b 1 J l b W 9 2 Z W R D b 2 x 1 b W 5 z M S 5 7 Q 2 9 s d W 1 u Y T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D N j Z W N j N m M t Y z h j O S 0 0 Y W N i L T g 4 N m Y t N D Y 5 Y T Y x Z G M 5 O T l m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Z U M j A 6 N D U 6 M j M u N T E 0 N j A 2 M l o i I C 8 + P E V u d H J 5 I F R 5 c G U 9 I k Z p b G x D b 2 x 1 b W 5 U e X B l c y I g V m F s d W U 9 I n N D U U 0 9 I i A v P j x F b n R y e S B U e X B l P S J G a W x s Q 2 9 s d W 1 u T m F t Z X M i I F Z h b H V l P S J z W y Z x d W 9 0 O 0 N v b H V t b m E x J n F 1 b 3 Q 7 L C Z x d W 9 0 O 0 N v b H V t b m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2 L 0 F 1 d G 9 S Z W 1 v d m V k Q 2 9 s d W 1 u c z E u e 0 N v b H V t b m E x L D B 9 J n F 1 b 3 Q 7 L C Z x d W 9 0 O 1 N l Y 3 R p b 2 4 x L 1 R h Y m x h N i 9 B d X R v U m V t b 3 Z l Z E N v b H V t b n M x L n t D b 2 x 1 b W 5 h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Y T Y v Q X V 0 b 1 J l b W 9 2 Z W R D b 2 x 1 b W 5 z M S 5 7 Q 2 9 s d W 1 u Y T E s M H 0 m c X V v d D s s J n F 1 b 3 Q 7 U 2 V j d G l v b j E v V G F i b G E 2 L 0 F 1 d G 9 S Z W 1 v d m V k Q 2 9 s d W 1 u c z E u e 0 N v b H V t b m E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Y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2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J m Z G I 4 O W I z L T Y 4 Y j g t N G Q 3 N S 0 5 O D h k L T A x M D B k Z j c 2 N 2 N l N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l Q y M D o 0 N z o 1 O C 4 y M D k 4 M T Y 2 W i I g L z 4 8 R W 5 0 c n k g V H l w Z T 0 i R m l s b E N v b H V t b l R 5 c G V z I i B W Y W x 1 Z T 0 i c 0 N R T T 0 i I C 8 + P E V u d H J 5 I F R 5 c G U 9 I k Z p b G x D b 2 x 1 b W 5 O Y W 1 l c y I g V m F s d W U 9 I n N b J n F 1 b 3 Q 7 Q 2 9 s d W 1 u Y T E m c X V v d D s s J n F 1 b 3 Q 7 Q 2 9 s d W 1 u Y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g v Q X V 0 b 1 J l b W 9 2 Z W R D b 2 x 1 b W 5 z M S 5 7 Q 2 9 s d W 1 u Y T E s M H 0 m c X V v d D s s J n F 1 b 3 Q 7 U 2 V j d G l v b j E v V G F i b G E 4 L 0 F 1 d G 9 S Z W 1 v d m V k Q 2 9 s d W 1 u c z E u e 0 N v b H V t b m E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h O C 9 B d X R v U m V t b 3 Z l Z E N v b H V t b n M x L n t D b 2 x 1 b W 5 h M S w w f S Z x d W 9 0 O y w m c X V v d D t T Z W N 0 a W 9 u M S 9 U Y W J s Y T g v Q X V 0 b 1 J l b W 9 2 Z W R D b 2 x 1 b W 5 z M S 5 7 Q 2 9 s d W 1 u Y T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O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g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x Y T k 5 N T k z L W F h Y W I t N D F j O C 1 h O D Q 5 L W Y 3 N j R l M m M 4 N D E x Z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2 V D I w O j U z O j Q w L j A y N D Q 2 N D l a I i A v P j x F b n R y e S B U e X B l P S J G a W x s Q 2 9 s d W 1 u V H l w Z X M i I F Z h b H V l P S J z Q 1 F V P S I g L z 4 8 R W 5 0 c n k g V H l w Z T 0 i R m l s b E N v b H V t b k 5 h b W V z I i B W Y W x 1 Z T 0 i c 1 s m c X V v d D t E Y X R l J n F 1 b 3 Q 7 L C Z x d W 9 0 O 0 F k a i B D b G 9 z Z c K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M C 9 B d X R v U m V t b 3 Z l Z E N v b H V t b n M x L n t E Y X R l L D B 9 J n F 1 b 3 Q 7 L C Z x d W 9 0 O 1 N l Y 3 R p b 2 4 x L 1 R h Y m x h M T A v Q X V 0 b 1 J l b W 9 2 Z W R D b 2 x 1 b W 5 z M S 5 7 Q W R q I E N s b 3 N l w q A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E x M C 9 B d X R v U m V t b 3 Z l Z E N v b H V t b n M x L n t E Y X R l L D B 9 J n F 1 b 3 Q 7 L C Z x d W 9 0 O 1 N l Y 3 R p b 2 4 x L 1 R h Y m x h M T A v Q X V 0 b 1 J l b W 9 2 Z W R D b 2 x 1 b W 5 z M S 5 7 Q W R q I E N s b 3 N l w q A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T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M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j m r L W Z c O k W O o F w r d 4 U q n A A A A A A C A A A A A A A D Z g A A w A A A A B A A A A B s d X h H b c m u / V 8 C g S o H i e c x A A A A A A S A A A C g A A A A E A A A A I P b p H t P Z x 3 8 + 8 Z K s U B G q 7 F Q A A A A u n Q Q l s X 1 6 N a J y + Q 6 c Z 8 F C Y T a x 1 c S S 2 1 B u i b k n T f 3 X V M S z q l y r T G K t i o n 4 7 R 9 J y D W + y + z M U m q 8 s q U 7 t 1 H v m x M j q t m H R n 0 d 3 9 n Z 4 f k y p m a 1 Y w U A A A A 9 R j a C F H 8 U b E Y 7 Y o R p M 1 M J 6 H a X p M = < / D a t a M a s h u p > 
</file>

<file path=customXml/itemProps1.xml><?xml version="1.0" encoding="utf-8"?>
<ds:datastoreItem xmlns:ds="http://schemas.openxmlformats.org/officeDocument/2006/customXml" ds:itemID="{46F362C9-7AEA-4D98-831E-C03917A7DD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S&amp;P500</vt:lpstr>
      <vt:lpstr>AAPL</vt:lpstr>
      <vt:lpstr>NVDIA</vt:lpstr>
      <vt:lpstr>AMZN</vt:lpstr>
      <vt:lpstr>Gold</vt:lpstr>
      <vt:lpstr>BTC</vt:lpstr>
      <vt:lpstr>Beta_AAPL_mem</vt:lpstr>
      <vt:lpstr>RegAAPL_mem</vt:lpstr>
      <vt:lpstr>Beta_AAPL_sem</vt:lpstr>
      <vt:lpstr>RegAAPL_sem</vt:lpstr>
      <vt:lpstr>Beta_AAPL_dia</vt:lpstr>
      <vt:lpstr>RegAAPL_dia</vt:lpstr>
      <vt:lpstr>Beta_Gold_dia</vt:lpstr>
      <vt:lpstr>RegGold_dia</vt:lpstr>
      <vt:lpstr>Beta_BTC_sem</vt:lpstr>
      <vt:lpstr>Beta_NVDA_sem</vt:lpstr>
      <vt:lpstr>Reg_NVDA_sem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Llanos</dc:creator>
  <cp:lastModifiedBy>Luis Llanos</cp:lastModifiedBy>
  <dcterms:created xsi:type="dcterms:W3CDTF">2025-05-22T17:20:16Z</dcterms:created>
  <dcterms:modified xsi:type="dcterms:W3CDTF">2025-05-26T21:14:10Z</dcterms:modified>
</cp:coreProperties>
</file>