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Auxiliar\Finanzas I\2022-2\Sección 1\Pautas\"/>
    </mc:Choice>
  </mc:AlternateContent>
  <xr:revisionPtr revIDLastSave="0" documentId="13_ncr:1_{CDA07502-056F-49A6-8DF4-A12EE58AC175}" xr6:coauthVersionLast="47" xr6:coauthVersionMax="47" xr10:uidLastSave="{00000000-0000-0000-0000-000000000000}"/>
  <bookViews>
    <workbookView xWindow="1155" yWindow="0" windowWidth="7815" windowHeight="11520" xr2:uid="{F5A2A75F-AB58-4E60-B68A-C4D59E944200}"/>
  </bookViews>
  <sheets>
    <sheet name="P1" sheetId="1" r:id="rId1"/>
    <sheet name="P2" sheetId="2" r:id="rId2"/>
    <sheet name="P1 v.2"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1" l="1"/>
  <c r="B24" i="1"/>
  <c r="C35" i="1"/>
  <c r="C34" i="1" s="1"/>
  <c r="B35" i="1"/>
  <c r="C17" i="1"/>
  <c r="C18" i="1" s="1"/>
  <c r="B17" i="1"/>
  <c r="B18" i="1" s="1"/>
  <c r="C9" i="2"/>
  <c r="B34" i="1"/>
  <c r="C31" i="1"/>
  <c r="B31" i="1"/>
  <c r="Q35" i="3"/>
  <c r="P35" i="3"/>
  <c r="Q34" i="3"/>
  <c r="P34" i="3"/>
  <c r="Q28" i="3"/>
  <c r="P28" i="3"/>
  <c r="Q25" i="3"/>
  <c r="P25" i="3"/>
  <c r="Q15" i="3"/>
  <c r="Q39" i="3" s="1"/>
  <c r="P15" i="3"/>
  <c r="P39" i="3" s="1"/>
  <c r="D1" i="3"/>
  <c r="F1" i="3" s="1"/>
  <c r="H1" i="3" s="1"/>
  <c r="J1" i="3" s="1"/>
  <c r="L1" i="3" s="1"/>
  <c r="N1" i="3" s="1"/>
  <c r="P1" i="3" s="1"/>
  <c r="R1" i="3" s="1"/>
  <c r="T1" i="3" s="1"/>
  <c r="V1" i="3" s="1"/>
  <c r="X1" i="3" s="1"/>
  <c r="Z1" i="3" s="1"/>
  <c r="AB1" i="3" s="1"/>
  <c r="AD1" i="3" s="1"/>
  <c r="AF1" i="3" s="1"/>
  <c r="AH1" i="3" s="1"/>
  <c r="AJ1" i="3" s="1"/>
  <c r="AL1" i="3" s="1"/>
  <c r="AN1" i="3" s="1"/>
  <c r="AP1" i="3" s="1"/>
  <c r="AR1" i="3" s="1"/>
  <c r="C27" i="1"/>
  <c r="B27" i="1"/>
  <c r="C13" i="2"/>
  <c r="C14" i="2" s="1"/>
  <c r="C3" i="2"/>
  <c r="B39" i="1" l="1"/>
  <c r="C39" i="1"/>
  <c r="C21" i="1"/>
  <c r="B21" i="1"/>
  <c r="P22" i="3"/>
  <c r="Q22" i="3"/>
  <c r="C4" i="2"/>
</calcChain>
</file>

<file path=xl/sharedStrings.xml><?xml version="1.0" encoding="utf-8"?>
<sst xmlns="http://schemas.openxmlformats.org/spreadsheetml/2006/main" count="143" uniqueCount="102">
  <si>
    <t>APR (UF)</t>
  </si>
  <si>
    <t>EAR (UF)</t>
  </si>
  <si>
    <t>a)</t>
  </si>
  <si>
    <t>b)</t>
  </si>
  <si>
    <t>Crédito</t>
  </si>
  <si>
    <t>T (meses)</t>
  </si>
  <si>
    <t>Cuota</t>
  </si>
  <si>
    <t>EMR (UF)</t>
  </si>
  <si>
    <t>c)</t>
  </si>
  <si>
    <t>APR ($)</t>
  </si>
  <si>
    <t>EMR ($)</t>
  </si>
  <si>
    <t>EAR ($)</t>
  </si>
  <si>
    <t>En un período como el actual en el que la inflación anual va en los dos dígitos, si vemos el valor de la UF hoy ($ 33.821,34) y hace un año ($ 29.927,39), ésta ha aumentado en un 13% aproximadamente y a este aumento habría que agregarle la tasa en UF. Dado lo anterior, es más conveniente el crédito en UF si hay estabilidad y una baja expectativa inflacionaria (como el 3% anual que era proyectado por el Banco Central previo a la crisis económica actual) mientras que la tasa nominal se prefiere cuando hay una alta inflación siempre y cuando la diferencia en las tasas no sea excesiva.                                                                             Otro punto a destacar es la ecuación de Fisher donde se tiene la igualdad:                                                                                                                      Por lo que si asumimos que las tasas en ambos casos representan de manera efectiva a r e i respectivamente, lo  que se "gana" por pagar una menor tasa en UF es compensado por su incremento dada la inflación mientras que lo que se "pierde" por pagar una mayor tasa en pesos se "revierte" dado que la inflación hace que su valor sea menor en el tiempo. Así, estos dos puntos cubren los posibles casos para esta diferencia en tasas.</t>
  </si>
  <si>
    <t>1)</t>
  </si>
  <si>
    <t>Moneda Funcional</t>
  </si>
  <si>
    <t>Total de Ingresos</t>
  </si>
  <si>
    <t>Ganancia/Pérdida (utilidad)</t>
  </si>
  <si>
    <t>2)</t>
  </si>
  <si>
    <t>Activos Corrientes</t>
  </si>
  <si>
    <t>Activos Totales</t>
  </si>
  <si>
    <t>Patrimonio</t>
  </si>
  <si>
    <t>3)</t>
  </si>
  <si>
    <t>EBITDA anual</t>
  </si>
  <si>
    <t>4)</t>
  </si>
  <si>
    <t>ROA</t>
  </si>
  <si>
    <t>5)</t>
  </si>
  <si>
    <t>ROE</t>
  </si>
  <si>
    <t>6)</t>
  </si>
  <si>
    <t>Leverage o Endeudamiento</t>
  </si>
  <si>
    <t>7)</t>
  </si>
  <si>
    <t>Días de venta en rotación de cuentas por cobrar</t>
  </si>
  <si>
    <t>8)</t>
  </si>
  <si>
    <t>Quick Ratio o Test Ácido</t>
  </si>
  <si>
    <t>9)</t>
  </si>
  <si>
    <t>Cobertura de intereses</t>
  </si>
  <si>
    <t>10)</t>
  </si>
  <si>
    <t>Empresa Auditora</t>
  </si>
  <si>
    <t>Nombre del Auditor</t>
  </si>
  <si>
    <t>11)</t>
  </si>
  <si>
    <t>Nemotécnico de la acción en la BDS</t>
  </si>
  <si>
    <t>Valor de la acción</t>
  </si>
  <si>
    <t>Relación Precio/Utilidad</t>
  </si>
  <si>
    <t>Razón Valor Bolsa/Libro</t>
  </si>
  <si>
    <t>12) Explique operación financiera o de inversión relevante que se mencione en la carta del presidente del directorio a los accionistas y comente porque la considera de interés</t>
  </si>
  <si>
    <t>SQM</t>
  </si>
  <si>
    <t>ENTEL</t>
  </si>
  <si>
    <t>LATAM AIRLINES</t>
  </si>
  <si>
    <t>EMPRESAS COPEC S.A.</t>
  </si>
  <si>
    <t>EMPRESAS CMPC S.A.</t>
  </si>
  <si>
    <t>COMPANIA CERVECERIAS UNIDAS</t>
  </si>
  <si>
    <t>SUD AMERICANA DE VAPORES S.A.</t>
  </si>
  <si>
    <t>CAP S.A.</t>
  </si>
  <si>
    <t>ENEL CHILE S.A.</t>
  </si>
  <si>
    <t>COLBUN S.A.</t>
  </si>
  <si>
    <t>PARQUE ARAUCO S.A.</t>
  </si>
  <si>
    <t>VIÑA CONCHA Y TORO S.A.</t>
  </si>
  <si>
    <t>EMBOTELLADORA ANDINA S.A.</t>
  </si>
  <si>
    <t>AGUAS ANDINAS S.A.</t>
  </si>
  <si>
    <t>AES ANDES S.A.</t>
  </si>
  <si>
    <t>PLAZA S.A.</t>
  </si>
  <si>
    <t>ENGIE ENERGIA CHILE S.A.</t>
  </si>
  <si>
    <t>SONDA S.A.</t>
  </si>
  <si>
    <t>AGUAS METROPOLITANAS S.A.</t>
  </si>
  <si>
    <t>SMU S.A.</t>
  </si>
  <si>
    <t>PAZ CORP S.A.</t>
  </si>
  <si>
    <t>SIGDO KOPPERS S.A.</t>
  </si>
  <si>
    <t>PWC</t>
  </si>
  <si>
    <t>Renzo Corona</t>
  </si>
  <si>
    <t>MUS$</t>
  </si>
  <si>
    <t>*notas 27 (EAT+T+D+A+I)</t>
  </si>
  <si>
    <t>USD</t>
  </si>
  <si>
    <t>AC-Inv-actximp</t>
  </si>
  <si>
    <t>DEPRECIACIÓN</t>
  </si>
  <si>
    <t>AMORTIZACIÓN</t>
  </si>
  <si>
    <t>INTERESES</t>
  </si>
  <si>
    <t>IMPUESTOS</t>
  </si>
  <si>
    <t>Inventario + AC menos líquido</t>
  </si>
  <si>
    <t>Pasivo Corriente</t>
  </si>
  <si>
    <t>Cuentas por cobrar</t>
  </si>
  <si>
    <t>SQM S.A.</t>
  </si>
  <si>
    <t>Juan Aguayo</t>
  </si>
  <si>
    <t>CLP</t>
  </si>
  <si>
    <t>SQM-A</t>
  </si>
  <si>
    <t>DEPRECIACIÓN y AMORTIZACIÓN</t>
  </si>
  <si>
    <t>Inventario</t>
  </si>
  <si>
    <t xml:space="preserve">Dentro de lo que se puede destacar respecto a los hechos relevantes de SQM, se aprecia que todas las utilidades se buscan entregar a los accionistas a través de dividendos. Al parecer no hay espacio para la reinversión,lo cual es llamativo ya que a pesar de ser una empresa "global" con participación en varias industrias de interés, se esperaría que se reinvirtieran utilidades para mejorar tecnologías y potenciarse aún más, lo cual puede dar luces de que es una empresa que ya pasó po su auge. </t>
  </si>
  <si>
    <t>Datos obtenidos de Análisis razonados, Memoria</t>
  </si>
  <si>
    <t>2021, Bolsa de Santiago y Estados Financieros</t>
  </si>
  <si>
    <t>consolidados de Soquimich</t>
  </si>
  <si>
    <t>1) 3 pts</t>
  </si>
  <si>
    <t>2) 3 pts</t>
  </si>
  <si>
    <t>3) 3 pts</t>
  </si>
  <si>
    <t>4) 3 pts</t>
  </si>
  <si>
    <t>5) 3 pts</t>
  </si>
  <si>
    <t>6) 3 pts</t>
  </si>
  <si>
    <t>7) 3 pts</t>
  </si>
  <si>
    <t>8) 3 pts</t>
  </si>
  <si>
    <t>9) 3 pts</t>
  </si>
  <si>
    <t>10) 3 pts</t>
  </si>
  <si>
    <t>11) 5 pts</t>
  </si>
  <si>
    <t>12) 5 pts</t>
  </si>
  <si>
    <t>Explique una operación financiera o de inversión relevante que se mencione en la carta del presidente del directorio a los accionistas (incluida en la memoria anual del 2021) y comente porque la considera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</si>
</sst>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64" formatCode="0.000%"/>
  </numFmts>
  <fonts count="2" x14ac:knownFonts="1">
    <font>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0" fillId="0" borderId="1" xfId="0" applyBorder="1"/>
    <xf numFmtId="10" fontId="0" fillId="0" borderId="1" xfId="0" applyNumberFormat="1" applyBorder="1"/>
    <xf numFmtId="164" fontId="0" fillId="0" borderId="1" xfId="0" applyNumberFormat="1" applyBorder="1"/>
    <xf numFmtId="10" fontId="0" fillId="0" borderId="1" xfId="2" applyNumberFormat="1" applyFont="1" applyBorder="1"/>
    <xf numFmtId="0" fontId="0" fillId="2" borderId="1" xfId="0" applyFill="1" applyBorder="1"/>
    <xf numFmtId="0" fontId="0" fillId="2" borderId="0" xfId="0" applyFill="1"/>
    <xf numFmtId="0" fontId="0" fillId="2" borderId="4" xfId="0" applyFill="1" applyBorder="1"/>
    <xf numFmtId="0" fontId="0" fillId="2" borderId="5" xfId="0" applyFill="1" applyBorder="1"/>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0" fontId="0" fillId="2" borderId="0" xfId="0" applyFill="1" applyBorder="1"/>
    <xf numFmtId="0" fontId="0" fillId="0" borderId="0" xfId="0" applyBorder="1"/>
    <xf numFmtId="42" fontId="0" fillId="0" borderId="0" xfId="1" applyFont="1" applyBorder="1"/>
    <xf numFmtId="42" fontId="0" fillId="0" borderId="0" xfId="1" applyNumberFormat="1" applyFont="1" applyBorder="1"/>
    <xf numFmtId="42" fontId="0" fillId="0" borderId="0" xfId="0" applyNumberFormat="1" applyBorder="1"/>
    <xf numFmtId="10" fontId="0" fillId="0" borderId="0" xfId="2" applyNumberFormat="1" applyFont="1" applyBorder="1"/>
    <xf numFmtId="2" fontId="0" fillId="0" borderId="0" xfId="0" applyNumberFormat="1" applyBorder="1"/>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0" fillId="3" borderId="0" xfId="0"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2" fontId="0" fillId="0" borderId="4" xfId="1" applyFont="1" applyBorder="1"/>
    <xf numFmtId="42" fontId="0" fillId="0" borderId="5" xfId="1" applyFont="1" applyBorder="1"/>
    <xf numFmtId="42" fontId="0" fillId="0" borderId="4" xfId="1" applyNumberFormat="1" applyFont="1" applyBorder="1"/>
    <xf numFmtId="42" fontId="0" fillId="0" borderId="5" xfId="1" applyNumberFormat="1" applyFont="1" applyBorder="1"/>
    <xf numFmtId="42" fontId="0" fillId="0" borderId="4" xfId="0" applyNumberFormat="1" applyBorder="1"/>
    <xf numFmtId="42" fontId="0" fillId="0" borderId="5" xfId="0" applyNumberFormat="1" applyBorder="1"/>
    <xf numFmtId="10" fontId="0" fillId="0" borderId="4" xfId="2" applyNumberFormat="1" applyFont="1" applyBorder="1"/>
    <xf numFmtId="10" fontId="0" fillId="0" borderId="5" xfId="2" applyNumberFormat="1" applyFont="1" applyBorder="1"/>
    <xf numFmtId="2" fontId="0" fillId="0" borderId="4" xfId="0" applyNumberFormat="1" applyBorder="1"/>
    <xf numFmtId="2" fontId="0" fillId="0" borderId="5" xfId="0" applyNumberFormat="1" applyBorder="1"/>
    <xf numFmtId="0" fontId="0" fillId="4" borderId="0" xfId="0" applyFill="1"/>
    <xf numFmtId="0" fontId="0" fillId="0" borderId="0" xfId="0" applyAlignment="1">
      <alignment vertical="center" wrapText="1"/>
    </xf>
    <xf numFmtId="2" fontId="0" fillId="0" borderId="1" xfId="0" applyNumberFormat="1" applyBorder="1"/>
    <xf numFmtId="2" fontId="0" fillId="0" borderId="4" xfId="0" applyNumberFormat="1" applyBorder="1" applyAlignment="1">
      <alignment horizontal="center"/>
    </xf>
    <xf numFmtId="2" fontId="0" fillId="0" borderId="5" xfId="0" applyNumberFormat="1" applyBorder="1" applyAlignment="1">
      <alignment horizontal="center"/>
    </xf>
    <xf numFmtId="0" fontId="0" fillId="0" borderId="4" xfId="0" applyNumberFormat="1" applyBorder="1" applyAlignment="1">
      <alignment horizontal="center"/>
    </xf>
    <xf numFmtId="0" fontId="0" fillId="0" borderId="5" xfId="0" applyNumberFormat="1" applyBorder="1" applyAlignment="1">
      <alignment horizontal="center"/>
    </xf>
    <xf numFmtId="0" fontId="0" fillId="2" borderId="4" xfId="0" applyFill="1" applyBorder="1" applyAlignment="1">
      <alignment horizontal="left"/>
    </xf>
    <xf numFmtId="0" fontId="0" fillId="2" borderId="5" xfId="0" applyFill="1" applyBorder="1" applyAlignment="1">
      <alignment horizontal="left"/>
    </xf>
    <xf numFmtId="42" fontId="0" fillId="0" borderId="4" xfId="0" applyNumberFormat="1" applyBorder="1" applyAlignment="1">
      <alignment horizontal="center"/>
    </xf>
    <xf numFmtId="42" fontId="0" fillId="0" borderId="5" xfId="0" applyNumberFormat="1" applyBorder="1" applyAlignment="1">
      <alignment horizontal="center"/>
    </xf>
    <xf numFmtId="0" fontId="0" fillId="5" borderId="2" xfId="0" applyFill="1" applyBorder="1" applyAlignment="1">
      <alignment horizontal="center"/>
    </xf>
    <xf numFmtId="0" fontId="0" fillId="5" borderId="4" xfId="0" applyFill="1" applyBorder="1" applyAlignment="1">
      <alignment horizont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138112</xdr:colOff>
      <xdr:row>19</xdr:row>
      <xdr:rowOff>176212</xdr:rowOff>
    </xdr:from>
    <xdr:ext cx="4674357" cy="357021"/>
    <mc:AlternateContent xmlns:mc="http://schemas.openxmlformats.org/markup-compatibility/2006">
      <mc:Choice xmlns:a14="http://schemas.microsoft.com/office/drawing/2010/main" Requires="a14">
        <xdr:sp macro="" textlink="">
          <xdr:nvSpPr>
            <xdr:cNvPr id="2" name="CuadroTexto 1">
              <a:extLst>
                <a:ext uri="{FF2B5EF4-FFF2-40B4-BE49-F238E27FC236}">
                  <a16:creationId xmlns:a16="http://schemas.microsoft.com/office/drawing/2014/main" id="{64DE1EA4-33BB-3306-30C8-9DEEFD563C33}"/>
                </a:ext>
              </a:extLst>
            </xdr:cNvPr>
            <xdr:cNvSpPr txBox="1"/>
          </xdr:nvSpPr>
          <xdr:spPr>
            <a:xfrm>
              <a:off x="5148262" y="3986212"/>
              <a:ext cx="4674357" cy="357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𝑅𝑂𝐴</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m:t>
                        </m:r>
                        <m:r>
                          <a:rPr lang="es-CL" sz="1100" b="0" i="1">
                            <a:latin typeface="Cambria Math" panose="02040503050406030204" pitchFamily="18" charset="0"/>
                          </a:rPr>
                          <m:t>𝐼𝑛𝑔𝑟𝑒𝑠𝑜𝑠</m:t>
                        </m:r>
                        <m:r>
                          <a:rPr lang="es-CL" sz="1100" b="0" i="1">
                            <a:latin typeface="Cambria Math" panose="02040503050406030204" pitchFamily="18" charset="0"/>
                          </a:rPr>
                          <m:t> </m:t>
                        </m:r>
                        <m:r>
                          <a:rPr lang="es-CL" sz="1100" b="0" i="1">
                            <a:latin typeface="Cambria Math" panose="02040503050406030204" pitchFamily="18" charset="0"/>
                          </a:rPr>
                          <m:t>𝑁𝑒𝑡𝑜𝑠</m:t>
                        </m:r>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1−</m:t>
                            </m:r>
                            <m:r>
                              <a:rPr lang="es-CL" sz="1100" b="0" i="1">
                                <a:latin typeface="Cambria Math" panose="02040503050406030204" pitchFamily="18" charset="0"/>
                              </a:rPr>
                              <m:t>𝑇𝑎𝑥</m:t>
                            </m:r>
                          </m:e>
                        </m:d>
                        <m:r>
                          <a:rPr lang="es-CL" sz="1100" b="0" i="1">
                            <a:latin typeface="Cambria Math" panose="02040503050406030204" pitchFamily="18" charset="0"/>
                          </a:rPr>
                          <m:t>∗</m:t>
                        </m:r>
                        <m:r>
                          <a:rPr lang="es-CL" sz="1100" b="0" i="1">
                            <a:latin typeface="Cambria Math" panose="02040503050406030204" pitchFamily="18" charset="0"/>
                          </a:rPr>
                          <m:t>𝐼𝑛𝑡𝑒𝑟𝑒𝑠𝑒𝑠</m:t>
                        </m:r>
                        <m:r>
                          <a:rPr lang="es-CL" sz="1100" b="0" i="1">
                            <a:latin typeface="Cambria Math" panose="02040503050406030204" pitchFamily="18" charset="0"/>
                          </a:rPr>
                          <m:t>+</m:t>
                        </m:r>
                        <m:r>
                          <a:rPr lang="es-CL" sz="1100" b="0" i="1">
                            <a:latin typeface="Cambria Math" panose="02040503050406030204" pitchFamily="18" charset="0"/>
                          </a:rPr>
                          <m:t>𝑖𝑛𝑡𝑒𝑟𝑒𝑠𝑒𝑠</m:t>
                        </m:r>
                        <m:r>
                          <a:rPr lang="es-CL" sz="1100" b="0" i="1">
                            <a:latin typeface="Cambria Math" panose="02040503050406030204" pitchFamily="18" charset="0"/>
                          </a:rPr>
                          <m:t> </m:t>
                        </m:r>
                        <m:r>
                          <a:rPr lang="es-CL" sz="1100" b="0" i="1">
                            <a:latin typeface="Cambria Math" panose="02040503050406030204" pitchFamily="18" charset="0"/>
                          </a:rPr>
                          <m:t>𝑚𝑖𝑛𝑜𝑟𝑖𝑡𝑎𝑟𝑖𝑜𝑠</m:t>
                        </m:r>
                        <m:r>
                          <a:rPr lang="es-CL" sz="1100" b="0" i="1">
                            <a:latin typeface="Cambria Math" panose="02040503050406030204" pitchFamily="18" charset="0"/>
                          </a:rPr>
                          <m:t>]</m:t>
                        </m:r>
                      </m:num>
                      <m:den>
                        <m:r>
                          <a:rPr lang="es-CL" sz="1100" b="0" i="1">
                            <a:latin typeface="Cambria Math" panose="02040503050406030204" pitchFamily="18" charset="0"/>
                          </a:rPr>
                          <m:t>𝑇𝑜𝑡𝑎𝑙</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𝐴𝑐𝑡𝑖𝑣𝑜𝑠</m:t>
                        </m:r>
                        <m:r>
                          <a:rPr lang="es-CL" sz="1100" b="0" i="1">
                            <a:latin typeface="Cambria Math" panose="02040503050406030204" pitchFamily="18" charset="0"/>
                          </a:rPr>
                          <m:t> </m:t>
                        </m:r>
                        <m:r>
                          <a:rPr lang="es-CL" sz="1100" b="0" i="1">
                            <a:latin typeface="Cambria Math" panose="02040503050406030204" pitchFamily="18" charset="0"/>
                          </a:rPr>
                          <m:t>𝑝𝑟𝑜𝑚𝑒𝑑𝑖𝑜</m:t>
                        </m:r>
                      </m:den>
                    </m:f>
                  </m:oMath>
                </m:oMathPara>
              </a14:m>
              <a:endParaRPr lang="es-CL" sz="1100"/>
            </a:p>
          </xdr:txBody>
        </xdr:sp>
      </mc:Choice>
      <mc:Fallback>
        <xdr:sp macro="" textlink="">
          <xdr:nvSpPr>
            <xdr:cNvPr id="2" name="CuadroTexto 1">
              <a:extLst>
                <a:ext uri="{FF2B5EF4-FFF2-40B4-BE49-F238E27FC236}">
                  <a16:creationId xmlns:a16="http://schemas.microsoft.com/office/drawing/2014/main" id="{64DE1EA4-33BB-3306-30C8-9DEEFD563C33}"/>
                </a:ext>
              </a:extLst>
            </xdr:cNvPr>
            <xdr:cNvSpPr txBox="1"/>
          </xdr:nvSpPr>
          <xdr:spPr>
            <a:xfrm>
              <a:off x="5148262" y="3986212"/>
              <a:ext cx="4674357" cy="357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𝑅𝑂𝐴=([𝐼𝑛𝑔𝑟𝑒𝑠𝑜𝑠 𝑁𝑒𝑡𝑜𝑠+(1−𝑇𝑎𝑥)∗𝐼𝑛𝑡𝑒𝑟𝑒𝑠𝑒𝑠+𝑖𝑛𝑡𝑒𝑟𝑒𝑠𝑒𝑠 𝑚𝑖𝑛𝑜𝑟𝑖𝑡𝑎𝑟𝑖𝑜𝑠])/(𝑇𝑜𝑡𝑎𝑙 𝑑𝑒 𝐴𝑐𝑡𝑖𝑣𝑜𝑠 𝑝𝑟𝑜𝑚𝑒𝑑𝑖𝑜)</a:t>
              </a:r>
              <a:endParaRPr lang="es-CL" sz="1100"/>
            </a:p>
          </xdr:txBody>
        </xdr:sp>
      </mc:Fallback>
    </mc:AlternateContent>
    <xdr:clientData/>
  </xdr:oneCellAnchor>
  <xdr:oneCellAnchor>
    <xdr:from>
      <xdr:col>3</xdr:col>
      <xdr:colOff>133350</xdr:colOff>
      <xdr:row>23</xdr:row>
      <xdr:rowOff>19050</xdr:rowOff>
    </xdr:from>
    <xdr:ext cx="3221138" cy="350352"/>
    <mc:AlternateContent xmlns:mc="http://schemas.openxmlformats.org/markup-compatibility/2006">
      <mc:Choice xmlns:a14="http://schemas.microsoft.com/office/drawing/2010/main" Requires="a14">
        <xdr:sp macro="" textlink="">
          <xdr:nvSpPr>
            <xdr:cNvPr id="3" name="CuadroTexto 2">
              <a:extLst>
                <a:ext uri="{FF2B5EF4-FFF2-40B4-BE49-F238E27FC236}">
                  <a16:creationId xmlns:a16="http://schemas.microsoft.com/office/drawing/2014/main" id="{45E0FA17-A5CF-46B2-B902-DD097DC30103}"/>
                </a:ext>
              </a:extLst>
            </xdr:cNvPr>
            <xdr:cNvSpPr txBox="1"/>
          </xdr:nvSpPr>
          <xdr:spPr>
            <a:xfrm>
              <a:off x="5143500" y="4591050"/>
              <a:ext cx="3221138" cy="350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𝑅𝑂𝐸</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𝐼𝑛𝑔𝑟𝑒𝑠𝑜𝑠</m:t>
                        </m:r>
                        <m:r>
                          <a:rPr lang="es-CL" sz="1100" b="0" i="1">
                            <a:latin typeface="Cambria Math" panose="02040503050406030204" pitchFamily="18" charset="0"/>
                          </a:rPr>
                          <m:t> </m:t>
                        </m:r>
                        <m:r>
                          <a:rPr lang="es-CL" sz="1100" b="0" i="1">
                            <a:latin typeface="Cambria Math" panose="02040503050406030204" pitchFamily="18" charset="0"/>
                          </a:rPr>
                          <m:t>𝑁𝑒𝑡𝑜𝑠</m:t>
                        </m:r>
                        <m:r>
                          <a:rPr lang="es-CL" sz="1100" b="0" i="1">
                            <a:latin typeface="Cambria Math" panose="02040503050406030204" pitchFamily="18" charset="0"/>
                          </a:rPr>
                          <m:t> −</m:t>
                        </m:r>
                        <m:r>
                          <a:rPr lang="es-CL" sz="1100" b="0" i="1">
                            <a:latin typeface="Cambria Math" panose="02040503050406030204" pitchFamily="18" charset="0"/>
                          </a:rPr>
                          <m:t>𝐷𝑖𝑣𝑖𝑑𝑒𝑛𝑑𝑜𝑠</m:t>
                        </m:r>
                        <m:r>
                          <a:rPr lang="es-CL" sz="1100" b="0" i="1">
                            <a:latin typeface="Cambria Math" panose="02040503050406030204" pitchFamily="18" charset="0"/>
                          </a:rPr>
                          <m:t> </m:t>
                        </m:r>
                        <m:r>
                          <a:rPr lang="es-CL" sz="1100" b="0" i="1">
                            <a:latin typeface="Cambria Math" panose="02040503050406030204" pitchFamily="18" charset="0"/>
                          </a:rPr>
                          <m:t>𝑝𝑟𝑒𝑓𝑒𝑟𝑒𝑛𝑡𝑒𝑠</m:t>
                        </m:r>
                        <m:r>
                          <a:rPr lang="es-CL" sz="1100" b="0" i="1">
                            <a:latin typeface="Cambria Math" panose="02040503050406030204" pitchFamily="18" charset="0"/>
                          </a:rPr>
                          <m:t> </m:t>
                        </m:r>
                      </m:num>
                      <m:den>
                        <m:r>
                          <a:rPr lang="es-CL" sz="1100" b="0" i="1">
                            <a:latin typeface="Cambria Math" panose="02040503050406030204" pitchFamily="18" charset="0"/>
                          </a:rPr>
                          <m:t>𝐶𝑎𝑝𝑖𝑡𝑎𝑙</m:t>
                        </m:r>
                        <m:r>
                          <a:rPr lang="es-CL" sz="1100" b="0" i="1">
                            <a:latin typeface="Cambria Math" panose="02040503050406030204" pitchFamily="18" charset="0"/>
                          </a:rPr>
                          <m:t> </m:t>
                        </m:r>
                        <m:r>
                          <a:rPr lang="es-CL" sz="1100" b="0" i="1">
                            <a:latin typeface="Cambria Math" panose="02040503050406030204" pitchFamily="18" charset="0"/>
                          </a:rPr>
                          <m:t>𝑐𝑜𝑚</m:t>
                        </m:r>
                        <m:r>
                          <a:rPr lang="es-CL" sz="1100" b="0" i="1">
                            <a:latin typeface="Cambria Math" panose="02040503050406030204" pitchFamily="18" charset="0"/>
                          </a:rPr>
                          <m:t>ú</m:t>
                        </m:r>
                        <m:r>
                          <a:rPr lang="es-CL" sz="1100" b="0" i="1">
                            <a:latin typeface="Cambria Math" panose="02040503050406030204" pitchFamily="18" charset="0"/>
                          </a:rPr>
                          <m:t>𝑛</m:t>
                        </m:r>
                        <m:r>
                          <a:rPr lang="es-CL" sz="1100" b="0" i="1">
                            <a:latin typeface="Cambria Math" panose="02040503050406030204" pitchFamily="18" charset="0"/>
                          </a:rPr>
                          <m:t> </m:t>
                        </m:r>
                        <m:r>
                          <a:rPr lang="es-CL" sz="1100" b="0" i="1">
                            <a:latin typeface="Cambria Math" panose="02040503050406030204" pitchFamily="18" charset="0"/>
                          </a:rPr>
                          <m:t>𝑝𝑟𝑜𝑚𝑒𝑑𝑖𝑜</m:t>
                        </m:r>
                      </m:den>
                    </m:f>
                  </m:oMath>
                </m:oMathPara>
              </a14:m>
              <a:endParaRPr lang="es-CL" sz="1100"/>
            </a:p>
          </xdr:txBody>
        </xdr:sp>
      </mc:Choice>
      <mc:Fallback>
        <xdr:sp macro="" textlink="">
          <xdr:nvSpPr>
            <xdr:cNvPr id="3" name="CuadroTexto 2">
              <a:extLst>
                <a:ext uri="{FF2B5EF4-FFF2-40B4-BE49-F238E27FC236}">
                  <a16:creationId xmlns:a16="http://schemas.microsoft.com/office/drawing/2014/main" id="{45E0FA17-A5CF-46B2-B902-DD097DC30103}"/>
                </a:ext>
              </a:extLst>
            </xdr:cNvPr>
            <xdr:cNvSpPr txBox="1"/>
          </xdr:nvSpPr>
          <xdr:spPr>
            <a:xfrm>
              <a:off x="5143500" y="4591050"/>
              <a:ext cx="3221138" cy="350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𝑅𝑂𝐸=(𝐼𝑛𝑔𝑟𝑒𝑠𝑜𝑠 𝑁𝑒𝑡𝑜𝑠 −𝐷𝑖𝑣𝑖𝑑𝑒𝑛𝑑𝑜𝑠 𝑝𝑟𝑒𝑓𝑒𝑟𝑒𝑛𝑡𝑒𝑠 )/(𝐶𝑎𝑝𝑖𝑡𝑎𝑙 𝑐𝑜𝑚ú𝑛 𝑝𝑟𝑜𝑚𝑒𝑑𝑖𝑜)</a:t>
              </a:r>
              <a:endParaRPr lang="es-CL" sz="1100"/>
            </a:p>
          </xdr:txBody>
        </xdr:sp>
      </mc:Fallback>
    </mc:AlternateContent>
    <xdr:clientData/>
  </xdr:oneCellAnchor>
  <xdr:oneCellAnchor>
    <xdr:from>
      <xdr:col>3</xdr:col>
      <xdr:colOff>19050</xdr:colOff>
      <xdr:row>15</xdr:row>
      <xdr:rowOff>95250</xdr:rowOff>
    </xdr:from>
    <xdr:ext cx="5534720" cy="172227"/>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84AE0674-6C7F-45DC-8FCF-15D0B59719D1}"/>
                </a:ext>
              </a:extLst>
            </xdr:cNvPr>
            <xdr:cNvSpPr txBox="1"/>
          </xdr:nvSpPr>
          <xdr:spPr>
            <a:xfrm>
              <a:off x="5029200" y="2952750"/>
              <a:ext cx="553472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𝐸𝐵𝐼𝑇𝐷𝐴</m:t>
                    </m:r>
                    <m:r>
                      <a:rPr lang="es-CL" sz="1100" b="0" i="1">
                        <a:latin typeface="Cambria Math" panose="02040503050406030204" pitchFamily="18" charset="0"/>
                      </a:rPr>
                      <m:t>=</m:t>
                    </m:r>
                    <m:r>
                      <a:rPr lang="es-CL" sz="1100" b="0" i="1">
                        <a:latin typeface="Cambria Math" panose="02040503050406030204" pitchFamily="18" charset="0"/>
                      </a:rPr>
                      <m:t>𝐼𝑛𝑔𝑟𝑒𝑠𝑜𝑠</m:t>
                    </m:r>
                    <m:r>
                      <a:rPr lang="es-CL" sz="1100" b="0" i="1">
                        <a:latin typeface="Cambria Math" panose="02040503050406030204" pitchFamily="18" charset="0"/>
                      </a:rPr>
                      <m:t> </m:t>
                    </m:r>
                    <m:r>
                      <a:rPr lang="es-CL" sz="1100" b="0" i="1">
                        <a:latin typeface="Cambria Math" panose="02040503050406030204" pitchFamily="18" charset="0"/>
                      </a:rPr>
                      <m:t>𝑁𝑒𝑡𝑜𝑠</m:t>
                    </m:r>
                    <m:r>
                      <a:rPr lang="es-CL" sz="1100" b="0" i="1">
                        <a:latin typeface="Cambria Math" panose="02040503050406030204" pitchFamily="18" charset="0"/>
                      </a:rPr>
                      <m:t>+</m:t>
                    </m:r>
                    <m:r>
                      <a:rPr lang="es-CL" sz="1100" b="0" i="1">
                        <a:latin typeface="Cambria Math" panose="02040503050406030204" pitchFamily="18" charset="0"/>
                      </a:rPr>
                      <m:t>𝐼𝑛𝑡𝑒𝑟𝑒𝑠𝑡</m:t>
                    </m:r>
                    <m:r>
                      <a:rPr lang="es-CL" sz="1100" b="0" i="1">
                        <a:latin typeface="Cambria Math" panose="02040503050406030204" pitchFamily="18" charset="0"/>
                      </a:rPr>
                      <m:t>+</m:t>
                    </m:r>
                    <m:r>
                      <a:rPr lang="es-CL" sz="1100" b="0" i="1">
                        <a:latin typeface="Cambria Math" panose="02040503050406030204" pitchFamily="18" charset="0"/>
                      </a:rPr>
                      <m:t>𝐼𝑚𝑝𝑢𝑒𝑠𝑡𝑜𝑠</m:t>
                    </m:r>
                    <m:r>
                      <a:rPr lang="es-CL" sz="1100" b="0" i="1">
                        <a:latin typeface="Cambria Math" panose="02040503050406030204" pitchFamily="18" charset="0"/>
                      </a:rPr>
                      <m:t>+</m:t>
                    </m:r>
                    <m:r>
                      <a:rPr lang="es-CL" sz="1100" b="0" i="1">
                        <a:latin typeface="Cambria Math" panose="02040503050406030204" pitchFamily="18" charset="0"/>
                      </a:rPr>
                      <m:t>𝐷𝑒𝑝𝑟𝑒𝑐𝑖𝑎𝑐𝑖</m:t>
                    </m:r>
                    <m:r>
                      <a:rPr lang="es-CL" sz="1100" b="0" i="1">
                        <a:latin typeface="Cambria Math" panose="02040503050406030204" pitchFamily="18" charset="0"/>
                      </a:rPr>
                      <m:t>ó</m:t>
                    </m:r>
                    <m:r>
                      <a:rPr lang="es-CL" sz="1100" b="0" i="1">
                        <a:latin typeface="Cambria Math" panose="02040503050406030204" pitchFamily="18" charset="0"/>
                      </a:rPr>
                      <m:t>𝑛</m:t>
                    </m:r>
                    <m:r>
                      <a:rPr lang="es-CL" sz="1100" b="0" i="1">
                        <a:latin typeface="Cambria Math" panose="02040503050406030204" pitchFamily="18" charset="0"/>
                      </a:rPr>
                      <m:t>+</m:t>
                    </m:r>
                    <m:r>
                      <a:rPr lang="es-CL" sz="1100" b="0" i="1">
                        <a:latin typeface="Cambria Math" panose="02040503050406030204" pitchFamily="18" charset="0"/>
                      </a:rPr>
                      <m:t>𝐴𝑚𝑜𝑟𝑡𝑖𝑧𝑎𝑐𝑖𝑜𝑛𝑒𝑠</m:t>
                    </m:r>
                  </m:oMath>
                </m:oMathPara>
              </a14:m>
              <a:endParaRPr lang="es-CL" sz="1100"/>
            </a:p>
          </xdr:txBody>
        </xdr:sp>
      </mc:Choice>
      <mc:Fallback>
        <xdr:sp macro="" textlink="">
          <xdr:nvSpPr>
            <xdr:cNvPr id="4" name="CuadroTexto 3">
              <a:extLst>
                <a:ext uri="{FF2B5EF4-FFF2-40B4-BE49-F238E27FC236}">
                  <a16:creationId xmlns:a16="http://schemas.microsoft.com/office/drawing/2014/main" id="{84AE0674-6C7F-45DC-8FCF-15D0B59719D1}"/>
                </a:ext>
              </a:extLst>
            </xdr:cNvPr>
            <xdr:cNvSpPr txBox="1"/>
          </xdr:nvSpPr>
          <xdr:spPr>
            <a:xfrm>
              <a:off x="5029200" y="2952750"/>
              <a:ext cx="553472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𝐸𝐵𝐼𝑇𝐷𝐴=𝐼𝑛𝑔𝑟𝑒𝑠𝑜𝑠 𝑁𝑒𝑡𝑜𝑠+𝐼𝑛𝑡𝑒𝑟𝑒𝑠𝑡+𝐼𝑚𝑝𝑢𝑒𝑠𝑡𝑜𝑠+𝐷𝑒𝑝𝑟𝑒𝑐𝑖𝑎𝑐𝑖ó𝑛+𝐴𝑚𝑜𝑟𝑡𝑖𝑧𝑎𝑐𝑖𝑜𝑛𝑒𝑠</a:t>
              </a:r>
              <a:endParaRPr lang="es-CL" sz="1100"/>
            </a:p>
          </xdr:txBody>
        </xdr:sp>
      </mc:Fallback>
    </mc:AlternateContent>
    <xdr:clientData/>
  </xdr:oneCellAnchor>
  <xdr:oneCellAnchor>
    <xdr:from>
      <xdr:col>3</xdr:col>
      <xdr:colOff>152400</xdr:colOff>
      <xdr:row>33</xdr:row>
      <xdr:rowOff>114300</xdr:rowOff>
    </xdr:from>
    <xdr:ext cx="4108817" cy="321435"/>
    <mc:AlternateContent xmlns:mc="http://schemas.openxmlformats.org/markup-compatibility/2006">
      <mc:Choice xmlns:a14="http://schemas.microsoft.com/office/drawing/2010/main" Requires="a14">
        <xdr:sp macro="" textlink="">
          <xdr:nvSpPr>
            <xdr:cNvPr id="5" name="CuadroTexto 4">
              <a:extLst>
                <a:ext uri="{FF2B5EF4-FFF2-40B4-BE49-F238E27FC236}">
                  <a16:creationId xmlns:a16="http://schemas.microsoft.com/office/drawing/2014/main" id="{A141B26A-AAEC-407C-B56E-52016F9A08E1}"/>
                </a:ext>
              </a:extLst>
            </xdr:cNvPr>
            <xdr:cNvSpPr txBox="1"/>
          </xdr:nvSpPr>
          <xdr:spPr>
            <a:xfrm>
              <a:off x="5162550" y="6591300"/>
              <a:ext cx="4108817"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𝑄𝑢𝑖𝑐𝑘</m:t>
                    </m:r>
                    <m:r>
                      <a:rPr lang="es-CL" sz="1100" b="0" i="1">
                        <a:latin typeface="Cambria Math" panose="02040503050406030204" pitchFamily="18" charset="0"/>
                      </a:rPr>
                      <m:t> </m:t>
                    </m:r>
                    <m:r>
                      <a:rPr lang="es-CL" sz="1100" b="0" i="1">
                        <a:latin typeface="Cambria Math" panose="02040503050406030204" pitchFamily="18" charset="0"/>
                      </a:rPr>
                      <m:t>𝑅𝑎𝑡𝑖𝑜</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𝐶𝑎𝑗𝑎</m:t>
                        </m:r>
                        <m:r>
                          <a:rPr lang="es-CL" sz="1100" b="0" i="1">
                            <a:latin typeface="Cambria Math" panose="02040503050406030204" pitchFamily="18" charset="0"/>
                          </a:rPr>
                          <m:t>+</m:t>
                        </m:r>
                        <m:r>
                          <a:rPr lang="es-CL" sz="1100" b="0" i="1">
                            <a:latin typeface="Cambria Math" panose="02040503050406030204" pitchFamily="18" charset="0"/>
                          </a:rPr>
                          <m:t>𝐶𝑢𝑒𝑛𝑡𝑎𝑠</m:t>
                        </m:r>
                        <m:r>
                          <a:rPr lang="es-CL" sz="1100" b="0" i="1">
                            <a:latin typeface="Cambria Math" panose="02040503050406030204" pitchFamily="18" charset="0"/>
                          </a:rPr>
                          <m:t> </m:t>
                        </m:r>
                        <m:r>
                          <a:rPr lang="es-CL" sz="1100" b="0" i="1">
                            <a:latin typeface="Cambria Math" panose="02040503050406030204" pitchFamily="18" charset="0"/>
                          </a:rPr>
                          <m:t>𝑝𝑜𝑟</m:t>
                        </m:r>
                        <m:r>
                          <a:rPr lang="es-CL" sz="1100" b="0" i="1">
                            <a:latin typeface="Cambria Math" panose="02040503050406030204" pitchFamily="18" charset="0"/>
                          </a:rPr>
                          <m:t> </m:t>
                        </m:r>
                        <m:r>
                          <a:rPr lang="es-CL" sz="1100" b="0" i="1">
                            <a:latin typeface="Cambria Math" panose="02040503050406030204" pitchFamily="18" charset="0"/>
                          </a:rPr>
                          <m:t>𝑐𝑜𝑏𝑟𝑎𝑟</m:t>
                        </m:r>
                        <m:r>
                          <a:rPr lang="es-CL" sz="1100" b="0" i="1">
                            <a:latin typeface="Cambria Math" panose="02040503050406030204" pitchFamily="18" charset="0"/>
                          </a:rPr>
                          <m:t>+</m:t>
                        </m:r>
                        <m:r>
                          <a:rPr lang="es-CL" sz="1100" b="0" i="1">
                            <a:latin typeface="Cambria Math" panose="02040503050406030204" pitchFamily="18" charset="0"/>
                          </a:rPr>
                          <m:t>𝑣𝑎𝑙𝑜𝑟𝑒𝑠</m:t>
                        </m:r>
                        <m:r>
                          <a:rPr lang="es-CL" sz="1100" b="0" i="1">
                            <a:latin typeface="Cambria Math" panose="02040503050406030204" pitchFamily="18" charset="0"/>
                          </a:rPr>
                          <m:t> </m:t>
                        </m:r>
                        <m:r>
                          <a:rPr lang="es-CL" sz="1100" b="0" i="1">
                            <a:latin typeface="Cambria Math" panose="02040503050406030204" pitchFamily="18" charset="0"/>
                          </a:rPr>
                          <m:t>𝑚𝑜𝑏𝑖𝑙𝑖𝑎𝑟𝑖𝑜𝑠</m:t>
                        </m:r>
                        <m:r>
                          <a:rPr lang="es-CL" sz="1100" b="0" i="1">
                            <a:latin typeface="Cambria Math" panose="02040503050406030204" pitchFamily="18" charset="0"/>
                          </a:rPr>
                          <m:t> </m:t>
                        </m:r>
                      </m:num>
                      <m:den>
                        <m:r>
                          <a:rPr lang="es-CL" sz="1100" b="0" i="1">
                            <a:latin typeface="Cambria Math" panose="02040503050406030204" pitchFamily="18" charset="0"/>
                          </a:rPr>
                          <m:t>𝑃𝑎𝑠𝑖𝑣𝑜</m:t>
                        </m:r>
                        <m:r>
                          <a:rPr lang="es-CL" sz="1100" b="0" i="1">
                            <a:latin typeface="Cambria Math" panose="02040503050406030204" pitchFamily="18" charset="0"/>
                          </a:rPr>
                          <m:t> </m:t>
                        </m:r>
                        <m:r>
                          <a:rPr lang="es-CL" sz="1100" b="0" i="1">
                            <a:latin typeface="Cambria Math" panose="02040503050406030204" pitchFamily="18" charset="0"/>
                          </a:rPr>
                          <m:t>𝐶𝑜𝑟𝑟𝑖𝑒𝑛𝑡𝑒</m:t>
                        </m:r>
                      </m:den>
                    </m:f>
                  </m:oMath>
                </m:oMathPara>
              </a14:m>
              <a:endParaRPr lang="es-CL" sz="1100"/>
            </a:p>
          </xdr:txBody>
        </xdr:sp>
      </mc:Choice>
      <mc:Fallback>
        <xdr:sp macro="" textlink="">
          <xdr:nvSpPr>
            <xdr:cNvPr id="5" name="CuadroTexto 4">
              <a:extLst>
                <a:ext uri="{FF2B5EF4-FFF2-40B4-BE49-F238E27FC236}">
                  <a16:creationId xmlns:a16="http://schemas.microsoft.com/office/drawing/2014/main" id="{A141B26A-AAEC-407C-B56E-52016F9A08E1}"/>
                </a:ext>
              </a:extLst>
            </xdr:cNvPr>
            <xdr:cNvSpPr txBox="1"/>
          </xdr:nvSpPr>
          <xdr:spPr>
            <a:xfrm>
              <a:off x="5162550" y="6591300"/>
              <a:ext cx="4108817"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𝑄𝑢𝑖𝑐𝑘 𝑅𝑎𝑡𝑖𝑜=(𝐶𝑎𝑗𝑎+𝐶𝑢𝑒𝑛𝑡𝑎𝑠 𝑝𝑜𝑟 𝑐𝑜𝑏𝑟𝑎𝑟+𝑣𝑎𝑙𝑜𝑟𝑒𝑠 𝑚𝑜𝑏𝑖𝑙𝑖𝑎𝑟𝑖𝑜𝑠 )/(𝑃𝑎𝑠𝑖𝑣𝑜 𝐶𝑜𝑟𝑟𝑖𝑒𝑛𝑡𝑒)</a:t>
              </a:r>
              <a:endParaRPr lang="es-CL" sz="1100"/>
            </a:p>
          </xdr:txBody>
        </xdr:sp>
      </mc:Fallback>
    </mc:AlternateContent>
    <xdr:clientData/>
  </xdr:oneCellAnchor>
  <xdr:oneCellAnchor>
    <xdr:from>
      <xdr:col>3</xdr:col>
      <xdr:colOff>152400</xdr:colOff>
      <xdr:row>29</xdr:row>
      <xdr:rowOff>28575</xdr:rowOff>
    </xdr:from>
    <xdr:ext cx="5231369" cy="486480"/>
    <mc:AlternateContent xmlns:mc="http://schemas.openxmlformats.org/markup-compatibility/2006">
      <mc:Choice xmlns:a14="http://schemas.microsoft.com/office/drawing/2010/main" Requires="a14">
        <xdr:sp macro="" textlink="">
          <xdr:nvSpPr>
            <xdr:cNvPr id="6" name="CuadroTexto 5">
              <a:extLst>
                <a:ext uri="{FF2B5EF4-FFF2-40B4-BE49-F238E27FC236}">
                  <a16:creationId xmlns:a16="http://schemas.microsoft.com/office/drawing/2014/main" id="{96E4DA70-0752-48E2-90D6-4801CC13589D}"/>
                </a:ext>
              </a:extLst>
            </xdr:cNvPr>
            <xdr:cNvSpPr txBox="1"/>
          </xdr:nvSpPr>
          <xdr:spPr>
            <a:xfrm>
              <a:off x="5162550" y="5743575"/>
              <a:ext cx="5231369" cy="486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𝐷</m:t>
                    </m:r>
                    <m:r>
                      <a:rPr lang="es-CL" sz="1100" b="0" i="1">
                        <a:latin typeface="Cambria Math" panose="02040503050406030204" pitchFamily="18" charset="0"/>
                      </a:rPr>
                      <m:t>í</m:t>
                    </m:r>
                    <m:r>
                      <a:rPr lang="es-CL" sz="1100" b="0" i="1">
                        <a:latin typeface="Cambria Math" panose="02040503050406030204" pitchFamily="18" charset="0"/>
                      </a:rPr>
                      <m:t>𝑎𝑠</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𝑣𝑒𝑛𝑡𝑎</m:t>
                    </m:r>
                    <m:r>
                      <a:rPr lang="es-CL" sz="1100" b="0" i="1">
                        <a:latin typeface="Cambria Math" panose="02040503050406030204" pitchFamily="18" charset="0"/>
                      </a:rPr>
                      <m:t> </m:t>
                    </m:r>
                    <m:r>
                      <a:rPr lang="es-CL" sz="1100" b="0" i="1">
                        <a:latin typeface="Cambria Math" panose="02040503050406030204" pitchFamily="18" charset="0"/>
                      </a:rPr>
                      <m:t>𝑒𝑛</m:t>
                    </m:r>
                    <m:r>
                      <a:rPr lang="es-CL" sz="1100" b="0" i="1">
                        <a:latin typeface="Cambria Math" panose="02040503050406030204" pitchFamily="18" charset="0"/>
                      </a:rPr>
                      <m:t> </m:t>
                    </m:r>
                    <m:r>
                      <a:rPr lang="es-CL" sz="1100" b="0" i="1">
                        <a:latin typeface="Cambria Math" panose="02040503050406030204" pitchFamily="18" charset="0"/>
                      </a:rPr>
                      <m:t>𝑅𝑜𝑡𝑎𝑐𝑖</m:t>
                    </m:r>
                    <m:r>
                      <a:rPr lang="es-CL" sz="1100" b="0" i="1">
                        <a:latin typeface="Cambria Math" panose="02040503050406030204" pitchFamily="18" charset="0"/>
                      </a:rPr>
                      <m:t>ó</m:t>
                    </m:r>
                    <m:r>
                      <a:rPr lang="es-CL" sz="1100" b="0" i="1">
                        <a:latin typeface="Cambria Math" panose="02040503050406030204" pitchFamily="18" charset="0"/>
                      </a:rPr>
                      <m:t>𝑛</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𝐶𝑢𝑒𝑛𝑡𝑎𝑠</m:t>
                    </m:r>
                    <m:r>
                      <a:rPr lang="es-CL" sz="1100" b="0" i="1">
                        <a:latin typeface="Cambria Math" panose="02040503050406030204" pitchFamily="18" charset="0"/>
                      </a:rPr>
                      <m:t> </m:t>
                    </m:r>
                    <m:r>
                      <a:rPr lang="es-CL" sz="1100" b="0" i="1">
                        <a:latin typeface="Cambria Math" panose="02040503050406030204" pitchFamily="18" charset="0"/>
                      </a:rPr>
                      <m:t>𝑝𝑜𝑟</m:t>
                    </m:r>
                    <m:r>
                      <a:rPr lang="es-CL" sz="1100" b="0" i="1">
                        <a:latin typeface="Cambria Math" panose="02040503050406030204" pitchFamily="18" charset="0"/>
                      </a:rPr>
                      <m:t> </m:t>
                    </m:r>
                    <m:r>
                      <a:rPr lang="es-CL" sz="1100" b="0" i="1">
                        <a:latin typeface="Cambria Math" panose="02040503050406030204" pitchFamily="18" charset="0"/>
                      </a:rPr>
                      <m:t>𝐶𝑜𝑏𝑟𝑎𝑟</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365 </m:t>
                        </m:r>
                      </m:num>
                      <m:den>
                        <m:f>
                          <m:fPr>
                            <m:ctrlPr>
                              <a:rPr lang="es-CL" sz="1100" b="0" i="1">
                                <a:latin typeface="Cambria Math" panose="02040503050406030204" pitchFamily="18" charset="0"/>
                              </a:rPr>
                            </m:ctrlPr>
                          </m:fPr>
                          <m:num>
                            <m:r>
                              <a:rPr lang="es-CL" sz="1100" b="0" i="1">
                                <a:latin typeface="Cambria Math" panose="02040503050406030204" pitchFamily="18" charset="0"/>
                              </a:rPr>
                              <m:t>𝑉𝑒𝑛𝑡𝑎𝑠</m:t>
                            </m:r>
                          </m:num>
                          <m:den>
                            <m:r>
                              <a:rPr lang="es-CL" sz="1100" b="0" i="1">
                                <a:latin typeface="Cambria Math" panose="02040503050406030204" pitchFamily="18" charset="0"/>
                              </a:rPr>
                              <m:t>𝐶𝑢𝑒𝑛𝑡𝑎𝑠</m:t>
                            </m:r>
                            <m:r>
                              <a:rPr lang="es-CL" sz="1100" b="0" i="1">
                                <a:latin typeface="Cambria Math" panose="02040503050406030204" pitchFamily="18" charset="0"/>
                              </a:rPr>
                              <m:t> </m:t>
                            </m:r>
                            <m:r>
                              <a:rPr lang="es-CL" sz="1100" b="0" i="1">
                                <a:latin typeface="Cambria Math" panose="02040503050406030204" pitchFamily="18" charset="0"/>
                              </a:rPr>
                              <m:t>𝑝𝑜𝑟</m:t>
                            </m:r>
                            <m:r>
                              <a:rPr lang="es-CL" sz="1100" b="0" i="1">
                                <a:latin typeface="Cambria Math" panose="02040503050406030204" pitchFamily="18" charset="0"/>
                              </a:rPr>
                              <m:t> </m:t>
                            </m:r>
                            <m:r>
                              <a:rPr lang="es-CL" sz="1100" b="0" i="1">
                                <a:latin typeface="Cambria Math" panose="02040503050406030204" pitchFamily="18" charset="0"/>
                              </a:rPr>
                              <m:t>𝑐𝑜𝑏𝑟𝑎𝑟</m:t>
                            </m:r>
                            <m:r>
                              <a:rPr lang="es-CL" sz="1100" b="0" i="1">
                                <a:latin typeface="Cambria Math" panose="02040503050406030204" pitchFamily="18" charset="0"/>
                              </a:rPr>
                              <m:t> </m:t>
                            </m:r>
                            <m:r>
                              <a:rPr lang="es-CL" sz="1100" b="0" i="1">
                                <a:latin typeface="Cambria Math" panose="02040503050406030204" pitchFamily="18" charset="0"/>
                              </a:rPr>
                              <m:t>𝑝𝑟𝑜𝑚𝑒𝑑𝑖𝑜</m:t>
                            </m:r>
                          </m:den>
                        </m:f>
                      </m:den>
                    </m:f>
                  </m:oMath>
                </m:oMathPara>
              </a14:m>
              <a:endParaRPr lang="es-CL" sz="1100"/>
            </a:p>
          </xdr:txBody>
        </xdr:sp>
      </mc:Choice>
      <mc:Fallback>
        <xdr:sp macro="" textlink="">
          <xdr:nvSpPr>
            <xdr:cNvPr id="6" name="CuadroTexto 5">
              <a:extLst>
                <a:ext uri="{FF2B5EF4-FFF2-40B4-BE49-F238E27FC236}">
                  <a16:creationId xmlns:a16="http://schemas.microsoft.com/office/drawing/2014/main" id="{96E4DA70-0752-48E2-90D6-4801CC13589D}"/>
                </a:ext>
              </a:extLst>
            </xdr:cNvPr>
            <xdr:cNvSpPr txBox="1"/>
          </xdr:nvSpPr>
          <xdr:spPr>
            <a:xfrm>
              <a:off x="5162550" y="5743575"/>
              <a:ext cx="5231369" cy="486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𝐷í𝑎𝑠 𝑑𝑒 𝑣𝑒𝑛𝑡𝑎 𝑒𝑛 𝑅𝑜𝑡𝑎𝑐𝑖ó𝑛 𝑑𝑒 𝐶𝑢𝑒𝑛𝑡𝑎𝑠 𝑝𝑜𝑟 𝐶𝑜𝑏𝑟𝑎𝑟=(365 )/(𝑉𝑒𝑛𝑡𝑎𝑠/(𝐶𝑢𝑒𝑛𝑡𝑎𝑠 𝑝𝑜𝑟 𝑐𝑜𝑏𝑟𝑎𝑟 𝑝𝑟𝑜𝑚𝑒𝑑𝑖𝑜))</a:t>
              </a:r>
              <a:endParaRPr lang="es-CL" sz="1100"/>
            </a:p>
          </xdr:txBody>
        </xdr:sp>
      </mc:Fallback>
    </mc:AlternateContent>
    <xdr:clientData/>
  </xdr:oneCellAnchor>
  <xdr:oneCellAnchor>
    <xdr:from>
      <xdr:col>3</xdr:col>
      <xdr:colOff>133350</xdr:colOff>
      <xdr:row>37</xdr:row>
      <xdr:rowOff>114300</xdr:rowOff>
    </xdr:from>
    <xdr:ext cx="4872296" cy="321435"/>
    <mc:AlternateContent xmlns:mc="http://schemas.openxmlformats.org/markup-compatibility/2006">
      <mc:Choice xmlns:a14="http://schemas.microsoft.com/office/drawing/2010/main" Requires="a14">
        <xdr:sp macro="" textlink="">
          <xdr:nvSpPr>
            <xdr:cNvPr id="7" name="CuadroTexto 6">
              <a:extLst>
                <a:ext uri="{FF2B5EF4-FFF2-40B4-BE49-F238E27FC236}">
                  <a16:creationId xmlns:a16="http://schemas.microsoft.com/office/drawing/2014/main" id="{C3AA713C-1A42-4A42-A623-CA5212CEF308}"/>
                </a:ext>
              </a:extLst>
            </xdr:cNvPr>
            <xdr:cNvSpPr txBox="1"/>
          </xdr:nvSpPr>
          <xdr:spPr>
            <a:xfrm>
              <a:off x="5143500" y="7353300"/>
              <a:ext cx="4872296"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𝐼𝐶</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𝐼𝑛𝑔𝑟𝑒𝑠𝑜</m:t>
                        </m:r>
                        <m:r>
                          <a:rPr lang="es-CL" sz="1100" b="0" i="1">
                            <a:latin typeface="Cambria Math" panose="02040503050406030204" pitchFamily="18" charset="0"/>
                          </a:rPr>
                          <m:t> </m:t>
                        </m:r>
                        <m:r>
                          <a:rPr lang="es-CL" sz="1100" b="0" i="1">
                            <a:latin typeface="Cambria Math" panose="02040503050406030204" pitchFamily="18" charset="0"/>
                          </a:rPr>
                          <m:t>𝑁𝑒𝑡𝑜</m:t>
                        </m:r>
                        <m:r>
                          <a:rPr lang="es-CL" sz="1100" b="0" i="1">
                            <a:latin typeface="Cambria Math" panose="02040503050406030204" pitchFamily="18" charset="0"/>
                          </a:rPr>
                          <m:t>+</m:t>
                        </m:r>
                        <m:r>
                          <a:rPr lang="es-CL" sz="1100" b="0" i="1">
                            <a:latin typeface="Cambria Math" panose="02040503050406030204" pitchFamily="18" charset="0"/>
                          </a:rPr>
                          <m:t>𝐺𝑎𝑠𝑡𝑜𝑠</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𝑖𝑛𝑡𝑒𝑟𝑒𝑠𝑒𝑠</m:t>
                        </m:r>
                        <m:r>
                          <a:rPr lang="es-CL" sz="1100" b="0" i="1">
                            <a:latin typeface="Cambria Math" panose="02040503050406030204" pitchFamily="18" charset="0"/>
                          </a:rPr>
                          <m:t>+</m:t>
                        </m:r>
                        <m:r>
                          <a:rPr lang="es-CL" sz="1100" b="0" i="1">
                            <a:latin typeface="Cambria Math" panose="02040503050406030204" pitchFamily="18" charset="0"/>
                          </a:rPr>
                          <m:t>𝐺𝑎𝑠𝑡𝑜𝑠</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𝑖𝑚𝑝𝑢𝑒𝑡𝑜𝑠</m:t>
                        </m:r>
                        <m:r>
                          <a:rPr lang="es-CL" sz="1100" b="0" i="1">
                            <a:latin typeface="Cambria Math" panose="02040503050406030204" pitchFamily="18" charset="0"/>
                          </a:rPr>
                          <m:t> </m:t>
                        </m:r>
                        <m:r>
                          <a:rPr lang="es-CL" sz="1100" b="0" i="1">
                            <a:latin typeface="Cambria Math" panose="02040503050406030204" pitchFamily="18" charset="0"/>
                          </a:rPr>
                          <m:t>𝑐𝑜𝑟𝑝𝑜𝑟𝑎𝑡𝑖𝑣𝑜𝑠</m:t>
                        </m:r>
                      </m:num>
                      <m:den>
                        <m:r>
                          <a:rPr lang="es-CL" sz="1100" b="0" i="1">
                            <a:latin typeface="Cambria Math" panose="02040503050406030204" pitchFamily="18" charset="0"/>
                          </a:rPr>
                          <m:t>𝐺𝑎𝑠𝑡𝑜𝑠</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𝑖𝑛𝑡𝑒𝑟𝑒𝑠𝑒𝑠</m:t>
                        </m:r>
                      </m:den>
                    </m:f>
                  </m:oMath>
                </m:oMathPara>
              </a14:m>
              <a:endParaRPr lang="es-CL" sz="1100"/>
            </a:p>
          </xdr:txBody>
        </xdr:sp>
      </mc:Choice>
      <mc:Fallback>
        <xdr:sp macro="" textlink="">
          <xdr:nvSpPr>
            <xdr:cNvPr id="7" name="CuadroTexto 6">
              <a:extLst>
                <a:ext uri="{FF2B5EF4-FFF2-40B4-BE49-F238E27FC236}">
                  <a16:creationId xmlns:a16="http://schemas.microsoft.com/office/drawing/2014/main" id="{C3AA713C-1A42-4A42-A623-CA5212CEF308}"/>
                </a:ext>
              </a:extLst>
            </xdr:cNvPr>
            <xdr:cNvSpPr txBox="1"/>
          </xdr:nvSpPr>
          <xdr:spPr>
            <a:xfrm>
              <a:off x="5143500" y="7353300"/>
              <a:ext cx="4872296"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𝐼𝐶=(𝐼𝑛𝑔𝑟𝑒𝑠𝑜 𝑁𝑒𝑡𝑜+𝐺𝑎𝑠𝑡𝑜𝑠 𝑑𝑒 𝑖𝑛𝑡𝑒𝑟𝑒𝑠𝑒𝑠+𝐺𝑎𝑠𝑡𝑜𝑠 𝑑𝑒 𝑖𝑚𝑝𝑢𝑒𝑡𝑜𝑠 𝑐𝑜𝑟𝑝𝑜𝑟𝑎𝑡𝑖𝑣𝑜𝑠)/(𝐺𝑎𝑠𝑡𝑜𝑠 𝑑𝑒 𝑖𝑛𝑡𝑒𝑟𝑒𝑠𝑒𝑠)</a:t>
              </a:r>
              <a:endParaRPr lang="es-CL" sz="1100"/>
            </a:p>
          </xdr:txBody>
        </xdr:sp>
      </mc:Fallback>
    </mc:AlternateContent>
    <xdr:clientData/>
  </xdr:oneCellAnchor>
  <xdr:twoCellAnchor editAs="oneCell">
    <xdr:from>
      <xdr:col>3</xdr:col>
      <xdr:colOff>123825</xdr:colOff>
      <xdr:row>2</xdr:row>
      <xdr:rowOff>123826</xdr:rowOff>
    </xdr:from>
    <xdr:to>
      <xdr:col>9</xdr:col>
      <xdr:colOff>95720</xdr:colOff>
      <xdr:row>8</xdr:row>
      <xdr:rowOff>121934</xdr:rowOff>
    </xdr:to>
    <xdr:pic>
      <xdr:nvPicPr>
        <xdr:cNvPr id="8" name="Imagen 7">
          <a:extLst>
            <a:ext uri="{FF2B5EF4-FFF2-40B4-BE49-F238E27FC236}">
              <a16:creationId xmlns:a16="http://schemas.microsoft.com/office/drawing/2014/main" id="{34F69F70-E78F-1FA4-A8DA-BA32E0B2F846}"/>
            </a:ext>
          </a:extLst>
        </xdr:cNvPr>
        <xdr:cNvPicPr>
          <a:picLocks noChangeAspect="1"/>
        </xdr:cNvPicPr>
      </xdr:nvPicPr>
      <xdr:blipFill>
        <a:blip xmlns:r="http://schemas.openxmlformats.org/officeDocument/2006/relationships" r:embed="rId1"/>
        <a:stretch>
          <a:fillRect/>
        </a:stretch>
      </xdr:blipFill>
      <xdr:spPr>
        <a:xfrm>
          <a:off x="5133975" y="504826"/>
          <a:ext cx="4572470" cy="1141108"/>
        </a:xfrm>
        <a:prstGeom prst="rect">
          <a:avLst/>
        </a:prstGeom>
      </xdr:spPr>
    </xdr:pic>
    <xdr:clientData/>
  </xdr:twoCellAnchor>
  <xdr:oneCellAnchor>
    <xdr:from>
      <xdr:col>3</xdr:col>
      <xdr:colOff>152400</xdr:colOff>
      <xdr:row>26</xdr:row>
      <xdr:rowOff>9525</xdr:rowOff>
    </xdr:from>
    <xdr:ext cx="2726387" cy="321435"/>
    <mc:AlternateContent xmlns:mc="http://schemas.openxmlformats.org/markup-compatibility/2006">
      <mc:Choice xmlns:a14="http://schemas.microsoft.com/office/drawing/2010/main" Requires="a14">
        <xdr:sp macro="" textlink="">
          <xdr:nvSpPr>
            <xdr:cNvPr id="9" name="CuadroTexto 8">
              <a:extLst>
                <a:ext uri="{FF2B5EF4-FFF2-40B4-BE49-F238E27FC236}">
                  <a16:creationId xmlns:a16="http://schemas.microsoft.com/office/drawing/2014/main" id="{F472F0D0-8509-4727-93F3-DC768817D2DF}"/>
                </a:ext>
              </a:extLst>
            </xdr:cNvPr>
            <xdr:cNvSpPr txBox="1"/>
          </xdr:nvSpPr>
          <xdr:spPr>
            <a:xfrm>
              <a:off x="5162550" y="5153025"/>
              <a:ext cx="2726387"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𝐿𝑒𝑣𝑒𝑟𝑎𝑔𝑒</m:t>
                    </m:r>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𝐴𝑐𝑡𝑖𝑣𝑜𝑠</m:t>
                        </m:r>
                        <m:r>
                          <a:rPr lang="es-CL" sz="1100" b="0" i="1">
                            <a:latin typeface="Cambria Math" panose="02040503050406030204" pitchFamily="18" charset="0"/>
                          </a:rPr>
                          <m:t> </m:t>
                        </m:r>
                        <m:r>
                          <a:rPr lang="es-CL" sz="1100" b="0" i="1">
                            <a:latin typeface="Cambria Math" panose="02040503050406030204" pitchFamily="18" charset="0"/>
                          </a:rPr>
                          <m:t>𝑡𝑜𝑡𝑎𝑙𝑒𝑠</m:t>
                        </m:r>
                        <m:r>
                          <a:rPr lang="es-CL" sz="1100" b="0" i="1">
                            <a:latin typeface="Cambria Math" panose="02040503050406030204" pitchFamily="18" charset="0"/>
                          </a:rPr>
                          <m:t> −</m:t>
                        </m:r>
                        <m:r>
                          <a:rPr lang="es-CL" sz="1100" b="0" i="1">
                            <a:latin typeface="Cambria Math" panose="02040503050406030204" pitchFamily="18" charset="0"/>
                          </a:rPr>
                          <m:t>𝑃𝑎𝑡𝑟𝑖𝑚𝑜𝑛𝑖𝑜</m:t>
                        </m:r>
                        <m:r>
                          <a:rPr lang="es-CL" sz="1100" b="0" i="1">
                            <a:latin typeface="Cambria Math" panose="02040503050406030204" pitchFamily="18" charset="0"/>
                          </a:rPr>
                          <m:t> </m:t>
                        </m:r>
                      </m:num>
                      <m:den>
                        <m:r>
                          <a:rPr lang="es-CL" sz="1100" b="0" i="1">
                            <a:latin typeface="Cambria Math" panose="02040503050406030204" pitchFamily="18" charset="0"/>
                          </a:rPr>
                          <m:t>𝑃𝑎𝑡𝑟𝑖𝑚𝑜𝑛𝑖𝑜</m:t>
                        </m:r>
                      </m:den>
                    </m:f>
                  </m:oMath>
                </m:oMathPara>
              </a14:m>
              <a:endParaRPr lang="es-CL" sz="1100" b="0"/>
            </a:p>
          </xdr:txBody>
        </xdr:sp>
      </mc:Choice>
      <mc:Fallback>
        <xdr:sp macro="" textlink="">
          <xdr:nvSpPr>
            <xdr:cNvPr id="9" name="CuadroTexto 8">
              <a:extLst>
                <a:ext uri="{FF2B5EF4-FFF2-40B4-BE49-F238E27FC236}">
                  <a16:creationId xmlns:a16="http://schemas.microsoft.com/office/drawing/2014/main" id="{F472F0D0-8509-4727-93F3-DC768817D2DF}"/>
                </a:ext>
              </a:extLst>
            </xdr:cNvPr>
            <xdr:cNvSpPr txBox="1"/>
          </xdr:nvSpPr>
          <xdr:spPr>
            <a:xfrm>
              <a:off x="5162550" y="5153025"/>
              <a:ext cx="2726387"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𝐿𝑒𝑣𝑒𝑟𝑎𝑔𝑒=(𝐴𝑐𝑡𝑖𝑣𝑜𝑠 𝑡𝑜𝑡𝑎𝑙𝑒𝑠 −𝑃𝑎𝑡𝑟𝑖𝑚𝑜𝑛𝑖𝑜 )/𝑃𝑎𝑡𝑟𝑖𝑚𝑜𝑛𝑖𝑜</a:t>
              </a:r>
              <a:endParaRPr lang="es-CL" sz="1100" b="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3</xdr:col>
      <xdr:colOff>280987</xdr:colOff>
      <xdr:row>6</xdr:row>
      <xdr:rowOff>71437</xdr:rowOff>
    </xdr:from>
    <xdr:ext cx="1654684" cy="380361"/>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DC191908-C898-BE39-551B-BBBB07DAE89E}"/>
                </a:ext>
              </a:extLst>
            </xdr:cNvPr>
            <xdr:cNvSpPr txBox="1"/>
          </xdr:nvSpPr>
          <xdr:spPr>
            <a:xfrm>
              <a:off x="1804987" y="1214437"/>
              <a:ext cx="165468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2.000=</m:t>
                    </m:r>
                    <m:r>
                      <a:rPr lang="es-CL" sz="1100" b="0" i="1">
                        <a:latin typeface="Cambria Math" panose="02040503050406030204" pitchFamily="18" charset="0"/>
                      </a:rPr>
                      <m:t>𝐶</m:t>
                    </m:r>
                    <m:d>
                      <m:dPr>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1</m:t>
                            </m:r>
                          </m:num>
                          <m:den>
                            <m:r>
                              <a:rPr lang="es-CL" sz="1100" b="0" i="1">
                                <a:latin typeface="Cambria Math" panose="02040503050406030204" pitchFamily="18" charset="0"/>
                              </a:rPr>
                              <m:t>𝑟</m:t>
                            </m:r>
                          </m:den>
                        </m:f>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1</m:t>
                            </m:r>
                          </m:num>
                          <m:den>
                            <m:r>
                              <a:rPr lang="es-CL" sz="1100" b="0" i="1">
                                <a:latin typeface="Cambria Math" panose="02040503050406030204" pitchFamily="18" charset="0"/>
                              </a:rPr>
                              <m:t>𝑟</m:t>
                            </m:r>
                            <m:sSup>
                              <m:sSupPr>
                                <m:ctrlPr>
                                  <a:rPr lang="es-CL" sz="1100" b="0" i="1">
                                    <a:latin typeface="Cambria Math" panose="02040503050406030204" pitchFamily="18" charset="0"/>
                                  </a:rPr>
                                </m:ctrlPr>
                              </m:sSupPr>
                              <m:e>
                                <m:d>
                                  <m:dPr>
                                    <m:ctrlPr>
                                      <a:rPr lang="es-CL" sz="1100" b="0" i="1">
                                        <a:latin typeface="Cambria Math" panose="02040503050406030204" pitchFamily="18" charset="0"/>
                                      </a:rPr>
                                    </m:ctrlPr>
                                  </m:dPr>
                                  <m:e>
                                    <m:r>
                                      <a:rPr lang="es-CL" sz="1100" b="0" i="1">
                                        <a:latin typeface="Cambria Math" panose="02040503050406030204" pitchFamily="18" charset="0"/>
                                      </a:rPr>
                                      <m:t>1+</m:t>
                                    </m:r>
                                    <m:r>
                                      <a:rPr lang="es-CL" sz="1100" b="0" i="1">
                                        <a:latin typeface="Cambria Math" panose="02040503050406030204" pitchFamily="18" charset="0"/>
                                      </a:rPr>
                                      <m:t>𝑟</m:t>
                                    </m:r>
                                  </m:e>
                                </m:d>
                              </m:e>
                              <m:sup>
                                <m:r>
                                  <a:rPr lang="es-CL" sz="1100" b="0" i="1">
                                    <a:latin typeface="Cambria Math" panose="02040503050406030204" pitchFamily="18" charset="0"/>
                                  </a:rPr>
                                  <m:t>𝑇</m:t>
                                </m:r>
                              </m:sup>
                            </m:sSup>
                          </m:den>
                        </m:f>
                      </m:e>
                    </m:d>
                  </m:oMath>
                </m:oMathPara>
              </a14:m>
              <a:endParaRPr lang="es-CL" sz="1100"/>
            </a:p>
          </xdr:txBody>
        </xdr:sp>
      </mc:Choice>
      <mc:Fallback xmlns="">
        <xdr:sp macro="" textlink="">
          <xdr:nvSpPr>
            <xdr:cNvPr id="2" name="CuadroTexto 1">
              <a:extLst>
                <a:ext uri="{FF2B5EF4-FFF2-40B4-BE49-F238E27FC236}">
                  <a16:creationId xmlns:a16="http://schemas.microsoft.com/office/drawing/2014/main" id="{DC191908-C898-BE39-551B-BBBB07DAE89E}"/>
                </a:ext>
              </a:extLst>
            </xdr:cNvPr>
            <xdr:cNvSpPr txBox="1"/>
          </xdr:nvSpPr>
          <xdr:spPr>
            <a:xfrm>
              <a:off x="1804987" y="1214437"/>
              <a:ext cx="165468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2.000=𝐶(1/𝑟−1/(𝑟(1+𝑟)^𝑇 ))</a:t>
              </a:r>
              <a:endParaRPr lang="es-CL" sz="1100"/>
            </a:p>
          </xdr:txBody>
        </xdr:sp>
      </mc:Fallback>
    </mc:AlternateContent>
    <xdr:clientData/>
  </xdr:oneCellAnchor>
  <xdr:oneCellAnchor>
    <xdr:from>
      <xdr:col>6</xdr:col>
      <xdr:colOff>557212</xdr:colOff>
      <xdr:row>21</xdr:row>
      <xdr:rowOff>166687</xdr:rowOff>
    </xdr:from>
    <xdr:ext cx="1642309" cy="172227"/>
    <mc:AlternateContent xmlns:mc="http://schemas.openxmlformats.org/markup-compatibility/2006">
      <mc:Choice xmlns:a14="http://schemas.microsoft.com/office/drawing/2010/main" Requires="a14">
        <xdr:sp macro="" textlink="">
          <xdr:nvSpPr>
            <xdr:cNvPr id="3" name="CuadroTexto 2">
              <a:extLst>
                <a:ext uri="{FF2B5EF4-FFF2-40B4-BE49-F238E27FC236}">
                  <a16:creationId xmlns:a16="http://schemas.microsoft.com/office/drawing/2014/main" id="{2D4DCF62-DD3B-B9D1-47B7-903B191B59F8}"/>
                </a:ext>
              </a:extLst>
            </xdr:cNvPr>
            <xdr:cNvSpPr txBox="1"/>
          </xdr:nvSpPr>
          <xdr:spPr>
            <a:xfrm>
              <a:off x="4643437" y="4167187"/>
              <a:ext cx="16423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L" sz="1100" b="0" i="1">
                            <a:latin typeface="Cambria Math" panose="02040503050406030204" pitchFamily="18" charset="0"/>
                          </a:rPr>
                        </m:ctrlPr>
                      </m:dPr>
                      <m:e>
                        <m:r>
                          <a:rPr lang="es-CL" sz="1100" b="0" i="1">
                            <a:latin typeface="Cambria Math" panose="02040503050406030204" pitchFamily="18" charset="0"/>
                          </a:rPr>
                          <m:t>1+</m:t>
                        </m:r>
                        <m:r>
                          <a:rPr lang="es-CL" sz="1100" b="0" i="1">
                            <a:latin typeface="Cambria Math" panose="02040503050406030204" pitchFamily="18" charset="0"/>
                          </a:rPr>
                          <m:t>𝑖</m:t>
                        </m:r>
                      </m:e>
                    </m:d>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1+</m:t>
                        </m:r>
                        <m:r>
                          <a:rPr lang="es-CL" sz="1100" b="0" i="1">
                            <a:latin typeface="Cambria Math" panose="02040503050406030204" pitchFamily="18" charset="0"/>
                          </a:rPr>
                          <m:t>𝑟</m:t>
                        </m:r>
                      </m:e>
                    </m:d>
                    <m:r>
                      <a:rPr lang="es-CL" sz="1100" b="0" i="1">
                        <a:latin typeface="Cambria Math" panose="02040503050406030204" pitchFamily="18" charset="0"/>
                      </a:rPr>
                      <m:t>∗(1+</m:t>
                    </m:r>
                    <m:r>
                      <a:rPr lang="es-CL" sz="1100" b="0" i="1">
                        <a:latin typeface="Cambria Math" panose="02040503050406030204" pitchFamily="18" charset="0"/>
                        <a:ea typeface="Cambria Math" panose="02040503050406030204" pitchFamily="18" charset="0"/>
                      </a:rPr>
                      <m:t>𝜋</m:t>
                    </m:r>
                    <m:r>
                      <a:rPr lang="es-CL" sz="1100" b="0" i="1">
                        <a:latin typeface="Cambria Math" panose="02040503050406030204" pitchFamily="18" charset="0"/>
                        <a:ea typeface="Cambria Math" panose="02040503050406030204" pitchFamily="18" charset="0"/>
                      </a:rPr>
                      <m:t>)</m:t>
                    </m:r>
                  </m:oMath>
                </m:oMathPara>
              </a14:m>
              <a:endParaRPr lang="es-CL" sz="1100"/>
            </a:p>
          </xdr:txBody>
        </xdr:sp>
      </mc:Choice>
      <mc:Fallback>
        <xdr:sp macro="" textlink="">
          <xdr:nvSpPr>
            <xdr:cNvPr id="3" name="CuadroTexto 2">
              <a:extLst>
                <a:ext uri="{FF2B5EF4-FFF2-40B4-BE49-F238E27FC236}">
                  <a16:creationId xmlns:a16="http://schemas.microsoft.com/office/drawing/2014/main" id="{2D4DCF62-DD3B-B9D1-47B7-903B191B59F8}"/>
                </a:ext>
              </a:extLst>
            </xdr:cNvPr>
            <xdr:cNvSpPr txBox="1"/>
          </xdr:nvSpPr>
          <xdr:spPr>
            <a:xfrm>
              <a:off x="4643437" y="4167187"/>
              <a:ext cx="16423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latin typeface="Cambria Math" panose="02040503050406030204" pitchFamily="18" charset="0"/>
                </a:rPr>
                <a:t>(1+𝑖)=(1+𝑟)∗(1+</a:t>
              </a:r>
              <a:r>
                <a:rPr lang="es-CL" sz="1100" b="0" i="0">
                  <a:latin typeface="Cambria Math" panose="02040503050406030204" pitchFamily="18" charset="0"/>
                  <a:ea typeface="Cambria Math" panose="02040503050406030204" pitchFamily="18" charset="0"/>
                </a:rPr>
                <a:t>𝜋)</a:t>
              </a:r>
              <a:endParaRPr lang="es-CL"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EC63-D350-45A5-8338-2FA969C48E3A}">
  <dimension ref="A1:C70"/>
  <sheetViews>
    <sheetView tabSelected="1" topLeftCell="A52" workbookViewId="0">
      <selection activeCell="A7" sqref="A7"/>
    </sheetView>
  </sheetViews>
  <sheetFormatPr baseColWidth="10" defaultRowHeight="15" x14ac:dyDescent="0.25"/>
  <cols>
    <col min="1" max="1" width="43.42578125" style="47" bestFit="1" customWidth="1"/>
    <col min="2" max="3" width="13.7109375" style="47" customWidth="1"/>
    <col min="4" max="4" width="11.42578125" style="47"/>
    <col min="5" max="5" width="11.85546875" style="47" bestFit="1" customWidth="1"/>
    <col min="6" max="16384" width="11.42578125" style="47"/>
  </cols>
  <sheetData>
    <row r="1" spans="1:3" x14ac:dyDescent="0.25">
      <c r="A1" s="58" t="s">
        <v>86</v>
      </c>
      <c r="B1" s="20">
        <v>0</v>
      </c>
      <c r="C1" s="21"/>
    </row>
    <row r="2" spans="1:3" x14ac:dyDescent="0.25">
      <c r="A2" s="59" t="s">
        <v>87</v>
      </c>
      <c r="B2" s="22" t="s">
        <v>79</v>
      </c>
      <c r="C2" s="23"/>
    </row>
    <row r="3" spans="1:3" x14ac:dyDescent="0.25">
      <c r="A3" s="59" t="s">
        <v>88</v>
      </c>
      <c r="B3" s="11">
        <v>2021</v>
      </c>
      <c r="C3" s="12">
        <v>2020</v>
      </c>
    </row>
    <row r="4" spans="1:3" x14ac:dyDescent="0.25">
      <c r="A4" s="7" t="s">
        <v>89</v>
      </c>
      <c r="B4" s="7" t="s">
        <v>68</v>
      </c>
      <c r="C4" s="8" t="s">
        <v>68</v>
      </c>
    </row>
    <row r="5" spans="1:3" x14ac:dyDescent="0.25">
      <c r="A5" s="9" t="s">
        <v>14</v>
      </c>
      <c r="B5" s="37" t="s">
        <v>81</v>
      </c>
      <c r="C5" s="38" t="s">
        <v>81</v>
      </c>
    </row>
    <row r="6" spans="1:3" x14ac:dyDescent="0.25">
      <c r="A6" s="9" t="s">
        <v>15</v>
      </c>
      <c r="B6" s="37">
        <v>159278</v>
      </c>
      <c r="C6" s="38">
        <v>118391</v>
      </c>
    </row>
    <row r="7" spans="1:3" x14ac:dyDescent="0.25">
      <c r="A7" s="9" t="s">
        <v>16</v>
      </c>
      <c r="B7" s="37">
        <v>15112</v>
      </c>
      <c r="C7" s="38">
        <v>7515</v>
      </c>
    </row>
    <row r="8" spans="1:3" x14ac:dyDescent="0.25">
      <c r="A8" s="9"/>
      <c r="B8" s="28"/>
      <c r="C8" s="29"/>
    </row>
    <row r="9" spans="1:3" x14ac:dyDescent="0.25">
      <c r="A9" s="7" t="s">
        <v>90</v>
      </c>
      <c r="B9" s="7" t="s">
        <v>68</v>
      </c>
      <c r="C9" s="8" t="s">
        <v>68</v>
      </c>
    </row>
    <row r="10" spans="1:3" x14ac:dyDescent="0.25">
      <c r="A10" s="9" t="s">
        <v>18</v>
      </c>
      <c r="B10" s="39">
        <v>122696</v>
      </c>
      <c r="C10" s="40">
        <v>127661</v>
      </c>
    </row>
    <row r="11" spans="1:3" x14ac:dyDescent="0.25">
      <c r="A11" s="9" t="s">
        <v>19</v>
      </c>
      <c r="B11" s="39">
        <v>131606</v>
      </c>
      <c r="C11" s="40">
        <v>136719</v>
      </c>
    </row>
    <row r="12" spans="1:3" x14ac:dyDescent="0.25">
      <c r="A12" s="9" t="s">
        <v>20</v>
      </c>
      <c r="B12" s="39">
        <v>66587</v>
      </c>
      <c r="C12" s="40">
        <v>80160</v>
      </c>
    </row>
    <row r="13" spans="1:3" x14ac:dyDescent="0.25">
      <c r="A13" s="9"/>
      <c r="B13" s="28"/>
      <c r="C13" s="29"/>
    </row>
    <row r="14" spans="1:3" x14ac:dyDescent="0.25">
      <c r="A14" s="7" t="s">
        <v>91</v>
      </c>
      <c r="B14" s="7" t="s">
        <v>68</v>
      </c>
      <c r="C14" s="8" t="s">
        <v>68</v>
      </c>
    </row>
    <row r="15" spans="1:3" x14ac:dyDescent="0.25">
      <c r="A15" s="9" t="s">
        <v>83</v>
      </c>
      <c r="B15" s="41">
        <v>1712</v>
      </c>
      <c r="C15" s="42">
        <v>1967</v>
      </c>
    </row>
    <row r="16" spans="1:3" x14ac:dyDescent="0.25">
      <c r="A16" s="9" t="s">
        <v>75</v>
      </c>
      <c r="B16" s="41">
        <v>5540</v>
      </c>
      <c r="C16" s="42">
        <v>3148</v>
      </c>
    </row>
    <row r="17" spans="1:3" x14ac:dyDescent="0.25">
      <c r="A17" s="9" t="s">
        <v>74</v>
      </c>
      <c r="B17" s="41">
        <f>155-132</f>
        <v>23</v>
      </c>
      <c r="C17" s="42">
        <f>187-605</f>
        <v>-418</v>
      </c>
    </row>
    <row r="18" spans="1:3" x14ac:dyDescent="0.25">
      <c r="A18" s="9" t="s">
        <v>22</v>
      </c>
      <c r="B18" s="41">
        <f>B7+B15+B16+B17</f>
        <v>22387</v>
      </c>
      <c r="C18" s="42">
        <f>C7+C15+C16+C17</f>
        <v>12212</v>
      </c>
    </row>
    <row r="19" spans="1:3" x14ac:dyDescent="0.25">
      <c r="A19" s="9"/>
      <c r="B19" s="28"/>
      <c r="C19" s="29"/>
    </row>
    <row r="20" spans="1:3" x14ac:dyDescent="0.25">
      <c r="A20" s="7" t="s">
        <v>92</v>
      </c>
      <c r="B20" s="7"/>
      <c r="C20" s="8"/>
    </row>
    <row r="21" spans="1:3" x14ac:dyDescent="0.25">
      <c r="A21" s="9" t="s">
        <v>24</v>
      </c>
      <c r="B21" s="43">
        <f>(B7+(1-0.27)*B17)/B11</f>
        <v>0.11495516921720896</v>
      </c>
      <c r="C21" s="44">
        <f>(C7+(1-0.27)*C17)/C11</f>
        <v>5.2734879570505926E-2</v>
      </c>
    </row>
    <row r="22" spans="1:3" x14ac:dyDescent="0.25">
      <c r="A22" s="9"/>
      <c r="B22" s="28"/>
      <c r="C22" s="29"/>
    </row>
    <row r="23" spans="1:3" x14ac:dyDescent="0.25">
      <c r="A23" s="7" t="s">
        <v>93</v>
      </c>
      <c r="B23" s="7"/>
      <c r="C23" s="8"/>
    </row>
    <row r="24" spans="1:3" x14ac:dyDescent="0.25">
      <c r="A24" s="9" t="s">
        <v>26</v>
      </c>
      <c r="B24" s="43">
        <f>B7/B12</f>
        <v>0.22695120669199695</v>
      </c>
      <c r="C24" s="44">
        <f>C7/C12</f>
        <v>9.375E-2</v>
      </c>
    </row>
    <row r="25" spans="1:3" x14ac:dyDescent="0.25">
      <c r="A25" s="9"/>
      <c r="B25" s="28"/>
      <c r="C25" s="29"/>
    </row>
    <row r="26" spans="1:3" x14ac:dyDescent="0.25">
      <c r="A26" s="7" t="s">
        <v>94</v>
      </c>
      <c r="B26" s="7"/>
      <c r="C26" s="8"/>
    </row>
    <row r="27" spans="1:3" x14ac:dyDescent="0.25">
      <c r="A27" s="9" t="s">
        <v>28</v>
      </c>
      <c r="B27" s="45">
        <f>(B11-B12)/B12</f>
        <v>0.97645185997266737</v>
      </c>
      <c r="C27" s="46">
        <f>(C11-C12)/C12</f>
        <v>0.70557634730538921</v>
      </c>
    </row>
    <row r="28" spans="1:3" x14ac:dyDescent="0.25">
      <c r="A28" s="9"/>
      <c r="B28" s="28"/>
      <c r="C28" s="29"/>
    </row>
    <row r="29" spans="1:3" x14ac:dyDescent="0.25">
      <c r="A29" s="7" t="s">
        <v>95</v>
      </c>
      <c r="B29" s="7" t="s">
        <v>68</v>
      </c>
      <c r="C29" s="8" t="s">
        <v>68</v>
      </c>
    </row>
    <row r="30" spans="1:3" x14ac:dyDescent="0.25">
      <c r="A30" s="9" t="s">
        <v>78</v>
      </c>
      <c r="B30" s="41">
        <v>40315</v>
      </c>
      <c r="C30" s="38">
        <v>43955</v>
      </c>
    </row>
    <row r="31" spans="1:3" x14ac:dyDescent="0.25">
      <c r="A31" s="9" t="s">
        <v>30</v>
      </c>
      <c r="B31" s="45">
        <f>365/(B6/B30)</f>
        <v>92.385483243134644</v>
      </c>
      <c r="C31" s="46">
        <f>365/(C6/C30)</f>
        <v>135.51346808456722</v>
      </c>
    </row>
    <row r="32" spans="1:3" x14ac:dyDescent="0.25">
      <c r="A32" s="9"/>
      <c r="B32" s="28"/>
      <c r="C32" s="29"/>
    </row>
    <row r="33" spans="1:3" x14ac:dyDescent="0.25">
      <c r="A33" s="7" t="s">
        <v>96</v>
      </c>
      <c r="B33" s="7" t="s">
        <v>68</v>
      </c>
      <c r="C33" s="8" t="s">
        <v>68</v>
      </c>
    </row>
    <row r="34" spans="1:3" x14ac:dyDescent="0.25">
      <c r="A34" s="9" t="s">
        <v>32</v>
      </c>
      <c r="B34" s="45">
        <f>(B10-B35)/B36</f>
        <v>1.4843023158877571</v>
      </c>
      <c r="C34" s="46">
        <f>(C10-C35)/C36</f>
        <v>1.9362973703805306</v>
      </c>
    </row>
    <row r="35" spans="1:3" x14ac:dyDescent="0.25">
      <c r="A35" s="9" t="s">
        <v>84</v>
      </c>
      <c r="B35" s="37">
        <f>33672</f>
        <v>33672</v>
      </c>
      <c r="C35" s="38">
        <f>28844</f>
        <v>28844</v>
      </c>
    </row>
    <row r="36" spans="1:3" x14ac:dyDescent="0.25">
      <c r="A36" s="9" t="s">
        <v>77</v>
      </c>
      <c r="B36" s="37">
        <v>59977</v>
      </c>
      <c r="C36" s="38">
        <v>51034</v>
      </c>
    </row>
    <row r="37" spans="1:3" x14ac:dyDescent="0.25">
      <c r="A37" s="9"/>
      <c r="B37" s="28"/>
      <c r="C37" s="29"/>
    </row>
    <row r="38" spans="1:3" x14ac:dyDescent="0.25">
      <c r="A38" s="7" t="s">
        <v>97</v>
      </c>
      <c r="B38" s="7"/>
      <c r="C38" s="8"/>
    </row>
    <row r="39" spans="1:3" x14ac:dyDescent="0.25">
      <c r="A39" s="9" t="s">
        <v>34</v>
      </c>
      <c r="B39" s="45">
        <f>(B7+B16+B17)/B17</f>
        <v>898.91304347826087</v>
      </c>
      <c r="C39" s="46">
        <f>(C7+C16+C17)/C17</f>
        <v>-24.509569377990431</v>
      </c>
    </row>
    <row r="40" spans="1:3" x14ac:dyDescent="0.25">
      <c r="A40" s="9"/>
      <c r="B40" s="28"/>
      <c r="C40" s="29"/>
    </row>
    <row r="41" spans="1:3" x14ac:dyDescent="0.25">
      <c r="A41" s="7" t="s">
        <v>98</v>
      </c>
      <c r="B41" s="7"/>
      <c r="C41" s="8"/>
    </row>
    <row r="42" spans="1:3" x14ac:dyDescent="0.25">
      <c r="A42" s="9" t="s">
        <v>36</v>
      </c>
      <c r="B42" s="9" t="s">
        <v>66</v>
      </c>
      <c r="C42" s="10" t="s">
        <v>66</v>
      </c>
    </row>
    <row r="43" spans="1:3" x14ac:dyDescent="0.25">
      <c r="A43" s="9" t="s">
        <v>37</v>
      </c>
      <c r="B43" s="9" t="s">
        <v>80</v>
      </c>
      <c r="C43" s="10" t="s">
        <v>80</v>
      </c>
    </row>
    <row r="44" spans="1:3" x14ac:dyDescent="0.25">
      <c r="A44" s="9"/>
      <c r="B44" s="28"/>
      <c r="C44" s="29"/>
    </row>
    <row r="45" spans="1:3" x14ac:dyDescent="0.25">
      <c r="A45" s="7" t="s">
        <v>99</v>
      </c>
      <c r="B45" s="54" t="s">
        <v>81</v>
      </c>
      <c r="C45" s="55"/>
    </row>
    <row r="46" spans="1:3" x14ac:dyDescent="0.25">
      <c r="A46" s="9" t="s">
        <v>39</v>
      </c>
      <c r="B46" s="28" t="s">
        <v>82</v>
      </c>
      <c r="C46" s="29"/>
    </row>
    <row r="47" spans="1:3" x14ac:dyDescent="0.25">
      <c r="A47" s="9" t="s">
        <v>40</v>
      </c>
      <c r="B47" s="56">
        <v>75011</v>
      </c>
      <c r="C47" s="57"/>
    </row>
    <row r="48" spans="1:3" x14ac:dyDescent="0.25">
      <c r="A48" s="9" t="s">
        <v>41</v>
      </c>
      <c r="B48" s="50">
        <v>11.14</v>
      </c>
      <c r="C48" s="51"/>
    </row>
    <row r="49" spans="1:3" x14ac:dyDescent="0.25">
      <c r="A49" s="9" t="s">
        <v>42</v>
      </c>
      <c r="B49" s="52">
        <v>6.42</v>
      </c>
      <c r="C49" s="53"/>
    </row>
    <row r="50" spans="1:3" x14ac:dyDescent="0.25">
      <c r="A50" s="9"/>
      <c r="B50" s="52"/>
      <c r="C50" s="53"/>
    </row>
    <row r="51" spans="1:3" x14ac:dyDescent="0.25">
      <c r="A51" s="7" t="s">
        <v>100</v>
      </c>
      <c r="B51" s="7"/>
      <c r="C51" s="8"/>
    </row>
    <row r="52" spans="1:3" ht="15" customHeight="1" x14ac:dyDescent="0.25">
      <c r="A52" s="33" t="s">
        <v>101</v>
      </c>
      <c r="B52" s="33" t="s">
        <v>85</v>
      </c>
      <c r="C52" s="34"/>
    </row>
    <row r="53" spans="1:3" x14ac:dyDescent="0.25">
      <c r="A53" s="33"/>
      <c r="B53" s="33"/>
      <c r="C53" s="34"/>
    </row>
    <row r="54" spans="1:3" x14ac:dyDescent="0.25">
      <c r="A54" s="33"/>
      <c r="B54" s="33"/>
      <c r="C54" s="34"/>
    </row>
    <row r="55" spans="1:3" x14ac:dyDescent="0.25">
      <c r="A55" s="33"/>
      <c r="B55" s="33"/>
      <c r="C55" s="34"/>
    </row>
    <row r="56" spans="1:3" x14ac:dyDescent="0.25">
      <c r="A56" s="33"/>
      <c r="B56" s="33"/>
      <c r="C56" s="34"/>
    </row>
    <row r="57" spans="1:3" x14ac:dyDescent="0.25">
      <c r="A57" s="33"/>
      <c r="B57" s="33"/>
      <c r="C57" s="34"/>
    </row>
    <row r="58" spans="1:3" x14ac:dyDescent="0.25">
      <c r="A58" s="33"/>
      <c r="B58" s="33"/>
      <c r="C58" s="34"/>
    </row>
    <row r="59" spans="1:3" x14ac:dyDescent="0.25">
      <c r="A59" s="33"/>
      <c r="B59" s="33"/>
      <c r="C59" s="34"/>
    </row>
    <row r="60" spans="1:3" x14ac:dyDescent="0.25">
      <c r="A60" s="33"/>
      <c r="B60" s="33"/>
      <c r="C60" s="34"/>
    </row>
    <row r="61" spans="1:3" x14ac:dyDescent="0.25">
      <c r="A61" s="33"/>
      <c r="B61" s="33"/>
      <c r="C61" s="34"/>
    </row>
    <row r="62" spans="1:3" x14ac:dyDescent="0.25">
      <c r="A62" s="33"/>
      <c r="B62" s="33"/>
      <c r="C62" s="34"/>
    </row>
    <row r="63" spans="1:3" x14ac:dyDescent="0.25">
      <c r="A63" s="33"/>
      <c r="B63" s="33"/>
      <c r="C63" s="34"/>
    </row>
    <row r="64" spans="1:3" x14ac:dyDescent="0.25">
      <c r="A64" s="33"/>
      <c r="B64" s="33"/>
      <c r="C64" s="34"/>
    </row>
    <row r="65" spans="1:3" x14ac:dyDescent="0.25">
      <c r="A65" s="33"/>
      <c r="B65" s="33"/>
      <c r="C65" s="34"/>
    </row>
    <row r="66" spans="1:3" x14ac:dyDescent="0.25">
      <c r="A66" s="33"/>
      <c r="B66" s="33"/>
      <c r="C66" s="34"/>
    </row>
    <row r="67" spans="1:3" x14ac:dyDescent="0.25">
      <c r="A67" s="33"/>
      <c r="B67" s="33"/>
      <c r="C67" s="34"/>
    </row>
    <row r="68" spans="1:3" x14ac:dyDescent="0.25">
      <c r="A68" s="33"/>
      <c r="B68" s="33"/>
      <c r="C68" s="34"/>
    </row>
    <row r="69" spans="1:3" x14ac:dyDescent="0.25">
      <c r="A69" s="33"/>
      <c r="B69" s="33"/>
      <c r="C69" s="34"/>
    </row>
    <row r="70" spans="1:3" x14ac:dyDescent="0.25">
      <c r="A70" s="35"/>
      <c r="B70" s="35"/>
      <c r="C70" s="36"/>
    </row>
  </sheetData>
  <mergeCells count="20">
    <mergeCell ref="B8:C8"/>
    <mergeCell ref="B28:C28"/>
    <mergeCell ref="B25:C25"/>
    <mergeCell ref="B22:C22"/>
    <mergeCell ref="B19:C19"/>
    <mergeCell ref="B13:C13"/>
    <mergeCell ref="B50:C50"/>
    <mergeCell ref="B44:C44"/>
    <mergeCell ref="B40:C40"/>
    <mergeCell ref="B37:C37"/>
    <mergeCell ref="B32:C32"/>
    <mergeCell ref="B46:C46"/>
    <mergeCell ref="B47:C47"/>
    <mergeCell ref="B48:C48"/>
    <mergeCell ref="B49:C49"/>
    <mergeCell ref="B45:C45"/>
    <mergeCell ref="A52:A70"/>
    <mergeCell ref="B52:C70"/>
    <mergeCell ref="B1:C1"/>
    <mergeCell ref="B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B117-D280-4CEC-86DB-40A38FD6E695}">
  <dimension ref="A2:I31"/>
  <sheetViews>
    <sheetView workbookViewId="0">
      <selection activeCell="C9" sqref="C9"/>
    </sheetView>
  </sheetViews>
  <sheetFormatPr baseColWidth="10" defaultRowHeight="15" x14ac:dyDescent="0.25"/>
  <cols>
    <col min="1" max="1" width="4.140625" customWidth="1"/>
  </cols>
  <sheetData>
    <row r="2" spans="1:9" x14ac:dyDescent="0.25">
      <c r="A2" t="s">
        <v>2</v>
      </c>
      <c r="B2" s="5" t="s">
        <v>0</v>
      </c>
      <c r="C2" s="2">
        <v>4.4999999999999998E-2</v>
      </c>
    </row>
    <row r="3" spans="1:9" x14ac:dyDescent="0.25">
      <c r="B3" s="5" t="s">
        <v>7</v>
      </c>
      <c r="C3" s="3">
        <f>C2/12</f>
        <v>3.7499999999999999E-3</v>
      </c>
    </row>
    <row r="4" spans="1:9" x14ac:dyDescent="0.25">
      <c r="B4" s="5" t="s">
        <v>1</v>
      </c>
      <c r="C4" s="4">
        <f>(1+C3)^12-1</f>
        <v>4.5939825040589577E-2</v>
      </c>
    </row>
    <row r="7" spans="1:9" x14ac:dyDescent="0.25">
      <c r="A7" t="s">
        <v>3</v>
      </c>
      <c r="B7" s="5" t="s">
        <v>4</v>
      </c>
      <c r="C7" s="1">
        <v>2000</v>
      </c>
    </row>
    <row r="8" spans="1:9" x14ac:dyDescent="0.25">
      <c r="B8" s="5" t="s">
        <v>5</v>
      </c>
      <c r="C8" s="1">
        <v>120</v>
      </c>
    </row>
    <row r="9" spans="1:9" x14ac:dyDescent="0.25">
      <c r="B9" s="5" t="s">
        <v>6</v>
      </c>
      <c r="C9" s="49">
        <f>C7/((1/C3)-(1/(C3*(1+C3)^C8)))</f>
        <v>20.727681751403395</v>
      </c>
    </row>
    <row r="12" spans="1:9" x14ac:dyDescent="0.25">
      <c r="A12" t="s">
        <v>8</v>
      </c>
      <c r="B12" s="5" t="s">
        <v>9</v>
      </c>
      <c r="C12" s="2">
        <v>7.6999999999999999E-2</v>
      </c>
    </row>
    <row r="13" spans="1:9" x14ac:dyDescent="0.25">
      <c r="B13" s="5" t="s">
        <v>10</v>
      </c>
      <c r="C13" s="4">
        <f>C12/12</f>
        <v>6.4166666666666669E-3</v>
      </c>
    </row>
    <row r="14" spans="1:9" x14ac:dyDescent="0.25">
      <c r="B14" s="5" t="s">
        <v>11</v>
      </c>
      <c r="C14" s="4">
        <f>(1+C13)^12-1</f>
        <v>7.9776429584676345E-2</v>
      </c>
    </row>
    <row r="16" spans="1:9" ht="15" customHeight="1" x14ac:dyDescent="0.25">
      <c r="B16" s="32" t="s">
        <v>12</v>
      </c>
      <c r="C16" s="32"/>
      <c r="D16" s="32"/>
      <c r="E16" s="32"/>
      <c r="F16" s="32"/>
      <c r="G16" s="32"/>
      <c r="H16" s="32"/>
      <c r="I16" s="32"/>
    </row>
    <row r="17" spans="2:9" x14ac:dyDescent="0.25">
      <c r="B17" s="32"/>
      <c r="C17" s="32"/>
      <c r="D17" s="32"/>
      <c r="E17" s="32"/>
      <c r="F17" s="32"/>
      <c r="G17" s="32"/>
      <c r="H17" s="32"/>
      <c r="I17" s="32"/>
    </row>
    <row r="18" spans="2:9" x14ac:dyDescent="0.25">
      <c r="B18" s="32"/>
      <c r="C18" s="32"/>
      <c r="D18" s="32"/>
      <c r="E18" s="32"/>
      <c r="F18" s="32"/>
      <c r="G18" s="32"/>
      <c r="H18" s="32"/>
      <c r="I18" s="32"/>
    </row>
    <row r="19" spans="2:9" x14ac:dyDescent="0.25">
      <c r="B19" s="32"/>
      <c r="C19" s="32"/>
      <c r="D19" s="32"/>
      <c r="E19" s="32"/>
      <c r="F19" s="32"/>
      <c r="G19" s="32"/>
      <c r="H19" s="32"/>
      <c r="I19" s="32"/>
    </row>
    <row r="20" spans="2:9" x14ac:dyDescent="0.25">
      <c r="B20" s="32"/>
      <c r="C20" s="32"/>
      <c r="D20" s="32"/>
      <c r="E20" s="32"/>
      <c r="F20" s="32"/>
      <c r="G20" s="32"/>
      <c r="H20" s="32"/>
      <c r="I20" s="32"/>
    </row>
    <row r="21" spans="2:9" x14ac:dyDescent="0.25">
      <c r="B21" s="32"/>
      <c r="C21" s="32"/>
      <c r="D21" s="32"/>
      <c r="E21" s="32"/>
      <c r="F21" s="32"/>
      <c r="G21" s="32"/>
      <c r="H21" s="32"/>
      <c r="I21" s="32"/>
    </row>
    <row r="22" spans="2:9" x14ac:dyDescent="0.25">
      <c r="B22" s="32"/>
      <c r="C22" s="32"/>
      <c r="D22" s="32"/>
      <c r="E22" s="32"/>
      <c r="F22" s="32"/>
      <c r="G22" s="32"/>
      <c r="H22" s="32"/>
      <c r="I22" s="32"/>
    </row>
    <row r="23" spans="2:9" x14ac:dyDescent="0.25">
      <c r="B23" s="32"/>
      <c r="C23" s="32"/>
      <c r="D23" s="32"/>
      <c r="E23" s="32"/>
      <c r="F23" s="32"/>
      <c r="G23" s="32"/>
      <c r="H23" s="32"/>
      <c r="I23" s="32"/>
    </row>
    <row r="24" spans="2:9" x14ac:dyDescent="0.25">
      <c r="B24" s="32"/>
      <c r="C24" s="32"/>
      <c r="D24" s="32"/>
      <c r="E24" s="32"/>
      <c r="F24" s="32"/>
      <c r="G24" s="32"/>
      <c r="H24" s="32"/>
      <c r="I24" s="32"/>
    </row>
    <row r="25" spans="2:9" x14ac:dyDescent="0.25">
      <c r="B25" s="32"/>
      <c r="C25" s="32"/>
      <c r="D25" s="32"/>
      <c r="E25" s="32"/>
      <c r="F25" s="32"/>
      <c r="G25" s="32"/>
      <c r="H25" s="32"/>
      <c r="I25" s="32"/>
    </row>
    <row r="26" spans="2:9" x14ac:dyDescent="0.25">
      <c r="B26" s="32"/>
      <c r="C26" s="32"/>
      <c r="D26" s="32"/>
      <c r="E26" s="32"/>
      <c r="F26" s="32"/>
      <c r="G26" s="32"/>
      <c r="H26" s="32"/>
      <c r="I26" s="32"/>
    </row>
    <row r="27" spans="2:9" x14ac:dyDescent="0.25">
      <c r="B27" s="32"/>
      <c r="C27" s="32"/>
      <c r="D27" s="32"/>
      <c r="E27" s="32"/>
      <c r="F27" s="32"/>
      <c r="G27" s="32"/>
      <c r="H27" s="32"/>
      <c r="I27" s="32"/>
    </row>
    <row r="28" spans="2:9" x14ac:dyDescent="0.25">
      <c r="B28" s="32"/>
      <c r="C28" s="32"/>
      <c r="D28" s="32"/>
      <c r="E28" s="32"/>
      <c r="F28" s="32"/>
      <c r="G28" s="32"/>
      <c r="H28" s="32"/>
      <c r="I28" s="32"/>
    </row>
    <row r="29" spans="2:9" x14ac:dyDescent="0.25">
      <c r="B29" s="32"/>
      <c r="C29" s="32"/>
      <c r="D29" s="32"/>
      <c r="E29" s="32"/>
      <c r="F29" s="32"/>
      <c r="G29" s="32"/>
      <c r="H29" s="32"/>
      <c r="I29" s="32"/>
    </row>
    <row r="30" spans="2:9" x14ac:dyDescent="0.25">
      <c r="B30" s="48"/>
      <c r="C30" s="48"/>
      <c r="D30" s="48"/>
      <c r="E30" s="48"/>
      <c r="F30" s="48"/>
      <c r="G30" s="48"/>
      <c r="H30" s="48"/>
      <c r="I30" s="48"/>
    </row>
    <row r="31" spans="2:9" x14ac:dyDescent="0.25">
      <c r="B31" s="48"/>
      <c r="C31" s="48"/>
      <c r="D31" s="48"/>
      <c r="E31" s="48"/>
      <c r="F31" s="48"/>
      <c r="G31" s="48"/>
      <c r="H31" s="48"/>
      <c r="I31" s="48"/>
    </row>
  </sheetData>
  <mergeCells count="1">
    <mergeCell ref="B16:I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D52B-DA04-4F23-9F34-85656DB22722}">
  <dimension ref="A1:AS55"/>
  <sheetViews>
    <sheetView topLeftCell="A13" workbookViewId="0">
      <pane xSplit="1" topLeftCell="P1" activePane="topRight" state="frozen"/>
      <selection pane="topRight" activeCell="A19" sqref="A19"/>
    </sheetView>
  </sheetViews>
  <sheetFormatPr baseColWidth="10" defaultRowHeight="15" x14ac:dyDescent="0.25"/>
  <cols>
    <col min="1" max="1" width="43.42578125" bestFit="1" customWidth="1"/>
    <col min="2" max="45" width="15.85546875" customWidth="1"/>
  </cols>
  <sheetData>
    <row r="1" spans="1:45" x14ac:dyDescent="0.25">
      <c r="B1" s="20">
        <v>0</v>
      </c>
      <c r="C1" s="21"/>
      <c r="D1" s="20">
        <f>B1+1</f>
        <v>1</v>
      </c>
      <c r="E1" s="21"/>
      <c r="F1" s="20">
        <f>D1+1</f>
        <v>2</v>
      </c>
      <c r="G1" s="24"/>
      <c r="H1" s="20">
        <f>F1+1</f>
        <v>3</v>
      </c>
      <c r="I1" s="21"/>
      <c r="J1" s="20">
        <f>H1+1</f>
        <v>4</v>
      </c>
      <c r="K1" s="21"/>
      <c r="L1" s="20">
        <f>J1+1</f>
        <v>5</v>
      </c>
      <c r="M1" s="21"/>
      <c r="N1" s="20">
        <f>L1+1</f>
        <v>6</v>
      </c>
      <c r="O1" s="21"/>
      <c r="P1" s="20">
        <f>N1+1</f>
        <v>7</v>
      </c>
      <c r="Q1" s="21"/>
      <c r="R1" s="20">
        <f>P1+1</f>
        <v>8</v>
      </c>
      <c r="S1" s="21"/>
      <c r="T1" s="20">
        <f>R1+1</f>
        <v>9</v>
      </c>
      <c r="U1" s="24"/>
      <c r="V1" s="20">
        <f>T1+1</f>
        <v>10</v>
      </c>
      <c r="W1" s="21"/>
      <c r="X1" s="24">
        <f>V1+1</f>
        <v>11</v>
      </c>
      <c r="Y1" s="24"/>
      <c r="Z1" s="20">
        <f>X1+1</f>
        <v>12</v>
      </c>
      <c r="AA1" s="21"/>
      <c r="AB1" s="24">
        <f>Z1+1</f>
        <v>13</v>
      </c>
      <c r="AC1" s="24"/>
      <c r="AD1" s="20">
        <f>AB1+1</f>
        <v>14</v>
      </c>
      <c r="AE1" s="21"/>
      <c r="AF1" s="24">
        <f>AD1+1</f>
        <v>15</v>
      </c>
      <c r="AG1" s="24"/>
      <c r="AH1" s="20">
        <f>AF1+1</f>
        <v>16</v>
      </c>
      <c r="AI1" s="21"/>
      <c r="AJ1" s="24">
        <f>AH1+1</f>
        <v>17</v>
      </c>
      <c r="AK1" s="24"/>
      <c r="AL1" s="20">
        <f>AJ1+1</f>
        <v>18</v>
      </c>
      <c r="AM1" s="21"/>
      <c r="AN1" s="24">
        <f>AL1+1</f>
        <v>19</v>
      </c>
      <c r="AO1" s="24"/>
      <c r="AP1" s="20">
        <f>AN1+1</f>
        <v>20</v>
      </c>
      <c r="AQ1" s="21"/>
      <c r="AR1" s="24">
        <f>AP1+1</f>
        <v>21</v>
      </c>
      <c r="AS1" s="21"/>
    </row>
    <row r="2" spans="1:45" x14ac:dyDescent="0.25">
      <c r="B2" s="22" t="s">
        <v>44</v>
      </c>
      <c r="C2" s="23"/>
      <c r="D2" s="22" t="s">
        <v>47</v>
      </c>
      <c r="E2" s="23"/>
      <c r="F2" s="22" t="s">
        <v>48</v>
      </c>
      <c r="G2" s="25"/>
      <c r="H2" s="22" t="s">
        <v>49</v>
      </c>
      <c r="I2" s="23"/>
      <c r="J2" s="22" t="s">
        <v>50</v>
      </c>
      <c r="K2" s="23"/>
      <c r="L2" s="22" t="s">
        <v>51</v>
      </c>
      <c r="M2" s="23"/>
      <c r="N2" s="22" t="s">
        <v>52</v>
      </c>
      <c r="O2" s="23"/>
      <c r="P2" s="22" t="s">
        <v>46</v>
      </c>
      <c r="Q2" s="23"/>
      <c r="R2" s="22" t="s">
        <v>53</v>
      </c>
      <c r="S2" s="23"/>
      <c r="T2" s="22" t="s">
        <v>54</v>
      </c>
      <c r="U2" s="25"/>
      <c r="V2" s="22" t="s">
        <v>55</v>
      </c>
      <c r="W2" s="23"/>
      <c r="X2" s="25" t="s">
        <v>56</v>
      </c>
      <c r="Y2" s="25"/>
      <c r="Z2" s="22" t="s">
        <v>45</v>
      </c>
      <c r="AA2" s="23"/>
      <c r="AB2" s="25" t="s">
        <v>57</v>
      </c>
      <c r="AC2" s="25"/>
      <c r="AD2" s="22" t="s">
        <v>58</v>
      </c>
      <c r="AE2" s="23"/>
      <c r="AF2" s="25" t="s">
        <v>59</v>
      </c>
      <c r="AG2" s="25"/>
      <c r="AH2" s="22" t="s">
        <v>60</v>
      </c>
      <c r="AI2" s="23"/>
      <c r="AJ2" s="25" t="s">
        <v>61</v>
      </c>
      <c r="AK2" s="25"/>
      <c r="AL2" s="22" t="s">
        <v>62</v>
      </c>
      <c r="AM2" s="23"/>
      <c r="AN2" s="25" t="s">
        <v>63</v>
      </c>
      <c r="AO2" s="25"/>
      <c r="AP2" s="22" t="s">
        <v>64</v>
      </c>
      <c r="AQ2" s="23"/>
      <c r="AR2" s="25" t="s">
        <v>65</v>
      </c>
      <c r="AS2" s="23"/>
    </row>
    <row r="3" spans="1:45" x14ac:dyDescent="0.25">
      <c r="B3" s="11">
        <v>2021</v>
      </c>
      <c r="C3" s="12">
        <v>2020</v>
      </c>
      <c r="D3" s="11">
        <v>2021</v>
      </c>
      <c r="E3" s="12">
        <v>2020</v>
      </c>
      <c r="F3" s="11">
        <v>2021</v>
      </c>
      <c r="G3" s="12">
        <v>2020</v>
      </c>
      <c r="H3" s="11">
        <v>2021</v>
      </c>
      <c r="I3" s="12">
        <v>2020</v>
      </c>
      <c r="J3" s="11">
        <v>2021</v>
      </c>
      <c r="K3" s="12">
        <v>2020</v>
      </c>
      <c r="L3" s="11">
        <v>2021</v>
      </c>
      <c r="M3" s="12">
        <v>2020</v>
      </c>
      <c r="N3" s="11">
        <v>2021</v>
      </c>
      <c r="O3" s="12">
        <v>2020</v>
      </c>
      <c r="P3" s="11">
        <v>2021</v>
      </c>
      <c r="Q3" s="12">
        <v>2020</v>
      </c>
      <c r="R3" s="11">
        <v>2021</v>
      </c>
      <c r="S3" s="12">
        <v>2020</v>
      </c>
      <c r="T3" s="11">
        <v>2021</v>
      </c>
      <c r="U3" s="12">
        <v>2020</v>
      </c>
      <c r="V3" s="11">
        <v>2021</v>
      </c>
      <c r="W3" s="12">
        <v>2020</v>
      </c>
      <c r="X3" s="11">
        <v>2021</v>
      </c>
      <c r="Y3" s="12">
        <v>2020</v>
      </c>
      <c r="Z3" s="11">
        <v>2021</v>
      </c>
      <c r="AA3" s="12">
        <v>2020</v>
      </c>
      <c r="AB3" s="11">
        <v>2021</v>
      </c>
      <c r="AC3" s="12">
        <v>2020</v>
      </c>
      <c r="AD3" s="11">
        <v>2021</v>
      </c>
      <c r="AE3" s="12">
        <v>2020</v>
      </c>
      <c r="AF3" s="11">
        <v>2021</v>
      </c>
      <c r="AG3" s="12">
        <v>2020</v>
      </c>
      <c r="AH3" s="11">
        <v>2021</v>
      </c>
      <c r="AI3" s="12">
        <v>2020</v>
      </c>
      <c r="AJ3" s="11">
        <v>2021</v>
      </c>
      <c r="AK3" s="12">
        <v>2020</v>
      </c>
      <c r="AL3" s="11">
        <v>2021</v>
      </c>
      <c r="AM3" s="12">
        <v>2020</v>
      </c>
      <c r="AN3" s="11">
        <v>2021</v>
      </c>
      <c r="AO3" s="12">
        <v>2020</v>
      </c>
      <c r="AP3" s="11">
        <v>2021</v>
      </c>
      <c r="AQ3" s="12">
        <v>2020</v>
      </c>
      <c r="AR3" s="11">
        <v>2021</v>
      </c>
      <c r="AS3" s="12">
        <v>2020</v>
      </c>
    </row>
    <row r="4" spans="1:45" x14ac:dyDescent="0.25">
      <c r="A4" s="6" t="s">
        <v>13</v>
      </c>
      <c r="B4" s="7"/>
      <c r="C4" s="8"/>
      <c r="D4" s="7"/>
      <c r="E4" s="8"/>
      <c r="F4" s="7"/>
      <c r="G4" s="13"/>
      <c r="H4" s="7"/>
      <c r="I4" s="8"/>
      <c r="J4" s="13"/>
      <c r="K4" s="13"/>
      <c r="L4" s="7"/>
      <c r="M4" s="8"/>
      <c r="N4" s="7"/>
      <c r="O4" s="8"/>
      <c r="P4" s="13"/>
      <c r="Q4" s="13"/>
      <c r="R4" s="7"/>
      <c r="S4" s="8"/>
      <c r="T4" s="13"/>
      <c r="U4" s="13"/>
      <c r="V4" s="7"/>
      <c r="W4" s="8"/>
      <c r="X4" s="13"/>
      <c r="Y4" s="13"/>
      <c r="Z4" s="7"/>
      <c r="AA4" s="8"/>
      <c r="AB4" s="13"/>
      <c r="AC4" s="13"/>
      <c r="AD4" s="7"/>
      <c r="AE4" s="8"/>
      <c r="AF4" s="13"/>
      <c r="AG4" s="13"/>
      <c r="AH4" s="7"/>
      <c r="AI4" s="8"/>
      <c r="AJ4" s="13"/>
      <c r="AK4" s="13"/>
      <c r="AL4" s="7"/>
      <c r="AM4" s="8"/>
      <c r="AN4" s="13"/>
      <c r="AO4" s="13"/>
      <c r="AP4" s="7"/>
      <c r="AQ4" s="8"/>
      <c r="AR4" s="13"/>
      <c r="AS4" s="8"/>
    </row>
    <row r="5" spans="1:45" x14ac:dyDescent="0.25">
      <c r="A5" t="s">
        <v>14</v>
      </c>
      <c r="B5" s="9"/>
      <c r="C5" s="10"/>
      <c r="D5" s="9"/>
      <c r="E5" s="10"/>
      <c r="F5" s="9"/>
      <c r="G5" s="14"/>
      <c r="H5" s="9"/>
      <c r="I5" s="10"/>
      <c r="J5" s="14"/>
      <c r="K5" s="14"/>
      <c r="L5" s="9"/>
      <c r="M5" s="10"/>
      <c r="N5" s="9"/>
      <c r="O5" s="10"/>
      <c r="P5" s="15" t="s">
        <v>70</v>
      </c>
      <c r="Q5" s="15" t="s">
        <v>70</v>
      </c>
      <c r="R5" s="9"/>
      <c r="S5" s="10"/>
      <c r="T5" s="14"/>
      <c r="U5" s="14"/>
      <c r="V5" s="9"/>
      <c r="W5" s="10"/>
      <c r="X5" s="14"/>
      <c r="Y5" s="14"/>
      <c r="Z5" s="9"/>
      <c r="AA5" s="10"/>
      <c r="AB5" s="14"/>
      <c r="AC5" s="14"/>
      <c r="AD5" s="9"/>
      <c r="AE5" s="10"/>
      <c r="AF5" s="14"/>
      <c r="AG5" s="14"/>
      <c r="AH5" s="9"/>
      <c r="AI5" s="10"/>
      <c r="AJ5" s="14"/>
      <c r="AK5" s="14"/>
      <c r="AL5" s="9"/>
      <c r="AM5" s="10"/>
      <c r="AN5" s="14"/>
      <c r="AO5" s="14"/>
      <c r="AP5" s="9"/>
      <c r="AQ5" s="10"/>
      <c r="AR5" s="14"/>
      <c r="AS5" s="10"/>
    </row>
    <row r="6" spans="1:45" x14ac:dyDescent="0.25">
      <c r="A6" t="s">
        <v>15</v>
      </c>
      <c r="B6" s="9"/>
      <c r="C6" s="10"/>
      <c r="D6" s="9"/>
      <c r="E6" s="10"/>
      <c r="F6" s="9"/>
      <c r="G6" s="14"/>
      <c r="H6" s="9"/>
      <c r="I6" s="10"/>
      <c r="J6" s="14"/>
      <c r="K6" s="14"/>
      <c r="L6" s="9"/>
      <c r="M6" s="10"/>
      <c r="N6" s="9"/>
      <c r="O6" s="10"/>
      <c r="P6" s="15">
        <v>4884015</v>
      </c>
      <c r="Q6" s="15">
        <v>3923667</v>
      </c>
      <c r="R6" s="9"/>
      <c r="S6" s="10"/>
      <c r="T6" s="14"/>
      <c r="U6" s="14"/>
      <c r="V6" s="9"/>
      <c r="W6" s="10"/>
      <c r="X6" s="14"/>
      <c r="Y6" s="14"/>
      <c r="Z6" s="9"/>
      <c r="AA6" s="10"/>
      <c r="AB6" s="14"/>
      <c r="AC6" s="14"/>
      <c r="AD6" s="9"/>
      <c r="AE6" s="10"/>
      <c r="AF6" s="14"/>
      <c r="AG6" s="14"/>
      <c r="AH6" s="9"/>
      <c r="AI6" s="10"/>
      <c r="AJ6" s="14"/>
      <c r="AK6" s="14"/>
      <c r="AL6" s="9"/>
      <c r="AM6" s="10"/>
      <c r="AN6" s="14"/>
      <c r="AO6" s="14"/>
      <c r="AP6" s="9"/>
      <c r="AQ6" s="10"/>
      <c r="AR6" s="14"/>
      <c r="AS6" s="10"/>
    </row>
    <row r="7" spans="1:45" x14ac:dyDescent="0.25">
      <c r="A7" t="s">
        <v>16</v>
      </c>
      <c r="B7" s="9"/>
      <c r="C7" s="10"/>
      <c r="D7" s="9"/>
      <c r="E7" s="10"/>
      <c r="F7" s="9"/>
      <c r="G7" s="14"/>
      <c r="H7" s="9"/>
      <c r="I7" s="10"/>
      <c r="J7" s="14"/>
      <c r="K7" s="14"/>
      <c r="L7" s="9"/>
      <c r="M7" s="10"/>
      <c r="N7" s="9"/>
      <c r="O7" s="10"/>
      <c r="P7" s="15">
        <v>-4653142</v>
      </c>
      <c r="Q7" s="15">
        <v>-4555535</v>
      </c>
      <c r="R7" s="9"/>
      <c r="S7" s="10"/>
      <c r="T7" s="14"/>
      <c r="U7" s="14"/>
      <c r="V7" s="9"/>
      <c r="W7" s="10"/>
      <c r="X7" s="14"/>
      <c r="Y7" s="14"/>
      <c r="Z7" s="9"/>
      <c r="AA7" s="10"/>
      <c r="AB7" s="14"/>
      <c r="AC7" s="14"/>
      <c r="AD7" s="9"/>
      <c r="AE7" s="10"/>
      <c r="AF7" s="14"/>
      <c r="AG7" s="14"/>
      <c r="AH7" s="9"/>
      <c r="AI7" s="10"/>
      <c r="AJ7" s="14"/>
      <c r="AK7" s="14"/>
      <c r="AL7" s="9"/>
      <c r="AM7" s="10"/>
      <c r="AN7" s="14"/>
      <c r="AO7" s="14"/>
      <c r="AP7" s="9"/>
      <c r="AQ7" s="10"/>
      <c r="AR7" s="14"/>
      <c r="AS7" s="10"/>
    </row>
    <row r="8" spans="1:45" x14ac:dyDescent="0.25">
      <c r="B8" s="9"/>
      <c r="C8" s="10"/>
      <c r="D8" s="9"/>
      <c r="E8" s="10"/>
      <c r="F8" s="9"/>
      <c r="G8" s="14"/>
      <c r="H8" s="9"/>
      <c r="I8" s="10"/>
      <c r="J8" s="14"/>
      <c r="K8" s="14"/>
      <c r="L8" s="9"/>
      <c r="M8" s="10"/>
      <c r="N8" s="9"/>
      <c r="O8" s="10"/>
      <c r="P8" s="14"/>
      <c r="Q8" s="14"/>
      <c r="R8" s="9"/>
      <c r="S8" s="10"/>
      <c r="T8" s="14"/>
      <c r="U8" s="14"/>
      <c r="V8" s="9"/>
      <c r="W8" s="10"/>
      <c r="X8" s="14"/>
      <c r="Y8" s="14"/>
      <c r="Z8" s="9"/>
      <c r="AA8" s="10"/>
      <c r="AB8" s="14"/>
      <c r="AC8" s="14"/>
      <c r="AD8" s="9"/>
      <c r="AE8" s="10"/>
      <c r="AF8" s="14"/>
      <c r="AG8" s="14"/>
      <c r="AH8" s="9"/>
      <c r="AI8" s="10"/>
      <c r="AJ8" s="14"/>
      <c r="AK8" s="14"/>
      <c r="AL8" s="9"/>
      <c r="AM8" s="10"/>
      <c r="AN8" s="14"/>
      <c r="AO8" s="14"/>
      <c r="AP8" s="9"/>
      <c r="AQ8" s="10"/>
      <c r="AR8" s="14"/>
      <c r="AS8" s="10"/>
    </row>
    <row r="9" spans="1:45" x14ac:dyDescent="0.25">
      <c r="A9" s="6" t="s">
        <v>17</v>
      </c>
      <c r="B9" s="7"/>
      <c r="C9" s="8"/>
      <c r="D9" s="7"/>
      <c r="E9" s="8"/>
      <c r="F9" s="7"/>
      <c r="G9" s="13"/>
      <c r="H9" s="7"/>
      <c r="I9" s="8"/>
      <c r="J9" s="13"/>
      <c r="K9" s="13"/>
      <c r="L9" s="7"/>
      <c r="M9" s="8"/>
      <c r="N9" s="7"/>
      <c r="O9" s="8"/>
      <c r="P9" s="13" t="s">
        <v>68</v>
      </c>
      <c r="Q9" s="13" t="s">
        <v>68</v>
      </c>
      <c r="R9" s="7"/>
      <c r="S9" s="8"/>
      <c r="T9" s="13"/>
      <c r="U9" s="13"/>
      <c r="V9" s="7"/>
      <c r="W9" s="8"/>
      <c r="X9" s="13"/>
      <c r="Y9" s="13"/>
      <c r="Z9" s="7"/>
      <c r="AA9" s="8"/>
      <c r="AB9" s="13"/>
      <c r="AC9" s="13"/>
      <c r="AD9" s="7"/>
      <c r="AE9" s="8"/>
      <c r="AF9" s="13"/>
      <c r="AG9" s="13"/>
      <c r="AH9" s="7"/>
      <c r="AI9" s="8"/>
      <c r="AJ9" s="13"/>
      <c r="AK9" s="13"/>
      <c r="AL9" s="7"/>
      <c r="AM9" s="8"/>
      <c r="AN9" s="13"/>
      <c r="AO9" s="13"/>
      <c r="AP9" s="7"/>
      <c r="AQ9" s="8"/>
      <c r="AR9" s="13"/>
      <c r="AS9" s="8"/>
    </row>
    <row r="10" spans="1:45" x14ac:dyDescent="0.25">
      <c r="A10" t="s">
        <v>18</v>
      </c>
      <c r="B10" s="9"/>
      <c r="C10" s="10"/>
      <c r="D10" s="9"/>
      <c r="E10" s="10"/>
      <c r="F10" s="9"/>
      <c r="G10" s="14"/>
      <c r="H10" s="9"/>
      <c r="I10" s="10"/>
      <c r="J10" s="14"/>
      <c r="K10" s="14"/>
      <c r="L10" s="9"/>
      <c r="M10" s="10"/>
      <c r="N10" s="9"/>
      <c r="O10" s="10"/>
      <c r="P10" s="16">
        <v>2635130</v>
      </c>
      <c r="Q10" s="16">
        <v>3143538</v>
      </c>
      <c r="R10" s="9"/>
      <c r="S10" s="10"/>
      <c r="T10" s="14"/>
      <c r="U10" s="14"/>
      <c r="V10" s="9"/>
      <c r="W10" s="10"/>
      <c r="X10" s="14"/>
      <c r="Y10" s="14"/>
      <c r="Z10" s="9"/>
      <c r="AA10" s="10"/>
      <c r="AB10" s="14"/>
      <c r="AC10" s="14"/>
      <c r="AD10" s="9"/>
      <c r="AE10" s="10"/>
      <c r="AF10" s="14"/>
      <c r="AG10" s="14"/>
      <c r="AH10" s="9"/>
      <c r="AI10" s="10"/>
      <c r="AJ10" s="14"/>
      <c r="AK10" s="14"/>
      <c r="AL10" s="9"/>
      <c r="AM10" s="10"/>
      <c r="AN10" s="14"/>
      <c r="AO10" s="14"/>
      <c r="AP10" s="9"/>
      <c r="AQ10" s="10"/>
      <c r="AR10" s="14"/>
      <c r="AS10" s="10"/>
    </row>
    <row r="11" spans="1:45" x14ac:dyDescent="0.25">
      <c r="A11" t="s">
        <v>19</v>
      </c>
      <c r="B11" s="9"/>
      <c r="C11" s="10"/>
      <c r="D11" s="9"/>
      <c r="E11" s="10"/>
      <c r="F11" s="9"/>
      <c r="G11" s="14"/>
      <c r="H11" s="9"/>
      <c r="I11" s="10"/>
      <c r="J11" s="14"/>
      <c r="K11" s="14"/>
      <c r="L11" s="9"/>
      <c r="M11" s="10"/>
      <c r="N11" s="9"/>
      <c r="O11" s="10"/>
      <c r="P11" s="16">
        <v>13312434</v>
      </c>
      <c r="Q11" s="16">
        <v>15650090</v>
      </c>
      <c r="R11" s="9"/>
      <c r="S11" s="10"/>
      <c r="T11" s="14"/>
      <c r="U11" s="14"/>
      <c r="V11" s="9"/>
      <c r="W11" s="10"/>
      <c r="X11" s="14"/>
      <c r="Y11" s="14"/>
      <c r="Z11" s="9"/>
      <c r="AA11" s="10"/>
      <c r="AB11" s="14"/>
      <c r="AC11" s="14"/>
      <c r="AD11" s="9"/>
      <c r="AE11" s="10"/>
      <c r="AF11" s="14"/>
      <c r="AG11" s="14"/>
      <c r="AH11" s="9"/>
      <c r="AI11" s="10"/>
      <c r="AJ11" s="14"/>
      <c r="AK11" s="14"/>
      <c r="AL11" s="9"/>
      <c r="AM11" s="10"/>
      <c r="AN11" s="14"/>
      <c r="AO11" s="14"/>
      <c r="AP11" s="9"/>
      <c r="AQ11" s="10"/>
      <c r="AR11" s="14"/>
      <c r="AS11" s="10"/>
    </row>
    <row r="12" spans="1:45" x14ac:dyDescent="0.25">
      <c r="A12" t="s">
        <v>20</v>
      </c>
      <c r="B12" s="9"/>
      <c r="C12" s="10"/>
      <c r="D12" s="9"/>
      <c r="E12" s="10"/>
      <c r="F12" s="9"/>
      <c r="G12" s="14"/>
      <c r="H12" s="9"/>
      <c r="I12" s="10"/>
      <c r="J12" s="14"/>
      <c r="K12" s="14"/>
      <c r="L12" s="9"/>
      <c r="M12" s="10"/>
      <c r="N12" s="9"/>
      <c r="O12" s="10"/>
      <c r="P12" s="16">
        <v>-7066904</v>
      </c>
      <c r="Q12" s="16">
        <v>-2442385</v>
      </c>
      <c r="R12" s="9"/>
      <c r="S12" s="10"/>
      <c r="T12" s="14"/>
      <c r="U12" s="14"/>
      <c r="V12" s="9"/>
      <c r="W12" s="10"/>
      <c r="X12" s="14"/>
      <c r="Y12" s="14"/>
      <c r="Z12" s="9"/>
      <c r="AA12" s="10"/>
      <c r="AB12" s="14"/>
      <c r="AC12" s="14"/>
      <c r="AD12" s="9"/>
      <c r="AE12" s="10"/>
      <c r="AF12" s="14"/>
      <c r="AG12" s="14"/>
      <c r="AH12" s="9"/>
      <c r="AI12" s="10"/>
      <c r="AJ12" s="14"/>
      <c r="AK12" s="14"/>
      <c r="AL12" s="9"/>
      <c r="AM12" s="10"/>
      <c r="AN12" s="14"/>
      <c r="AO12" s="14"/>
      <c r="AP12" s="9"/>
      <c r="AQ12" s="10"/>
      <c r="AR12" s="14"/>
      <c r="AS12" s="10"/>
    </row>
    <row r="13" spans="1:45" x14ac:dyDescent="0.25">
      <c r="B13" s="9"/>
      <c r="C13" s="10"/>
      <c r="D13" s="9"/>
      <c r="E13" s="10"/>
      <c r="F13" s="9"/>
      <c r="G13" s="14"/>
      <c r="H13" s="9"/>
      <c r="I13" s="10"/>
      <c r="J13" s="14"/>
      <c r="K13" s="14"/>
      <c r="L13" s="9"/>
      <c r="M13" s="10"/>
      <c r="N13" s="9"/>
      <c r="O13" s="10"/>
      <c r="P13" s="14"/>
      <c r="Q13" s="14"/>
      <c r="R13" s="9"/>
      <c r="S13" s="10"/>
      <c r="T13" s="14"/>
      <c r="U13" s="14"/>
      <c r="V13" s="9"/>
      <c r="W13" s="10"/>
      <c r="X13" s="14"/>
      <c r="Y13" s="14"/>
      <c r="Z13" s="9"/>
      <c r="AA13" s="10"/>
      <c r="AB13" s="14"/>
      <c r="AC13" s="14"/>
      <c r="AD13" s="9"/>
      <c r="AE13" s="10"/>
      <c r="AF13" s="14"/>
      <c r="AG13" s="14"/>
      <c r="AH13" s="9"/>
      <c r="AI13" s="10"/>
      <c r="AJ13" s="14"/>
      <c r="AK13" s="14"/>
      <c r="AL13" s="9"/>
      <c r="AM13" s="10"/>
      <c r="AN13" s="14"/>
      <c r="AO13" s="14"/>
      <c r="AP13" s="9"/>
      <c r="AQ13" s="10"/>
      <c r="AR13" s="14"/>
      <c r="AS13" s="10"/>
    </row>
    <row r="14" spans="1:45" x14ac:dyDescent="0.25">
      <c r="A14" s="6" t="s">
        <v>21</v>
      </c>
      <c r="B14" s="7"/>
      <c r="C14" s="8"/>
      <c r="D14" s="7"/>
      <c r="E14" s="8"/>
      <c r="F14" s="7"/>
      <c r="G14" s="13"/>
      <c r="H14" s="7"/>
      <c r="I14" s="8"/>
      <c r="J14" s="13"/>
      <c r="K14" s="13"/>
      <c r="L14" s="7"/>
      <c r="M14" s="8"/>
      <c r="N14" s="7"/>
      <c r="O14" s="8"/>
      <c r="P14" s="13" t="s">
        <v>69</v>
      </c>
      <c r="Q14" s="13"/>
      <c r="R14" s="7"/>
      <c r="S14" s="8"/>
      <c r="T14" s="13"/>
      <c r="U14" s="13"/>
      <c r="V14" s="7"/>
      <c r="W14" s="8"/>
      <c r="X14" s="13"/>
      <c r="Y14" s="13"/>
      <c r="Z14" s="7"/>
      <c r="AA14" s="8"/>
      <c r="AB14" s="13"/>
      <c r="AC14" s="13"/>
      <c r="AD14" s="7"/>
      <c r="AE14" s="8"/>
      <c r="AF14" s="13"/>
      <c r="AG14" s="13"/>
      <c r="AH14" s="7"/>
      <c r="AI14" s="8"/>
      <c r="AJ14" s="13"/>
      <c r="AK14" s="13"/>
      <c r="AL14" s="7"/>
      <c r="AM14" s="8"/>
      <c r="AN14" s="13"/>
      <c r="AO14" s="13"/>
      <c r="AP14" s="7"/>
      <c r="AQ14" s="8"/>
      <c r="AR14" s="13"/>
      <c r="AS14" s="8"/>
    </row>
    <row r="15" spans="1:45" x14ac:dyDescent="0.25">
      <c r="A15" t="s">
        <v>22</v>
      </c>
      <c r="B15" s="9"/>
      <c r="C15" s="10"/>
      <c r="D15" s="9"/>
      <c r="E15" s="10"/>
      <c r="F15" s="9"/>
      <c r="G15" s="14"/>
      <c r="H15" s="9"/>
      <c r="I15" s="10"/>
      <c r="J15" s="14"/>
      <c r="K15" s="14"/>
      <c r="L15" s="9"/>
      <c r="M15" s="10"/>
      <c r="N15" s="9"/>
      <c r="O15" s="10"/>
      <c r="P15" s="17">
        <f>P7+P16+P17+P18+P19</f>
        <v>-2338620</v>
      </c>
      <c r="Q15" s="17">
        <f>Q7+Q16+Q17+Q18+Q19</f>
        <v>-3401869</v>
      </c>
      <c r="R15" s="9"/>
      <c r="S15" s="10"/>
      <c r="T15" s="14"/>
      <c r="U15" s="14"/>
      <c r="V15" s="9"/>
      <c r="W15" s="10"/>
      <c r="X15" s="14"/>
      <c r="Y15" s="14"/>
      <c r="Z15" s="9"/>
      <c r="AA15" s="10"/>
      <c r="AB15" s="14"/>
      <c r="AC15" s="14"/>
      <c r="AD15" s="9"/>
      <c r="AE15" s="10"/>
      <c r="AF15" s="14"/>
      <c r="AG15" s="14"/>
      <c r="AH15" s="9"/>
      <c r="AI15" s="10"/>
      <c r="AJ15" s="14"/>
      <c r="AK15" s="14"/>
      <c r="AL15" s="9"/>
      <c r="AM15" s="10"/>
      <c r="AN15" s="14"/>
      <c r="AO15" s="14"/>
      <c r="AP15" s="9"/>
      <c r="AQ15" s="10"/>
      <c r="AR15" s="14"/>
      <c r="AS15" s="10"/>
    </row>
    <row r="16" spans="1:45" x14ac:dyDescent="0.25">
      <c r="A16" t="s">
        <v>72</v>
      </c>
      <c r="B16" s="9"/>
      <c r="C16" s="10"/>
      <c r="D16" s="9"/>
      <c r="E16" s="10"/>
      <c r="F16" s="9"/>
      <c r="G16" s="14"/>
      <c r="H16" s="9"/>
      <c r="I16" s="10"/>
      <c r="J16" s="14"/>
      <c r="K16" s="14"/>
      <c r="L16" s="9"/>
      <c r="M16" s="10"/>
      <c r="N16" s="9"/>
      <c r="O16" s="10"/>
      <c r="P16" s="17">
        <v>1114232</v>
      </c>
      <c r="Q16" s="17">
        <v>1219586</v>
      </c>
      <c r="R16" s="9"/>
      <c r="S16" s="10"/>
      <c r="T16" s="14"/>
      <c r="U16" s="14"/>
      <c r="V16" s="9"/>
      <c r="W16" s="10"/>
      <c r="X16" s="14"/>
      <c r="Y16" s="14"/>
      <c r="Z16" s="9"/>
      <c r="AA16" s="10"/>
      <c r="AB16" s="14"/>
      <c r="AC16" s="14"/>
      <c r="AD16" s="9"/>
      <c r="AE16" s="10"/>
      <c r="AF16" s="14"/>
      <c r="AG16" s="14"/>
      <c r="AH16" s="9"/>
      <c r="AI16" s="10"/>
      <c r="AJ16" s="14"/>
      <c r="AK16" s="14"/>
      <c r="AL16" s="9"/>
      <c r="AM16" s="10"/>
      <c r="AN16" s="14"/>
      <c r="AO16" s="14"/>
      <c r="AP16" s="9"/>
      <c r="AQ16" s="10"/>
      <c r="AR16" s="14"/>
      <c r="AS16" s="10"/>
    </row>
    <row r="17" spans="1:45" x14ac:dyDescent="0.25">
      <c r="A17" t="s">
        <v>73</v>
      </c>
      <c r="B17" s="9"/>
      <c r="C17" s="10"/>
      <c r="D17" s="9"/>
      <c r="E17" s="10"/>
      <c r="F17" s="9"/>
      <c r="G17" s="14"/>
      <c r="H17" s="9"/>
      <c r="I17" s="10"/>
      <c r="J17" s="14"/>
      <c r="K17" s="14"/>
      <c r="L17" s="9"/>
      <c r="M17" s="10"/>
      <c r="N17" s="9"/>
      <c r="O17" s="10"/>
      <c r="P17" s="17">
        <v>51162</v>
      </c>
      <c r="Q17" s="17">
        <v>169800</v>
      </c>
      <c r="R17" s="9"/>
      <c r="S17" s="10"/>
      <c r="T17" s="14"/>
      <c r="U17" s="14"/>
      <c r="V17" s="9"/>
      <c r="W17" s="10"/>
      <c r="X17" s="14"/>
      <c r="Y17" s="14"/>
      <c r="Z17" s="9"/>
      <c r="AA17" s="10"/>
      <c r="AB17" s="14"/>
      <c r="AC17" s="14"/>
      <c r="AD17" s="9"/>
      <c r="AE17" s="10"/>
      <c r="AF17" s="14"/>
      <c r="AG17" s="14"/>
      <c r="AH17" s="9"/>
      <c r="AI17" s="10"/>
      <c r="AJ17" s="14"/>
      <c r="AK17" s="14"/>
      <c r="AL17" s="9"/>
      <c r="AM17" s="10"/>
      <c r="AN17" s="14"/>
      <c r="AO17" s="14"/>
      <c r="AP17" s="9"/>
      <c r="AQ17" s="10"/>
      <c r="AR17" s="14"/>
      <c r="AS17" s="10"/>
    </row>
    <row r="18" spans="1:45" x14ac:dyDescent="0.25">
      <c r="A18" t="s">
        <v>75</v>
      </c>
      <c r="B18" s="9"/>
      <c r="C18" s="10"/>
      <c r="D18" s="9"/>
      <c r="E18" s="10"/>
      <c r="F18" s="9"/>
      <c r="G18" s="14"/>
      <c r="H18" s="9"/>
      <c r="I18" s="10"/>
      <c r="J18" s="14"/>
      <c r="K18" s="14"/>
      <c r="L18" s="9"/>
      <c r="M18" s="10"/>
      <c r="N18" s="9"/>
      <c r="O18" s="10"/>
      <c r="P18" s="17">
        <v>568935</v>
      </c>
      <c r="Q18" s="17">
        <v>-550188</v>
      </c>
      <c r="R18" s="9"/>
      <c r="S18" s="10"/>
      <c r="T18" s="14"/>
      <c r="U18" s="14"/>
      <c r="V18" s="9"/>
      <c r="W18" s="10"/>
      <c r="X18" s="14"/>
      <c r="Y18" s="14"/>
      <c r="Z18" s="9"/>
      <c r="AA18" s="10"/>
      <c r="AB18" s="14"/>
      <c r="AC18" s="14"/>
      <c r="AD18" s="9"/>
      <c r="AE18" s="10"/>
      <c r="AF18" s="14"/>
      <c r="AG18" s="14"/>
      <c r="AH18" s="9"/>
      <c r="AI18" s="10"/>
      <c r="AJ18" s="14"/>
      <c r="AK18" s="14"/>
      <c r="AL18" s="9"/>
      <c r="AM18" s="10"/>
      <c r="AN18" s="14"/>
      <c r="AO18" s="14"/>
      <c r="AP18" s="9"/>
      <c r="AQ18" s="10"/>
      <c r="AR18" s="14"/>
      <c r="AS18" s="10"/>
    </row>
    <row r="19" spans="1:45" x14ac:dyDescent="0.25">
      <c r="A19" t="s">
        <v>74</v>
      </c>
      <c r="B19" s="9"/>
      <c r="C19" s="10"/>
      <c r="D19" s="9"/>
      <c r="E19" s="10"/>
      <c r="F19" s="9"/>
      <c r="G19" s="14"/>
      <c r="H19" s="9"/>
      <c r="I19" s="10"/>
      <c r="J19" s="14"/>
      <c r="K19" s="14"/>
      <c r="L19" s="9"/>
      <c r="M19" s="10"/>
      <c r="N19" s="9"/>
      <c r="O19" s="10"/>
      <c r="P19" s="17">
        <v>580193</v>
      </c>
      <c r="Q19" s="17">
        <v>314468</v>
      </c>
      <c r="R19" s="9"/>
      <c r="S19" s="10"/>
      <c r="T19" s="14"/>
      <c r="U19" s="14"/>
      <c r="V19" s="9"/>
      <c r="W19" s="10"/>
      <c r="X19" s="14"/>
      <c r="Y19" s="14"/>
      <c r="Z19" s="9"/>
      <c r="AA19" s="10"/>
      <c r="AB19" s="14"/>
      <c r="AC19" s="14"/>
      <c r="AD19" s="9"/>
      <c r="AE19" s="10"/>
      <c r="AF19" s="14"/>
      <c r="AG19" s="14"/>
      <c r="AH19" s="9"/>
      <c r="AI19" s="10"/>
      <c r="AJ19" s="14"/>
      <c r="AK19" s="14"/>
      <c r="AL19" s="9"/>
      <c r="AM19" s="10"/>
      <c r="AN19" s="14"/>
      <c r="AO19" s="14"/>
      <c r="AP19" s="9"/>
      <c r="AQ19" s="10"/>
      <c r="AR19" s="14"/>
      <c r="AS19" s="10"/>
    </row>
    <row r="20" spans="1:45" x14ac:dyDescent="0.25">
      <c r="B20" s="9"/>
      <c r="C20" s="10"/>
      <c r="D20" s="9"/>
      <c r="E20" s="10"/>
      <c r="F20" s="9"/>
      <c r="G20" s="14"/>
      <c r="H20" s="9"/>
      <c r="I20" s="10"/>
      <c r="J20" s="14"/>
      <c r="K20" s="14"/>
      <c r="L20" s="9"/>
      <c r="M20" s="10"/>
      <c r="N20" s="9"/>
      <c r="O20" s="10"/>
      <c r="P20" s="14"/>
      <c r="Q20" s="14"/>
      <c r="R20" s="9"/>
      <c r="S20" s="10"/>
      <c r="T20" s="14"/>
      <c r="U20" s="14"/>
      <c r="V20" s="9"/>
      <c r="W20" s="10"/>
      <c r="X20" s="14"/>
      <c r="Y20" s="14"/>
      <c r="Z20" s="9"/>
      <c r="AA20" s="10"/>
      <c r="AB20" s="14"/>
      <c r="AC20" s="14"/>
      <c r="AD20" s="9"/>
      <c r="AE20" s="10"/>
      <c r="AF20" s="14"/>
      <c r="AG20" s="14"/>
      <c r="AH20" s="9"/>
      <c r="AI20" s="10"/>
      <c r="AJ20" s="14"/>
      <c r="AK20" s="14"/>
      <c r="AL20" s="9"/>
      <c r="AM20" s="10"/>
      <c r="AN20" s="14"/>
      <c r="AO20" s="14"/>
      <c r="AP20" s="9"/>
      <c r="AQ20" s="10"/>
      <c r="AR20" s="14"/>
      <c r="AS20" s="10"/>
    </row>
    <row r="21" spans="1:45" x14ac:dyDescent="0.25">
      <c r="A21" s="6" t="s">
        <v>23</v>
      </c>
      <c r="B21" s="7"/>
      <c r="C21" s="8"/>
      <c r="D21" s="7"/>
      <c r="E21" s="8"/>
      <c r="F21" s="7"/>
      <c r="G21" s="13"/>
      <c r="H21" s="7"/>
      <c r="I21" s="8"/>
      <c r="J21" s="13"/>
      <c r="K21" s="13"/>
      <c r="L21" s="7"/>
      <c r="M21" s="8"/>
      <c r="N21" s="7"/>
      <c r="O21" s="8"/>
      <c r="P21" s="13"/>
      <c r="Q21" s="13"/>
      <c r="R21" s="7"/>
      <c r="S21" s="8"/>
      <c r="T21" s="13"/>
      <c r="U21" s="13"/>
      <c r="V21" s="7"/>
      <c r="W21" s="8"/>
      <c r="X21" s="13"/>
      <c r="Y21" s="13"/>
      <c r="Z21" s="7"/>
      <c r="AA21" s="8"/>
      <c r="AB21" s="13"/>
      <c r="AC21" s="13"/>
      <c r="AD21" s="7"/>
      <c r="AE21" s="8"/>
      <c r="AF21" s="13"/>
      <c r="AG21" s="13"/>
      <c r="AH21" s="7"/>
      <c r="AI21" s="8"/>
      <c r="AJ21" s="13"/>
      <c r="AK21" s="13"/>
      <c r="AL21" s="7"/>
      <c r="AM21" s="8"/>
      <c r="AN21" s="13"/>
      <c r="AO21" s="13"/>
      <c r="AP21" s="7"/>
      <c r="AQ21" s="8"/>
      <c r="AR21" s="13"/>
      <c r="AS21" s="8"/>
    </row>
    <row r="22" spans="1:45" x14ac:dyDescent="0.25">
      <c r="A22" t="s">
        <v>24</v>
      </c>
      <c r="B22" s="9"/>
      <c r="C22" s="10"/>
      <c r="D22" s="9"/>
      <c r="E22" s="10"/>
      <c r="F22" s="9"/>
      <c r="G22" s="14"/>
      <c r="H22" s="9"/>
      <c r="I22" s="10"/>
      <c r="J22" s="14"/>
      <c r="K22" s="14"/>
      <c r="L22" s="9"/>
      <c r="M22" s="10"/>
      <c r="N22" s="9"/>
      <c r="O22" s="10"/>
      <c r="P22" s="18">
        <f>P15/P11</f>
        <v>-0.17567185685202269</v>
      </c>
      <c r="Q22" s="18">
        <f>Q15/Q11</f>
        <v>-0.21737057103185989</v>
      </c>
      <c r="R22" s="9"/>
      <c r="S22" s="10"/>
      <c r="T22" s="14"/>
      <c r="U22" s="14"/>
      <c r="V22" s="9"/>
      <c r="W22" s="10"/>
      <c r="X22" s="14"/>
      <c r="Y22" s="14"/>
      <c r="Z22" s="9"/>
      <c r="AA22" s="10"/>
      <c r="AB22" s="14"/>
      <c r="AC22" s="14"/>
      <c r="AD22" s="9"/>
      <c r="AE22" s="10"/>
      <c r="AF22" s="14"/>
      <c r="AG22" s="14"/>
      <c r="AH22" s="9"/>
      <c r="AI22" s="10"/>
      <c r="AJ22" s="14"/>
      <c r="AK22" s="14"/>
      <c r="AL22" s="9"/>
      <c r="AM22" s="10"/>
      <c r="AN22" s="14"/>
      <c r="AO22" s="14"/>
      <c r="AP22" s="9"/>
      <c r="AQ22" s="10"/>
      <c r="AR22" s="14"/>
      <c r="AS22" s="10"/>
    </row>
    <row r="23" spans="1:45" x14ac:dyDescent="0.25">
      <c r="B23" s="9"/>
      <c r="C23" s="10"/>
      <c r="D23" s="9"/>
      <c r="E23" s="10"/>
      <c r="F23" s="9"/>
      <c r="G23" s="14"/>
      <c r="H23" s="9"/>
      <c r="I23" s="10"/>
      <c r="J23" s="14"/>
      <c r="K23" s="14"/>
      <c r="L23" s="9"/>
      <c r="M23" s="10"/>
      <c r="N23" s="9"/>
      <c r="O23" s="10"/>
      <c r="P23" s="14"/>
      <c r="Q23" s="14"/>
      <c r="R23" s="9"/>
      <c r="S23" s="10"/>
      <c r="T23" s="14"/>
      <c r="U23" s="14"/>
      <c r="V23" s="9"/>
      <c r="W23" s="10"/>
      <c r="X23" s="14"/>
      <c r="Y23" s="14"/>
      <c r="Z23" s="9"/>
      <c r="AA23" s="10"/>
      <c r="AB23" s="14"/>
      <c r="AC23" s="14"/>
      <c r="AD23" s="9"/>
      <c r="AE23" s="10"/>
      <c r="AF23" s="14"/>
      <c r="AG23" s="14"/>
      <c r="AH23" s="9"/>
      <c r="AI23" s="10"/>
      <c r="AJ23" s="14"/>
      <c r="AK23" s="14"/>
      <c r="AL23" s="9"/>
      <c r="AM23" s="10"/>
      <c r="AN23" s="14"/>
      <c r="AO23" s="14"/>
      <c r="AP23" s="9"/>
      <c r="AQ23" s="10"/>
      <c r="AR23" s="14"/>
      <c r="AS23" s="10"/>
    </row>
    <row r="24" spans="1:45" x14ac:dyDescent="0.25">
      <c r="A24" s="6" t="s">
        <v>25</v>
      </c>
      <c r="B24" s="7"/>
      <c r="C24" s="8"/>
      <c r="D24" s="7"/>
      <c r="E24" s="8"/>
      <c r="F24" s="7"/>
      <c r="G24" s="13"/>
      <c r="H24" s="7"/>
      <c r="I24" s="8"/>
      <c r="J24" s="13"/>
      <c r="K24" s="13"/>
      <c r="L24" s="7"/>
      <c r="M24" s="8"/>
      <c r="N24" s="7"/>
      <c r="O24" s="8"/>
      <c r="P24" s="13"/>
      <c r="Q24" s="13"/>
      <c r="R24" s="7"/>
      <c r="S24" s="8"/>
      <c r="T24" s="13"/>
      <c r="U24" s="13"/>
      <c r="V24" s="7"/>
      <c r="W24" s="8"/>
      <c r="X24" s="13"/>
      <c r="Y24" s="13"/>
      <c r="Z24" s="7"/>
      <c r="AA24" s="8"/>
      <c r="AB24" s="13"/>
      <c r="AC24" s="13"/>
      <c r="AD24" s="7"/>
      <c r="AE24" s="8"/>
      <c r="AF24" s="13"/>
      <c r="AG24" s="13"/>
      <c r="AH24" s="7"/>
      <c r="AI24" s="8"/>
      <c r="AJ24" s="13"/>
      <c r="AK24" s="13"/>
      <c r="AL24" s="7"/>
      <c r="AM24" s="8"/>
      <c r="AN24" s="13"/>
      <c r="AO24" s="13"/>
      <c r="AP24" s="7"/>
      <c r="AQ24" s="8"/>
      <c r="AR24" s="13"/>
      <c r="AS24" s="8"/>
    </row>
    <row r="25" spans="1:45" x14ac:dyDescent="0.25">
      <c r="A25" t="s">
        <v>26</v>
      </c>
      <c r="B25" s="9"/>
      <c r="C25" s="10"/>
      <c r="D25" s="9"/>
      <c r="E25" s="10"/>
      <c r="F25" s="9"/>
      <c r="G25" s="14"/>
      <c r="H25" s="9"/>
      <c r="I25" s="10"/>
      <c r="J25" s="14"/>
      <c r="K25" s="14"/>
      <c r="L25" s="9"/>
      <c r="M25" s="10"/>
      <c r="N25" s="9"/>
      <c r="O25" s="10"/>
      <c r="P25" s="18">
        <f>P7/P12</f>
        <v>0.65844137687451254</v>
      </c>
      <c r="Q25" s="18">
        <f>Q7/Q12</f>
        <v>1.8651993850273401</v>
      </c>
      <c r="R25" s="9"/>
      <c r="S25" s="10"/>
      <c r="T25" s="14"/>
      <c r="U25" s="14"/>
      <c r="V25" s="9"/>
      <c r="W25" s="10"/>
      <c r="X25" s="14"/>
      <c r="Y25" s="14"/>
      <c r="Z25" s="9"/>
      <c r="AA25" s="10"/>
      <c r="AB25" s="14"/>
      <c r="AC25" s="14"/>
      <c r="AD25" s="9"/>
      <c r="AE25" s="10"/>
      <c r="AF25" s="14"/>
      <c r="AG25" s="14"/>
      <c r="AH25" s="9"/>
      <c r="AI25" s="10"/>
      <c r="AJ25" s="14"/>
      <c r="AK25" s="14"/>
      <c r="AL25" s="9"/>
      <c r="AM25" s="10"/>
      <c r="AN25" s="14"/>
      <c r="AO25" s="14"/>
      <c r="AP25" s="9"/>
      <c r="AQ25" s="10"/>
      <c r="AR25" s="14"/>
      <c r="AS25" s="10"/>
    </row>
    <row r="26" spans="1:45" x14ac:dyDescent="0.25">
      <c r="B26" s="9"/>
      <c r="C26" s="10"/>
      <c r="D26" s="9"/>
      <c r="E26" s="10"/>
      <c r="F26" s="9"/>
      <c r="G26" s="14"/>
      <c r="H26" s="9"/>
      <c r="I26" s="10"/>
      <c r="J26" s="14"/>
      <c r="K26" s="14"/>
      <c r="L26" s="9"/>
      <c r="M26" s="10"/>
      <c r="N26" s="9"/>
      <c r="O26" s="10"/>
      <c r="P26" s="14"/>
      <c r="Q26" s="14"/>
      <c r="R26" s="9"/>
      <c r="S26" s="10"/>
      <c r="T26" s="14"/>
      <c r="U26" s="14"/>
      <c r="V26" s="9"/>
      <c r="W26" s="10"/>
      <c r="X26" s="14"/>
      <c r="Y26" s="14"/>
      <c r="Z26" s="9"/>
      <c r="AA26" s="10"/>
      <c r="AB26" s="14"/>
      <c r="AC26" s="14"/>
      <c r="AD26" s="9"/>
      <c r="AE26" s="10"/>
      <c r="AF26" s="14"/>
      <c r="AG26" s="14"/>
      <c r="AH26" s="9"/>
      <c r="AI26" s="10"/>
      <c r="AJ26" s="14"/>
      <c r="AK26" s="14"/>
      <c r="AL26" s="9"/>
      <c r="AM26" s="10"/>
      <c r="AN26" s="14"/>
      <c r="AO26" s="14"/>
      <c r="AP26" s="9"/>
      <c r="AQ26" s="10"/>
      <c r="AR26" s="14"/>
      <c r="AS26" s="10"/>
    </row>
    <row r="27" spans="1:45" x14ac:dyDescent="0.25">
      <c r="A27" s="6" t="s">
        <v>27</v>
      </c>
      <c r="B27" s="7"/>
      <c r="C27" s="8"/>
      <c r="D27" s="7"/>
      <c r="E27" s="8"/>
      <c r="F27" s="7"/>
      <c r="G27" s="13"/>
      <c r="H27" s="7"/>
      <c r="I27" s="8"/>
      <c r="J27" s="13"/>
      <c r="K27" s="13"/>
      <c r="L27" s="7"/>
      <c r="M27" s="8"/>
      <c r="N27" s="7"/>
      <c r="O27" s="8"/>
      <c r="P27" s="13"/>
      <c r="Q27" s="13"/>
      <c r="R27" s="7"/>
      <c r="S27" s="8"/>
      <c r="T27" s="13"/>
      <c r="U27" s="13"/>
      <c r="V27" s="7"/>
      <c r="W27" s="8"/>
      <c r="X27" s="13"/>
      <c r="Y27" s="13"/>
      <c r="Z27" s="7"/>
      <c r="AA27" s="8"/>
      <c r="AB27" s="13"/>
      <c r="AC27" s="13"/>
      <c r="AD27" s="7"/>
      <c r="AE27" s="8"/>
      <c r="AF27" s="13"/>
      <c r="AG27" s="13"/>
      <c r="AH27" s="7"/>
      <c r="AI27" s="8"/>
      <c r="AJ27" s="13"/>
      <c r="AK27" s="13"/>
      <c r="AL27" s="7"/>
      <c r="AM27" s="8"/>
      <c r="AN27" s="13"/>
      <c r="AO27" s="13"/>
      <c r="AP27" s="7"/>
      <c r="AQ27" s="8"/>
      <c r="AR27" s="13"/>
      <c r="AS27" s="8"/>
    </row>
    <row r="28" spans="1:45" x14ac:dyDescent="0.25">
      <c r="A28" t="s">
        <v>28</v>
      </c>
      <c r="B28" s="9"/>
      <c r="C28" s="10"/>
      <c r="D28" s="9"/>
      <c r="E28" s="10"/>
      <c r="F28" s="9"/>
      <c r="G28" s="14"/>
      <c r="H28" s="9"/>
      <c r="I28" s="10"/>
      <c r="J28" s="14"/>
      <c r="K28" s="14"/>
      <c r="L28" s="9"/>
      <c r="M28" s="10"/>
      <c r="N28" s="9"/>
      <c r="O28" s="10"/>
      <c r="P28" s="19">
        <f>(P11-P12)/P12</f>
        <v>-2.8837717337040378</v>
      </c>
      <c r="Q28" s="19">
        <f>(Q11-Q12)/Q12</f>
        <v>-7.4077080394778054</v>
      </c>
      <c r="R28" s="9"/>
      <c r="S28" s="10"/>
      <c r="T28" s="14"/>
      <c r="U28" s="14"/>
      <c r="V28" s="9"/>
      <c r="W28" s="10"/>
      <c r="X28" s="14"/>
      <c r="Y28" s="14"/>
      <c r="Z28" s="9"/>
      <c r="AA28" s="10"/>
      <c r="AB28" s="14"/>
      <c r="AC28" s="14"/>
      <c r="AD28" s="9"/>
      <c r="AE28" s="10"/>
      <c r="AF28" s="14"/>
      <c r="AG28" s="14"/>
      <c r="AH28" s="9"/>
      <c r="AI28" s="10"/>
      <c r="AJ28" s="14"/>
      <c r="AK28" s="14"/>
      <c r="AL28" s="9"/>
      <c r="AM28" s="10"/>
      <c r="AN28" s="14"/>
      <c r="AO28" s="14"/>
      <c r="AP28" s="9"/>
      <c r="AQ28" s="10"/>
      <c r="AR28" s="14"/>
      <c r="AS28" s="10"/>
    </row>
    <row r="29" spans="1:45" x14ac:dyDescent="0.25">
      <c r="B29" s="9"/>
      <c r="C29" s="10"/>
      <c r="D29" s="9"/>
      <c r="E29" s="10"/>
      <c r="F29" s="9"/>
      <c r="G29" s="14"/>
      <c r="H29" s="9"/>
      <c r="I29" s="10"/>
      <c r="J29" s="14"/>
      <c r="K29" s="14"/>
      <c r="L29" s="9"/>
      <c r="M29" s="10"/>
      <c r="N29" s="9"/>
      <c r="O29" s="10"/>
      <c r="P29" s="14"/>
      <c r="Q29" s="14"/>
      <c r="R29" s="9"/>
      <c r="S29" s="10"/>
      <c r="T29" s="14"/>
      <c r="U29" s="14"/>
      <c r="V29" s="9"/>
      <c r="W29" s="10"/>
      <c r="X29" s="14"/>
      <c r="Y29" s="14"/>
      <c r="Z29" s="9"/>
      <c r="AA29" s="10"/>
      <c r="AB29" s="14"/>
      <c r="AC29" s="14"/>
      <c r="AD29" s="9"/>
      <c r="AE29" s="10"/>
      <c r="AF29" s="14"/>
      <c r="AG29" s="14"/>
      <c r="AH29" s="9"/>
      <c r="AI29" s="10"/>
      <c r="AJ29" s="14"/>
      <c r="AK29" s="14"/>
      <c r="AL29" s="9"/>
      <c r="AM29" s="10"/>
      <c r="AN29" s="14"/>
      <c r="AO29" s="14"/>
      <c r="AP29" s="9"/>
      <c r="AQ29" s="10"/>
      <c r="AR29" s="14"/>
      <c r="AS29" s="10"/>
    </row>
    <row r="30" spans="1:45" x14ac:dyDescent="0.25">
      <c r="A30" s="6" t="s">
        <v>29</v>
      </c>
      <c r="B30" s="7"/>
      <c r="C30" s="8"/>
      <c r="D30" s="7"/>
      <c r="E30" s="8"/>
      <c r="F30" s="7"/>
      <c r="G30" s="13"/>
      <c r="H30" s="7"/>
      <c r="I30" s="8"/>
      <c r="J30" s="13"/>
      <c r="K30" s="13"/>
      <c r="L30" s="7"/>
      <c r="M30" s="8"/>
      <c r="N30" s="7"/>
      <c r="O30" s="8"/>
      <c r="P30" s="13"/>
      <c r="Q30" s="13"/>
      <c r="R30" s="7"/>
      <c r="S30" s="8"/>
      <c r="T30" s="13"/>
      <c r="U30" s="13"/>
      <c r="V30" s="7"/>
      <c r="W30" s="8"/>
      <c r="X30" s="13"/>
      <c r="Y30" s="13"/>
      <c r="Z30" s="7"/>
      <c r="AA30" s="8"/>
      <c r="AB30" s="13"/>
      <c r="AC30" s="13"/>
      <c r="AD30" s="7"/>
      <c r="AE30" s="8"/>
      <c r="AF30" s="13"/>
      <c r="AG30" s="13"/>
      <c r="AH30" s="7"/>
      <c r="AI30" s="8"/>
      <c r="AJ30" s="13"/>
      <c r="AK30" s="13"/>
      <c r="AL30" s="7"/>
      <c r="AM30" s="8"/>
      <c r="AN30" s="13"/>
      <c r="AO30" s="13"/>
      <c r="AP30" s="7"/>
      <c r="AQ30" s="8"/>
      <c r="AR30" s="13"/>
      <c r="AS30" s="8"/>
    </row>
    <row r="31" spans="1:45" x14ac:dyDescent="0.25">
      <c r="A31" t="s">
        <v>30</v>
      </c>
      <c r="B31" s="9"/>
      <c r="C31" s="10"/>
      <c r="D31" s="9"/>
      <c r="E31" s="10"/>
      <c r="F31" s="9"/>
      <c r="G31" s="14"/>
      <c r="H31" s="9"/>
      <c r="I31" s="10"/>
      <c r="J31" s="14"/>
      <c r="K31" s="14"/>
      <c r="L31" s="9"/>
      <c r="M31" s="10"/>
      <c r="N31" s="9"/>
      <c r="O31" s="10"/>
      <c r="P31" s="14"/>
      <c r="Q31" s="14"/>
      <c r="R31" s="9"/>
      <c r="S31" s="10"/>
      <c r="T31" s="14"/>
      <c r="U31" s="14"/>
      <c r="V31" s="9"/>
      <c r="W31" s="10"/>
      <c r="X31" s="14"/>
      <c r="Y31" s="14"/>
      <c r="Z31" s="9"/>
      <c r="AA31" s="10"/>
      <c r="AB31" s="14"/>
      <c r="AC31" s="14"/>
      <c r="AD31" s="9"/>
      <c r="AE31" s="10"/>
      <c r="AF31" s="14"/>
      <c r="AG31" s="14"/>
      <c r="AH31" s="9"/>
      <c r="AI31" s="10"/>
      <c r="AJ31" s="14"/>
      <c r="AK31" s="14"/>
      <c r="AL31" s="9"/>
      <c r="AM31" s="10"/>
      <c r="AN31" s="14"/>
      <c r="AO31" s="14"/>
      <c r="AP31" s="9"/>
      <c r="AQ31" s="10"/>
      <c r="AR31" s="14"/>
      <c r="AS31" s="10"/>
    </row>
    <row r="32" spans="1:45" x14ac:dyDescent="0.25">
      <c r="B32" s="9"/>
      <c r="C32" s="10"/>
      <c r="D32" s="9"/>
      <c r="E32" s="10"/>
      <c r="F32" s="9"/>
      <c r="G32" s="14"/>
      <c r="H32" s="9"/>
      <c r="I32" s="10"/>
      <c r="J32" s="14"/>
      <c r="K32" s="14"/>
      <c r="L32" s="9"/>
      <c r="M32" s="10"/>
      <c r="N32" s="9"/>
      <c r="O32" s="10"/>
      <c r="P32" s="14"/>
      <c r="Q32" s="14"/>
      <c r="R32" s="9"/>
      <c r="S32" s="10"/>
      <c r="T32" s="14"/>
      <c r="U32" s="14"/>
      <c r="V32" s="9"/>
      <c r="W32" s="10"/>
      <c r="X32" s="14"/>
      <c r="Y32" s="14"/>
      <c r="Z32" s="9"/>
      <c r="AA32" s="10"/>
      <c r="AB32" s="14"/>
      <c r="AC32" s="14"/>
      <c r="AD32" s="9"/>
      <c r="AE32" s="10"/>
      <c r="AF32" s="14"/>
      <c r="AG32" s="14"/>
      <c r="AH32" s="9"/>
      <c r="AI32" s="10"/>
      <c r="AJ32" s="14"/>
      <c r="AK32" s="14"/>
      <c r="AL32" s="9"/>
      <c r="AM32" s="10"/>
      <c r="AN32" s="14"/>
      <c r="AO32" s="14"/>
      <c r="AP32" s="9"/>
      <c r="AQ32" s="10"/>
      <c r="AR32" s="14"/>
      <c r="AS32" s="10"/>
    </row>
    <row r="33" spans="1:45" x14ac:dyDescent="0.25">
      <c r="A33" s="6" t="s">
        <v>31</v>
      </c>
      <c r="B33" s="7"/>
      <c r="C33" s="8"/>
      <c r="D33" s="7"/>
      <c r="E33" s="8"/>
      <c r="F33" s="7"/>
      <c r="G33" s="13"/>
      <c r="H33" s="7"/>
      <c r="I33" s="8"/>
      <c r="J33" s="13"/>
      <c r="K33" s="13"/>
      <c r="L33" s="7"/>
      <c r="M33" s="8"/>
      <c r="N33" s="7"/>
      <c r="O33" s="8"/>
      <c r="P33" s="13" t="s">
        <v>71</v>
      </c>
      <c r="Q33" s="13"/>
      <c r="R33" s="7"/>
      <c r="S33" s="8"/>
      <c r="T33" s="13"/>
      <c r="U33" s="13"/>
      <c r="V33" s="7"/>
      <c r="W33" s="8"/>
      <c r="X33" s="13"/>
      <c r="Y33" s="13"/>
      <c r="Z33" s="7"/>
      <c r="AA33" s="8"/>
      <c r="AB33" s="13"/>
      <c r="AC33" s="13"/>
      <c r="AD33" s="7"/>
      <c r="AE33" s="8"/>
      <c r="AF33" s="13"/>
      <c r="AG33" s="13"/>
      <c r="AH33" s="7"/>
      <c r="AI33" s="8"/>
      <c r="AJ33" s="13"/>
      <c r="AK33" s="13"/>
      <c r="AL33" s="7"/>
      <c r="AM33" s="8"/>
      <c r="AN33" s="13"/>
      <c r="AO33" s="13"/>
      <c r="AP33" s="7"/>
      <c r="AQ33" s="8"/>
      <c r="AR33" s="13"/>
      <c r="AS33" s="8"/>
    </row>
    <row r="34" spans="1:45" x14ac:dyDescent="0.25">
      <c r="A34" t="s">
        <v>32</v>
      </c>
      <c r="B34" s="9"/>
      <c r="C34" s="10"/>
      <c r="D34" s="9"/>
      <c r="E34" s="10"/>
      <c r="F34" s="9"/>
      <c r="G34" s="14"/>
      <c r="H34" s="9"/>
      <c r="I34" s="10"/>
      <c r="J34" s="14"/>
      <c r="K34" s="14"/>
      <c r="L34" s="9"/>
      <c r="M34" s="10"/>
      <c r="N34" s="9"/>
      <c r="O34" s="10"/>
      <c r="P34" s="19">
        <f>(P10-P35)/P36</f>
        <v>0.18697045125823086</v>
      </c>
      <c r="Q34" s="19">
        <f>(Q10-Q35)/Q36</f>
        <v>0.37075354036258951</v>
      </c>
      <c r="R34" s="9"/>
      <c r="S34" s="10"/>
      <c r="T34" s="14"/>
      <c r="U34" s="14"/>
      <c r="V34" s="9"/>
      <c r="W34" s="10"/>
      <c r="X34" s="14"/>
      <c r="Y34" s="14"/>
      <c r="Z34" s="9"/>
      <c r="AA34" s="10"/>
      <c r="AB34" s="14"/>
      <c r="AC34" s="14"/>
      <c r="AD34" s="9"/>
      <c r="AE34" s="10"/>
      <c r="AF34" s="14"/>
      <c r="AG34" s="14"/>
      <c r="AH34" s="9"/>
      <c r="AI34" s="10"/>
      <c r="AJ34" s="14"/>
      <c r="AK34" s="14"/>
      <c r="AL34" s="9"/>
      <c r="AM34" s="10"/>
      <c r="AN34" s="14"/>
      <c r="AO34" s="14"/>
      <c r="AP34" s="9"/>
      <c r="AQ34" s="10"/>
      <c r="AR34" s="14"/>
      <c r="AS34" s="10"/>
    </row>
    <row r="35" spans="1:45" x14ac:dyDescent="0.25">
      <c r="A35" t="s">
        <v>76</v>
      </c>
      <c r="B35" s="9"/>
      <c r="C35" s="10"/>
      <c r="D35" s="9"/>
      <c r="E35" s="10"/>
      <c r="F35" s="9"/>
      <c r="G35" s="14"/>
      <c r="H35" s="9"/>
      <c r="I35" s="10"/>
      <c r="J35" s="14"/>
      <c r="K35" s="14"/>
      <c r="L35" s="9"/>
      <c r="M35" s="10"/>
      <c r="N35" s="9"/>
      <c r="O35" s="10"/>
      <c r="P35" s="15">
        <f>287337+41264</f>
        <v>328601</v>
      </c>
      <c r="Q35" s="15">
        <f>323574+42320</f>
        <v>365894</v>
      </c>
      <c r="R35" s="9"/>
      <c r="S35" s="10"/>
      <c r="T35" s="14"/>
      <c r="U35" s="14"/>
      <c r="V35" s="9"/>
      <c r="W35" s="10"/>
      <c r="X35" s="14"/>
      <c r="Y35" s="14"/>
      <c r="Z35" s="9"/>
      <c r="AA35" s="10"/>
      <c r="AB35" s="14"/>
      <c r="AC35" s="14"/>
      <c r="AD35" s="9"/>
      <c r="AE35" s="10"/>
      <c r="AF35" s="14"/>
      <c r="AG35" s="14"/>
      <c r="AH35" s="9"/>
      <c r="AI35" s="10"/>
      <c r="AJ35" s="14"/>
      <c r="AK35" s="14"/>
      <c r="AL35" s="9"/>
      <c r="AM35" s="10"/>
      <c r="AN35" s="14"/>
      <c r="AO35" s="14"/>
      <c r="AP35" s="9"/>
      <c r="AQ35" s="10"/>
      <c r="AR35" s="14"/>
      <c r="AS35" s="10"/>
    </row>
    <row r="36" spans="1:45" x14ac:dyDescent="0.25">
      <c r="A36" t="s">
        <v>77</v>
      </c>
      <c r="B36" s="9"/>
      <c r="C36" s="10"/>
      <c r="D36" s="9"/>
      <c r="E36" s="10"/>
      <c r="F36" s="9"/>
      <c r="G36" s="14"/>
      <c r="H36" s="9"/>
      <c r="I36" s="10"/>
      <c r="J36" s="14"/>
      <c r="K36" s="14"/>
      <c r="L36" s="9"/>
      <c r="M36" s="10"/>
      <c r="N36" s="9"/>
      <c r="O36" s="10"/>
      <c r="P36" s="15">
        <v>12336329</v>
      </c>
      <c r="Q36" s="15">
        <v>7491888</v>
      </c>
      <c r="R36" s="9"/>
      <c r="S36" s="10"/>
      <c r="T36" s="14"/>
      <c r="U36" s="14"/>
      <c r="V36" s="9"/>
      <c r="W36" s="10"/>
      <c r="X36" s="14"/>
      <c r="Y36" s="14"/>
      <c r="Z36" s="9"/>
      <c r="AA36" s="10"/>
      <c r="AB36" s="14"/>
      <c r="AC36" s="14"/>
      <c r="AD36" s="9"/>
      <c r="AE36" s="10"/>
      <c r="AF36" s="14"/>
      <c r="AG36" s="14"/>
      <c r="AH36" s="9"/>
      <c r="AI36" s="10"/>
      <c r="AJ36" s="14"/>
      <c r="AK36" s="14"/>
      <c r="AL36" s="9"/>
      <c r="AM36" s="10"/>
      <c r="AN36" s="14"/>
      <c r="AO36" s="14"/>
      <c r="AP36" s="9"/>
      <c r="AQ36" s="10"/>
      <c r="AR36" s="14"/>
      <c r="AS36" s="10"/>
    </row>
    <row r="37" spans="1:45" x14ac:dyDescent="0.25">
      <c r="B37" s="9"/>
      <c r="C37" s="10"/>
      <c r="D37" s="9"/>
      <c r="E37" s="10"/>
      <c r="F37" s="9"/>
      <c r="G37" s="14"/>
      <c r="H37" s="9"/>
      <c r="I37" s="10"/>
      <c r="J37" s="14"/>
      <c r="K37" s="14"/>
      <c r="L37" s="9"/>
      <c r="M37" s="10"/>
      <c r="N37" s="9"/>
      <c r="O37" s="10"/>
      <c r="P37" s="14"/>
      <c r="Q37" s="14"/>
      <c r="R37" s="9"/>
      <c r="S37" s="10"/>
      <c r="T37" s="14"/>
      <c r="U37" s="14"/>
      <c r="V37" s="9"/>
      <c r="W37" s="10"/>
      <c r="X37" s="14"/>
      <c r="Y37" s="14"/>
      <c r="Z37" s="9"/>
      <c r="AA37" s="10"/>
      <c r="AB37" s="14"/>
      <c r="AC37" s="14"/>
      <c r="AD37" s="9"/>
      <c r="AE37" s="10"/>
      <c r="AF37" s="14"/>
      <c r="AG37" s="14"/>
      <c r="AH37" s="9"/>
      <c r="AI37" s="10"/>
      <c r="AJ37" s="14"/>
      <c r="AK37" s="14"/>
      <c r="AL37" s="9"/>
      <c r="AM37" s="10"/>
      <c r="AN37" s="14"/>
      <c r="AO37" s="14"/>
      <c r="AP37" s="9"/>
      <c r="AQ37" s="10"/>
      <c r="AR37" s="14"/>
      <c r="AS37" s="10"/>
    </row>
    <row r="38" spans="1:45" x14ac:dyDescent="0.25">
      <c r="A38" s="6" t="s">
        <v>33</v>
      </c>
      <c r="B38" s="7"/>
      <c r="C38" s="8"/>
      <c r="D38" s="7"/>
      <c r="E38" s="8"/>
      <c r="F38" s="7"/>
      <c r="G38" s="13"/>
      <c r="H38" s="7"/>
      <c r="I38" s="8"/>
      <c r="J38" s="13"/>
      <c r="K38" s="13"/>
      <c r="L38" s="7"/>
      <c r="M38" s="8"/>
      <c r="N38" s="7"/>
      <c r="O38" s="8"/>
      <c r="P38" s="13"/>
      <c r="Q38" s="13"/>
      <c r="R38" s="7"/>
      <c r="S38" s="8"/>
      <c r="T38" s="13"/>
      <c r="U38" s="13"/>
      <c r="V38" s="7"/>
      <c r="W38" s="8"/>
      <c r="X38" s="13"/>
      <c r="Y38" s="13"/>
      <c r="Z38" s="7"/>
      <c r="AA38" s="8"/>
      <c r="AB38" s="13"/>
      <c r="AC38" s="13"/>
      <c r="AD38" s="7"/>
      <c r="AE38" s="8"/>
      <c r="AF38" s="13"/>
      <c r="AG38" s="13"/>
      <c r="AH38" s="7"/>
      <c r="AI38" s="8"/>
      <c r="AJ38" s="13"/>
      <c r="AK38" s="13"/>
      <c r="AL38" s="7"/>
      <c r="AM38" s="8"/>
      <c r="AN38" s="13"/>
      <c r="AO38" s="13"/>
      <c r="AP38" s="7"/>
      <c r="AQ38" s="8"/>
      <c r="AR38" s="13"/>
      <c r="AS38" s="8"/>
    </row>
    <row r="39" spans="1:45" x14ac:dyDescent="0.25">
      <c r="A39" t="s">
        <v>34</v>
      </c>
      <c r="B39" s="9"/>
      <c r="C39" s="10"/>
      <c r="D39" s="9"/>
      <c r="E39" s="10"/>
      <c r="F39" s="9"/>
      <c r="G39" s="14"/>
      <c r="H39" s="9"/>
      <c r="I39" s="10"/>
      <c r="J39" s="14"/>
      <c r="K39" s="14"/>
      <c r="L39" s="9"/>
      <c r="M39" s="10"/>
      <c r="N39" s="9"/>
      <c r="O39" s="10"/>
      <c r="P39" s="19">
        <f>(P15+P18+P19)/P19</f>
        <v>-2.0501660654299516</v>
      </c>
      <c r="Q39" s="19">
        <f>(Q15+Q18+Q19)/Q19</f>
        <v>-11.567437704313317</v>
      </c>
      <c r="R39" s="9"/>
      <c r="S39" s="10"/>
      <c r="T39" s="14"/>
      <c r="U39" s="14"/>
      <c r="V39" s="9"/>
      <c r="W39" s="10"/>
      <c r="X39" s="14"/>
      <c r="Y39" s="14"/>
      <c r="Z39" s="9"/>
      <c r="AA39" s="10"/>
      <c r="AB39" s="14"/>
      <c r="AC39" s="14"/>
      <c r="AD39" s="9"/>
      <c r="AE39" s="10"/>
      <c r="AF39" s="14"/>
      <c r="AG39" s="14"/>
      <c r="AH39" s="9"/>
      <c r="AI39" s="10"/>
      <c r="AJ39" s="14"/>
      <c r="AK39" s="14"/>
      <c r="AL39" s="9"/>
      <c r="AM39" s="10"/>
      <c r="AN39" s="14"/>
      <c r="AO39" s="14"/>
      <c r="AP39" s="9"/>
      <c r="AQ39" s="10"/>
      <c r="AR39" s="14"/>
      <c r="AS39" s="10"/>
    </row>
    <row r="40" spans="1:45" x14ac:dyDescent="0.25">
      <c r="B40" s="9"/>
      <c r="C40" s="10"/>
      <c r="D40" s="9"/>
      <c r="E40" s="10"/>
      <c r="F40" s="9"/>
      <c r="G40" s="14"/>
      <c r="H40" s="9"/>
      <c r="I40" s="10"/>
      <c r="J40" s="14"/>
      <c r="K40" s="14"/>
      <c r="L40" s="9"/>
      <c r="M40" s="10"/>
      <c r="N40" s="9"/>
      <c r="O40" s="10"/>
      <c r="P40" s="14"/>
      <c r="Q40" s="14"/>
      <c r="R40" s="9"/>
      <c r="S40" s="10"/>
      <c r="T40" s="14"/>
      <c r="U40" s="14"/>
      <c r="V40" s="9"/>
      <c r="W40" s="10"/>
      <c r="X40" s="14"/>
      <c r="Y40" s="14"/>
      <c r="Z40" s="9"/>
      <c r="AA40" s="10"/>
      <c r="AB40" s="14"/>
      <c r="AC40" s="14"/>
      <c r="AD40" s="9"/>
      <c r="AE40" s="10"/>
      <c r="AF40" s="14"/>
      <c r="AG40" s="14"/>
      <c r="AH40" s="9"/>
      <c r="AI40" s="10"/>
      <c r="AJ40" s="14"/>
      <c r="AK40" s="14"/>
      <c r="AL40" s="9"/>
      <c r="AM40" s="10"/>
      <c r="AN40" s="14"/>
      <c r="AO40" s="14"/>
      <c r="AP40" s="9"/>
      <c r="AQ40" s="10"/>
      <c r="AR40" s="14"/>
      <c r="AS40" s="10"/>
    </row>
    <row r="41" spans="1:45" x14ac:dyDescent="0.25">
      <c r="A41" s="6" t="s">
        <v>35</v>
      </c>
      <c r="B41" s="7"/>
      <c r="C41" s="8"/>
      <c r="D41" s="7"/>
      <c r="E41" s="8"/>
      <c r="F41" s="7"/>
      <c r="G41" s="13"/>
      <c r="H41" s="7"/>
      <c r="I41" s="8"/>
      <c r="J41" s="13"/>
      <c r="K41" s="13"/>
      <c r="L41" s="7"/>
      <c r="M41" s="8"/>
      <c r="N41" s="7"/>
      <c r="O41" s="8"/>
      <c r="P41" s="13"/>
      <c r="Q41" s="13"/>
      <c r="R41" s="7"/>
      <c r="S41" s="8"/>
      <c r="T41" s="13"/>
      <c r="U41" s="13"/>
      <c r="V41" s="7"/>
      <c r="W41" s="8"/>
      <c r="X41" s="13"/>
      <c r="Y41" s="13"/>
      <c r="Z41" s="7"/>
      <c r="AA41" s="8"/>
      <c r="AB41" s="13"/>
      <c r="AC41" s="13"/>
      <c r="AD41" s="7"/>
      <c r="AE41" s="8"/>
      <c r="AF41" s="13"/>
      <c r="AG41" s="13"/>
      <c r="AH41" s="7"/>
      <c r="AI41" s="8"/>
      <c r="AJ41" s="13"/>
      <c r="AK41" s="13"/>
      <c r="AL41" s="7"/>
      <c r="AM41" s="8"/>
      <c r="AN41" s="13"/>
      <c r="AO41" s="13"/>
      <c r="AP41" s="7"/>
      <c r="AQ41" s="8"/>
      <c r="AR41" s="13"/>
      <c r="AS41" s="8"/>
    </row>
    <row r="42" spans="1:45" x14ac:dyDescent="0.25">
      <c r="A42" t="s">
        <v>36</v>
      </c>
      <c r="B42" s="9"/>
      <c r="C42" s="10"/>
      <c r="D42" s="9"/>
      <c r="E42" s="10"/>
      <c r="F42" s="9"/>
      <c r="G42" s="14"/>
      <c r="H42" s="9"/>
      <c r="I42" s="10"/>
      <c r="J42" s="14"/>
      <c r="K42" s="14"/>
      <c r="L42" s="9"/>
      <c r="M42" s="10"/>
      <c r="N42" s="9"/>
      <c r="O42" s="10"/>
      <c r="P42" s="14" t="s">
        <v>66</v>
      </c>
      <c r="Q42" s="14" t="s">
        <v>66</v>
      </c>
      <c r="R42" s="9"/>
      <c r="S42" s="10"/>
      <c r="T42" s="14"/>
      <c r="U42" s="14"/>
      <c r="V42" s="9"/>
      <c r="W42" s="10"/>
      <c r="X42" s="14"/>
      <c r="Y42" s="14"/>
      <c r="Z42" s="9"/>
      <c r="AA42" s="10"/>
      <c r="AB42" s="14"/>
      <c r="AC42" s="14"/>
      <c r="AD42" s="9"/>
      <c r="AE42" s="10"/>
      <c r="AF42" s="14"/>
      <c r="AG42" s="14"/>
      <c r="AH42" s="9"/>
      <c r="AI42" s="10"/>
      <c r="AJ42" s="14"/>
      <c r="AK42" s="14"/>
      <c r="AL42" s="9"/>
      <c r="AM42" s="10"/>
      <c r="AN42" s="14"/>
      <c r="AO42" s="14"/>
      <c r="AP42" s="9"/>
      <c r="AQ42" s="10"/>
      <c r="AR42" s="14"/>
      <c r="AS42" s="10"/>
    </row>
    <row r="43" spans="1:45" x14ac:dyDescent="0.25">
      <c r="A43" t="s">
        <v>37</v>
      </c>
      <c r="B43" s="9"/>
      <c r="C43" s="10"/>
      <c r="D43" s="9"/>
      <c r="E43" s="10"/>
      <c r="F43" s="9"/>
      <c r="G43" s="14"/>
      <c r="H43" s="9"/>
      <c r="I43" s="10"/>
      <c r="J43" s="14"/>
      <c r="K43" s="14"/>
      <c r="L43" s="9"/>
      <c r="M43" s="10"/>
      <c r="N43" s="9"/>
      <c r="O43" s="10"/>
      <c r="P43" s="14" t="s">
        <v>67</v>
      </c>
      <c r="Q43" s="14" t="s">
        <v>67</v>
      </c>
      <c r="R43" s="9"/>
      <c r="S43" s="10"/>
      <c r="T43" s="14"/>
      <c r="U43" s="14"/>
      <c r="V43" s="9"/>
      <c r="W43" s="10"/>
      <c r="X43" s="14"/>
      <c r="Y43" s="14"/>
      <c r="Z43" s="9"/>
      <c r="AA43" s="10"/>
      <c r="AB43" s="14"/>
      <c r="AC43" s="14"/>
      <c r="AD43" s="9"/>
      <c r="AE43" s="10"/>
      <c r="AF43" s="14"/>
      <c r="AG43" s="14"/>
      <c r="AH43" s="9"/>
      <c r="AI43" s="10"/>
      <c r="AJ43" s="14"/>
      <c r="AK43" s="14"/>
      <c r="AL43" s="9"/>
      <c r="AM43" s="10"/>
      <c r="AN43" s="14"/>
      <c r="AO43" s="14"/>
      <c r="AP43" s="9"/>
      <c r="AQ43" s="10"/>
      <c r="AR43" s="14"/>
      <c r="AS43" s="10"/>
    </row>
    <row r="44" spans="1:45" x14ac:dyDescent="0.25">
      <c r="B44" s="9"/>
      <c r="C44" s="10"/>
      <c r="D44" s="9"/>
      <c r="E44" s="10"/>
      <c r="F44" s="9"/>
      <c r="G44" s="14"/>
      <c r="H44" s="9"/>
      <c r="I44" s="10"/>
      <c r="J44" s="14"/>
      <c r="K44" s="14"/>
      <c r="L44" s="9"/>
      <c r="M44" s="10"/>
      <c r="N44" s="9"/>
      <c r="O44" s="10"/>
      <c r="P44" s="14"/>
      <c r="Q44" s="14"/>
      <c r="R44" s="9"/>
      <c r="S44" s="10"/>
      <c r="T44" s="14"/>
      <c r="U44" s="14"/>
      <c r="V44" s="9"/>
      <c r="W44" s="10"/>
      <c r="X44" s="14"/>
      <c r="Y44" s="14"/>
      <c r="Z44" s="9"/>
      <c r="AA44" s="10"/>
      <c r="AB44" s="14"/>
      <c r="AC44" s="14"/>
      <c r="AD44" s="9"/>
      <c r="AE44" s="10"/>
      <c r="AF44" s="14"/>
      <c r="AG44" s="14"/>
      <c r="AH44" s="9"/>
      <c r="AI44" s="10"/>
      <c r="AJ44" s="14"/>
      <c r="AK44" s="14"/>
      <c r="AL44" s="9"/>
      <c r="AM44" s="10"/>
      <c r="AN44" s="14"/>
      <c r="AO44" s="14"/>
      <c r="AP44" s="9"/>
      <c r="AQ44" s="10"/>
      <c r="AR44" s="14"/>
      <c r="AS44" s="10"/>
    </row>
    <row r="45" spans="1:45" x14ac:dyDescent="0.25">
      <c r="A45" s="6" t="s">
        <v>38</v>
      </c>
      <c r="B45" s="7"/>
      <c r="C45" s="8"/>
      <c r="D45" s="7"/>
      <c r="E45" s="8"/>
      <c r="F45" s="7"/>
      <c r="G45" s="13"/>
      <c r="H45" s="7"/>
      <c r="I45" s="8"/>
      <c r="J45" s="13"/>
      <c r="K45" s="13"/>
      <c r="L45" s="7"/>
      <c r="M45" s="8"/>
      <c r="N45" s="7"/>
      <c r="O45" s="8"/>
      <c r="P45" s="13"/>
      <c r="Q45" s="13"/>
      <c r="R45" s="7"/>
      <c r="S45" s="8"/>
      <c r="T45" s="13"/>
      <c r="U45" s="13"/>
      <c r="V45" s="7"/>
      <c r="W45" s="8"/>
      <c r="X45" s="13"/>
      <c r="Y45" s="13"/>
      <c r="Z45" s="7"/>
      <c r="AA45" s="8"/>
      <c r="AB45" s="13"/>
      <c r="AC45" s="13"/>
      <c r="AD45" s="7"/>
      <c r="AE45" s="8"/>
      <c r="AF45" s="13"/>
      <c r="AG45" s="13"/>
      <c r="AH45" s="7"/>
      <c r="AI45" s="8"/>
      <c r="AJ45" s="13"/>
      <c r="AK45" s="13"/>
      <c r="AL45" s="7"/>
      <c r="AM45" s="8"/>
      <c r="AN45" s="13"/>
      <c r="AO45" s="13"/>
      <c r="AP45" s="7"/>
      <c r="AQ45" s="8"/>
      <c r="AR45" s="13"/>
      <c r="AS45" s="8"/>
    </row>
    <row r="46" spans="1:45" x14ac:dyDescent="0.25">
      <c r="A46" t="s">
        <v>39</v>
      </c>
      <c r="B46" s="9"/>
      <c r="C46" s="10"/>
      <c r="D46" s="9"/>
      <c r="E46" s="10"/>
      <c r="F46" s="9"/>
      <c r="G46" s="14"/>
      <c r="H46" s="9"/>
      <c r="I46" s="10"/>
      <c r="J46" s="14"/>
      <c r="K46" s="14"/>
      <c r="L46" s="9"/>
      <c r="M46" s="10"/>
      <c r="N46" s="9"/>
      <c r="O46" s="10"/>
      <c r="P46" s="14"/>
      <c r="Q46" s="14"/>
      <c r="R46" s="9"/>
      <c r="S46" s="10"/>
      <c r="T46" s="14"/>
      <c r="U46" s="14"/>
      <c r="V46" s="9"/>
      <c r="W46" s="10"/>
      <c r="X46" s="14"/>
      <c r="Y46" s="14"/>
      <c r="Z46" s="9"/>
      <c r="AA46" s="10"/>
      <c r="AB46" s="14"/>
      <c r="AC46" s="14"/>
      <c r="AD46" s="9"/>
      <c r="AE46" s="10"/>
      <c r="AF46" s="14"/>
      <c r="AG46" s="14"/>
      <c r="AH46" s="9"/>
      <c r="AI46" s="10"/>
      <c r="AJ46" s="14"/>
      <c r="AK46" s="14"/>
      <c r="AL46" s="9"/>
      <c r="AM46" s="10"/>
      <c r="AN46" s="14"/>
      <c r="AO46" s="14"/>
      <c r="AP46" s="9"/>
      <c r="AQ46" s="10"/>
      <c r="AR46" s="14"/>
      <c r="AS46" s="10"/>
    </row>
    <row r="47" spans="1:45" x14ac:dyDescent="0.25">
      <c r="A47" t="s">
        <v>40</v>
      </c>
      <c r="B47" s="9"/>
      <c r="C47" s="10"/>
      <c r="D47" s="9"/>
      <c r="E47" s="10"/>
      <c r="F47" s="9"/>
      <c r="G47" s="14"/>
      <c r="H47" s="9"/>
      <c r="I47" s="10"/>
      <c r="J47" s="14"/>
      <c r="K47" s="14"/>
      <c r="L47" s="9"/>
      <c r="M47" s="10"/>
      <c r="N47" s="9"/>
      <c r="O47" s="10"/>
      <c r="P47" s="14"/>
      <c r="Q47" s="14"/>
      <c r="R47" s="9"/>
      <c r="S47" s="10"/>
      <c r="T47" s="14"/>
      <c r="U47" s="14"/>
      <c r="V47" s="9"/>
      <c r="W47" s="10"/>
      <c r="X47" s="14"/>
      <c r="Y47" s="14"/>
      <c r="Z47" s="9"/>
      <c r="AA47" s="10"/>
      <c r="AB47" s="14"/>
      <c r="AC47" s="14"/>
      <c r="AD47" s="9"/>
      <c r="AE47" s="10"/>
      <c r="AF47" s="14"/>
      <c r="AG47" s="14"/>
      <c r="AH47" s="9"/>
      <c r="AI47" s="10"/>
      <c r="AJ47" s="14"/>
      <c r="AK47" s="14"/>
      <c r="AL47" s="9"/>
      <c r="AM47" s="10"/>
      <c r="AN47" s="14"/>
      <c r="AO47" s="14"/>
      <c r="AP47" s="9"/>
      <c r="AQ47" s="10"/>
      <c r="AR47" s="14"/>
      <c r="AS47" s="10"/>
    </row>
    <row r="48" spans="1:45" x14ac:dyDescent="0.25">
      <c r="A48" t="s">
        <v>41</v>
      </c>
      <c r="B48" s="9"/>
      <c r="C48" s="10"/>
      <c r="D48" s="9"/>
      <c r="E48" s="10"/>
      <c r="F48" s="9"/>
      <c r="G48" s="14"/>
      <c r="H48" s="9"/>
      <c r="I48" s="10"/>
      <c r="J48" s="14"/>
      <c r="K48" s="14"/>
      <c r="L48" s="9"/>
      <c r="M48" s="10"/>
      <c r="N48" s="9"/>
      <c r="O48" s="10"/>
      <c r="P48" s="14"/>
      <c r="Q48" s="14"/>
      <c r="R48" s="9"/>
      <c r="S48" s="10"/>
      <c r="T48" s="14"/>
      <c r="U48" s="14"/>
      <c r="V48" s="9"/>
      <c r="W48" s="10"/>
      <c r="X48" s="14"/>
      <c r="Y48" s="14"/>
      <c r="Z48" s="9"/>
      <c r="AA48" s="10"/>
      <c r="AB48" s="14"/>
      <c r="AC48" s="14"/>
      <c r="AD48" s="9"/>
      <c r="AE48" s="10"/>
      <c r="AF48" s="14"/>
      <c r="AG48" s="14"/>
      <c r="AH48" s="9"/>
      <c r="AI48" s="10"/>
      <c r="AJ48" s="14"/>
      <c r="AK48" s="14"/>
      <c r="AL48" s="9"/>
      <c r="AM48" s="10"/>
      <c r="AN48" s="14"/>
      <c r="AO48" s="14"/>
      <c r="AP48" s="9"/>
      <c r="AQ48" s="10"/>
      <c r="AR48" s="14"/>
      <c r="AS48" s="10"/>
    </row>
    <row r="49" spans="1:45" x14ac:dyDescent="0.25">
      <c r="A49" t="s">
        <v>42</v>
      </c>
      <c r="B49" s="9"/>
      <c r="C49" s="10"/>
      <c r="D49" s="9"/>
      <c r="E49" s="10"/>
      <c r="F49" s="9"/>
      <c r="G49" s="14"/>
      <c r="H49" s="9"/>
      <c r="I49" s="10"/>
      <c r="J49" s="14"/>
      <c r="K49" s="14"/>
      <c r="L49" s="9"/>
      <c r="M49" s="10"/>
      <c r="N49" s="9"/>
      <c r="O49" s="10"/>
      <c r="P49" s="14"/>
      <c r="Q49" s="14"/>
      <c r="R49" s="9"/>
      <c r="S49" s="10"/>
      <c r="T49" s="14"/>
      <c r="U49" s="14"/>
      <c r="V49" s="9"/>
      <c r="W49" s="10"/>
      <c r="X49" s="14"/>
      <c r="Y49" s="14"/>
      <c r="Z49" s="9"/>
      <c r="AA49" s="10"/>
      <c r="AB49" s="14"/>
      <c r="AC49" s="14"/>
      <c r="AD49" s="9"/>
      <c r="AE49" s="10"/>
      <c r="AF49" s="14"/>
      <c r="AG49" s="14"/>
      <c r="AH49" s="9"/>
      <c r="AI49" s="10"/>
      <c r="AJ49" s="14"/>
      <c r="AK49" s="14"/>
      <c r="AL49" s="9"/>
      <c r="AM49" s="10"/>
      <c r="AN49" s="14"/>
      <c r="AO49" s="14"/>
      <c r="AP49" s="9"/>
      <c r="AQ49" s="10"/>
      <c r="AR49" s="14"/>
      <c r="AS49" s="10"/>
    </row>
    <row r="50" spans="1:45" x14ac:dyDescent="0.25">
      <c r="B50" s="9"/>
      <c r="C50" s="10"/>
      <c r="D50" s="9"/>
      <c r="E50" s="10"/>
      <c r="F50" s="9"/>
      <c r="G50" s="14"/>
      <c r="H50" s="9"/>
      <c r="I50" s="10"/>
      <c r="J50" s="14"/>
      <c r="K50" s="14"/>
      <c r="L50" s="9"/>
      <c r="M50" s="10"/>
      <c r="N50" s="9"/>
      <c r="O50" s="10"/>
      <c r="P50" s="14"/>
      <c r="Q50" s="14"/>
      <c r="R50" s="9"/>
      <c r="S50" s="10"/>
      <c r="T50" s="14"/>
      <c r="U50" s="14"/>
      <c r="V50" s="9"/>
      <c r="W50" s="10"/>
      <c r="X50" s="14"/>
      <c r="Y50" s="14"/>
      <c r="Z50" s="9"/>
      <c r="AA50" s="10"/>
      <c r="AB50" s="14"/>
      <c r="AC50" s="14"/>
      <c r="AD50" s="9"/>
      <c r="AE50" s="10"/>
      <c r="AF50" s="14"/>
      <c r="AG50" s="14"/>
      <c r="AH50" s="9"/>
      <c r="AI50" s="10"/>
      <c r="AJ50" s="14"/>
      <c r="AK50" s="14"/>
      <c r="AL50" s="9"/>
      <c r="AM50" s="10"/>
      <c r="AN50" s="14"/>
      <c r="AO50" s="14"/>
      <c r="AP50" s="9"/>
      <c r="AQ50" s="10"/>
      <c r="AR50" s="14"/>
      <c r="AS50" s="10"/>
    </row>
    <row r="51" spans="1:45" x14ac:dyDescent="0.25">
      <c r="A51" s="32" t="s">
        <v>43</v>
      </c>
      <c r="B51" s="33"/>
      <c r="C51" s="34"/>
      <c r="D51" s="28"/>
      <c r="E51" s="29"/>
      <c r="F51" s="28"/>
      <c r="G51" s="26"/>
      <c r="H51" s="28"/>
      <c r="I51" s="29"/>
      <c r="J51" s="26"/>
      <c r="K51" s="26"/>
      <c r="L51" s="28"/>
      <c r="M51" s="29"/>
      <c r="N51" s="28"/>
      <c r="O51" s="29"/>
      <c r="P51" s="26"/>
      <c r="Q51" s="26"/>
      <c r="R51" s="28"/>
      <c r="S51" s="29"/>
      <c r="T51" s="26"/>
      <c r="U51" s="26"/>
      <c r="V51" s="28"/>
      <c r="W51" s="29"/>
      <c r="X51" s="26"/>
      <c r="Y51" s="26"/>
      <c r="Z51" s="28"/>
      <c r="AA51" s="29"/>
      <c r="AB51" s="26"/>
      <c r="AC51" s="26"/>
      <c r="AD51" s="28"/>
      <c r="AE51" s="29"/>
      <c r="AF51" s="26"/>
      <c r="AG51" s="26"/>
      <c r="AH51" s="28"/>
      <c r="AI51" s="29"/>
      <c r="AJ51" s="26"/>
      <c r="AK51" s="26"/>
      <c r="AL51" s="28"/>
      <c r="AM51" s="29"/>
      <c r="AN51" s="26"/>
      <c r="AO51" s="26"/>
      <c r="AP51" s="28"/>
      <c r="AQ51" s="29"/>
      <c r="AR51" s="26"/>
      <c r="AS51" s="29"/>
    </row>
    <row r="52" spans="1:45" x14ac:dyDescent="0.25">
      <c r="A52" s="32"/>
      <c r="B52" s="33"/>
      <c r="C52" s="34"/>
      <c r="D52" s="28"/>
      <c r="E52" s="29"/>
      <c r="F52" s="28"/>
      <c r="G52" s="26"/>
      <c r="H52" s="28"/>
      <c r="I52" s="29"/>
      <c r="J52" s="26"/>
      <c r="K52" s="26"/>
      <c r="L52" s="28"/>
      <c r="M52" s="29"/>
      <c r="N52" s="28"/>
      <c r="O52" s="29"/>
      <c r="P52" s="26"/>
      <c r="Q52" s="26"/>
      <c r="R52" s="28"/>
      <c r="S52" s="29"/>
      <c r="T52" s="26"/>
      <c r="U52" s="26"/>
      <c r="V52" s="28"/>
      <c r="W52" s="29"/>
      <c r="X52" s="26"/>
      <c r="Y52" s="26"/>
      <c r="Z52" s="28"/>
      <c r="AA52" s="29"/>
      <c r="AB52" s="26"/>
      <c r="AC52" s="26"/>
      <c r="AD52" s="28"/>
      <c r="AE52" s="29"/>
      <c r="AF52" s="26"/>
      <c r="AG52" s="26"/>
      <c r="AH52" s="28"/>
      <c r="AI52" s="29"/>
      <c r="AJ52" s="26"/>
      <c r="AK52" s="26"/>
      <c r="AL52" s="28"/>
      <c r="AM52" s="29"/>
      <c r="AN52" s="26"/>
      <c r="AO52" s="26"/>
      <c r="AP52" s="28"/>
      <c r="AQ52" s="29"/>
      <c r="AR52" s="26"/>
      <c r="AS52" s="29"/>
    </row>
    <row r="53" spans="1:45" x14ac:dyDescent="0.25">
      <c r="A53" s="32"/>
      <c r="B53" s="33"/>
      <c r="C53" s="34"/>
      <c r="D53" s="28"/>
      <c r="E53" s="29"/>
      <c r="F53" s="28"/>
      <c r="G53" s="26"/>
      <c r="H53" s="28"/>
      <c r="I53" s="29"/>
      <c r="J53" s="26"/>
      <c r="K53" s="26"/>
      <c r="L53" s="28"/>
      <c r="M53" s="29"/>
      <c r="N53" s="28"/>
      <c r="O53" s="29"/>
      <c r="P53" s="26"/>
      <c r="Q53" s="26"/>
      <c r="R53" s="28"/>
      <c r="S53" s="29"/>
      <c r="T53" s="26"/>
      <c r="U53" s="26"/>
      <c r="V53" s="28"/>
      <c r="W53" s="29"/>
      <c r="X53" s="26"/>
      <c r="Y53" s="26"/>
      <c r="Z53" s="28"/>
      <c r="AA53" s="29"/>
      <c r="AB53" s="26"/>
      <c r="AC53" s="26"/>
      <c r="AD53" s="28"/>
      <c r="AE53" s="29"/>
      <c r="AF53" s="26"/>
      <c r="AG53" s="26"/>
      <c r="AH53" s="28"/>
      <c r="AI53" s="29"/>
      <c r="AJ53" s="26"/>
      <c r="AK53" s="26"/>
      <c r="AL53" s="28"/>
      <c r="AM53" s="29"/>
      <c r="AN53" s="26"/>
      <c r="AO53" s="26"/>
      <c r="AP53" s="28"/>
      <c r="AQ53" s="29"/>
      <c r="AR53" s="26"/>
      <c r="AS53" s="29"/>
    </row>
    <row r="54" spans="1:45" x14ac:dyDescent="0.25">
      <c r="A54" s="32"/>
      <c r="B54" s="33"/>
      <c r="C54" s="34"/>
      <c r="D54" s="28"/>
      <c r="E54" s="29"/>
      <c r="F54" s="28"/>
      <c r="G54" s="26"/>
      <c r="H54" s="28"/>
      <c r="I54" s="29"/>
      <c r="J54" s="26"/>
      <c r="K54" s="26"/>
      <c r="L54" s="28"/>
      <c r="M54" s="29"/>
      <c r="N54" s="28"/>
      <c r="O54" s="29"/>
      <c r="P54" s="26"/>
      <c r="Q54" s="26"/>
      <c r="R54" s="28"/>
      <c r="S54" s="29"/>
      <c r="T54" s="26"/>
      <c r="U54" s="26"/>
      <c r="V54" s="28"/>
      <c r="W54" s="29"/>
      <c r="X54" s="26"/>
      <c r="Y54" s="26"/>
      <c r="Z54" s="28"/>
      <c r="AA54" s="29"/>
      <c r="AB54" s="26"/>
      <c r="AC54" s="26"/>
      <c r="AD54" s="28"/>
      <c r="AE54" s="29"/>
      <c r="AF54" s="26"/>
      <c r="AG54" s="26"/>
      <c r="AH54" s="28"/>
      <c r="AI54" s="29"/>
      <c r="AJ54" s="26"/>
      <c r="AK54" s="26"/>
      <c r="AL54" s="28"/>
      <c r="AM54" s="29"/>
      <c r="AN54" s="26"/>
      <c r="AO54" s="26"/>
      <c r="AP54" s="28"/>
      <c r="AQ54" s="29"/>
      <c r="AR54" s="26"/>
      <c r="AS54" s="29"/>
    </row>
    <row r="55" spans="1:45" x14ac:dyDescent="0.25">
      <c r="A55" s="32"/>
      <c r="B55" s="35"/>
      <c r="C55" s="36"/>
      <c r="D55" s="30"/>
      <c r="E55" s="31"/>
      <c r="F55" s="30"/>
      <c r="G55" s="27"/>
      <c r="H55" s="30"/>
      <c r="I55" s="31"/>
      <c r="J55" s="27"/>
      <c r="K55" s="27"/>
      <c r="L55" s="30"/>
      <c r="M55" s="31"/>
      <c r="N55" s="30"/>
      <c r="O55" s="31"/>
      <c r="P55" s="27"/>
      <c r="Q55" s="27"/>
      <c r="R55" s="30"/>
      <c r="S55" s="31"/>
      <c r="T55" s="27"/>
      <c r="U55" s="27"/>
      <c r="V55" s="30"/>
      <c r="W55" s="31"/>
      <c r="X55" s="27"/>
      <c r="Y55" s="27"/>
      <c r="Z55" s="30"/>
      <c r="AA55" s="31"/>
      <c r="AB55" s="27"/>
      <c r="AC55" s="27"/>
      <c r="AD55" s="30"/>
      <c r="AE55" s="31"/>
      <c r="AF55" s="27"/>
      <c r="AG55" s="27"/>
      <c r="AH55" s="30"/>
      <c r="AI55" s="31"/>
      <c r="AJ55" s="27"/>
      <c r="AK55" s="27"/>
      <c r="AL55" s="30"/>
      <c r="AM55" s="31"/>
      <c r="AN55" s="27"/>
      <c r="AO55" s="27"/>
      <c r="AP55" s="30"/>
      <c r="AQ55" s="31"/>
      <c r="AR55" s="27"/>
      <c r="AS55" s="31"/>
    </row>
  </sheetData>
  <mergeCells count="67">
    <mergeCell ref="AJ51:AK55"/>
    <mergeCell ref="AL51:AM55"/>
    <mergeCell ref="AN51:AO55"/>
    <mergeCell ref="AP51:AQ55"/>
    <mergeCell ref="AR51:AS55"/>
    <mergeCell ref="X51:Y55"/>
    <mergeCell ref="Z51:AA55"/>
    <mergeCell ref="AB51:AC55"/>
    <mergeCell ref="AD51:AE55"/>
    <mergeCell ref="AF51:AG55"/>
    <mergeCell ref="AH51:AI55"/>
    <mergeCell ref="L51:M55"/>
    <mergeCell ref="N51:O55"/>
    <mergeCell ref="P51:Q55"/>
    <mergeCell ref="R51:S55"/>
    <mergeCell ref="T51:U55"/>
    <mergeCell ref="V51:W55"/>
    <mergeCell ref="AL2:AM2"/>
    <mergeCell ref="AN2:AO2"/>
    <mergeCell ref="AP2:AQ2"/>
    <mergeCell ref="AR2:AS2"/>
    <mergeCell ref="A51:A55"/>
    <mergeCell ref="B51:C55"/>
    <mergeCell ref="D51:E55"/>
    <mergeCell ref="F51:G55"/>
    <mergeCell ref="H51:I55"/>
    <mergeCell ref="J51:K55"/>
    <mergeCell ref="Z2:AA2"/>
    <mergeCell ref="AB2:AC2"/>
    <mergeCell ref="AD2:AE2"/>
    <mergeCell ref="AF2:AG2"/>
    <mergeCell ref="AH2:AI2"/>
    <mergeCell ref="AJ2:AK2"/>
    <mergeCell ref="N2:O2"/>
    <mergeCell ref="P2:Q2"/>
    <mergeCell ref="R2:S2"/>
    <mergeCell ref="T2:U2"/>
    <mergeCell ref="V2:W2"/>
    <mergeCell ref="X2:Y2"/>
    <mergeCell ref="AL1:AM1"/>
    <mergeCell ref="AN1:AO1"/>
    <mergeCell ref="AP1:AQ1"/>
    <mergeCell ref="AR1:AS1"/>
    <mergeCell ref="B2:C2"/>
    <mergeCell ref="D2:E2"/>
    <mergeCell ref="F2:G2"/>
    <mergeCell ref="H2:I2"/>
    <mergeCell ref="J2:K2"/>
    <mergeCell ref="L2:M2"/>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P1</vt:lpstr>
      <vt:lpstr>P2</vt:lpstr>
      <vt:lpstr>P1 v.2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Morales Anríquez</dc:creator>
  <cp:lastModifiedBy>Guillermo Morales Anríquez</cp:lastModifiedBy>
  <dcterms:created xsi:type="dcterms:W3CDTF">2022-08-30T05:39:42Z</dcterms:created>
  <dcterms:modified xsi:type="dcterms:W3CDTF">2022-08-30T21:29:59Z</dcterms:modified>
</cp:coreProperties>
</file>