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emiob\OneDrive\Escritorio\Weas\U\Aux finanzas II\"/>
    </mc:Choice>
  </mc:AlternateContent>
  <xr:revisionPtr revIDLastSave="0" documentId="13_ncr:1_{6A851436-E852-4A88-AF82-2D80408EAF37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Convenciones Fech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5j+m5nK4/uk5tkz+iR/Q1Lyt/cw=="/>
    </ext>
  </extLst>
</workbook>
</file>

<file path=xl/calcChain.xml><?xml version="1.0" encoding="utf-8"?>
<calcChain xmlns="http://schemas.openxmlformats.org/spreadsheetml/2006/main">
  <c r="H12" i="2" l="1"/>
  <c r="K12" i="2" s="1"/>
  <c r="C12" i="2"/>
  <c r="B12" i="2"/>
  <c r="G12" i="2" s="1"/>
  <c r="J12" i="2" s="1"/>
  <c r="H11" i="2"/>
  <c r="K11" i="2" s="1"/>
  <c r="C11" i="2"/>
  <c r="B11" i="2"/>
  <c r="G11" i="2" s="1"/>
  <c r="J11" i="2" s="1"/>
  <c r="H10" i="2"/>
  <c r="K10" i="2" s="1"/>
  <c r="C10" i="2"/>
  <c r="B10" i="2"/>
  <c r="G10" i="2" s="1"/>
  <c r="J10" i="2" s="1"/>
  <c r="H9" i="2"/>
  <c r="K9" i="2" s="1"/>
  <c r="C9" i="2"/>
  <c r="B9" i="2"/>
  <c r="G9" i="2" s="1"/>
  <c r="J9" i="2" s="1"/>
  <c r="F9" i="2" l="1"/>
  <c r="I9" i="2" s="1"/>
  <c r="F10" i="2"/>
  <c r="I10" i="2" s="1"/>
  <c r="F11" i="2"/>
  <c r="I11" i="2" s="1"/>
  <c r="F12" i="2"/>
  <c r="I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4" authorId="0" shapeId="0" xr:uid="{00000000-0006-0000-0100-000001000000}">
      <text>
        <r>
          <rPr>
            <sz val="11"/>
            <color theme="1"/>
            <rFont val="Calibri"/>
            <scheme val="minor"/>
          </rPr>
          <t>Solo se toman dias habiles, si cae un domingo o sabado, se toma el lunes siguiente
======</t>
        </r>
      </text>
    </comment>
  </commentList>
</comments>
</file>

<file path=xl/sharedStrings.xml><?xml version="1.0" encoding="utf-8"?>
<sst xmlns="http://schemas.openxmlformats.org/spreadsheetml/2006/main" count="21" uniqueCount="16">
  <si>
    <t xml:space="preserve">Se invierte un monto inicial </t>
  </si>
  <si>
    <t>Convenciones de Fechas (Daycount Conventions)</t>
  </si>
  <si>
    <t>Tasas lineales</t>
  </si>
  <si>
    <t>Convención de Fechas</t>
  </si>
  <si>
    <t>ACT/360</t>
  </si>
  <si>
    <t>ACT/365</t>
  </si>
  <si>
    <t>30/360</t>
  </si>
  <si>
    <t>Monto Final</t>
  </si>
  <si>
    <t>Fechas</t>
  </si>
  <si>
    <t>Plazo</t>
  </si>
  <si>
    <t>Tasa (anual)</t>
  </si>
  <si>
    <t>Plazo años</t>
  </si>
  <si>
    <t>1 mes</t>
  </si>
  <si>
    <t>2 meses</t>
  </si>
  <si>
    <t>3 meses</t>
  </si>
  <si>
    <t>6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</si>
</sst>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&quot;$&quot;\ #,##0;[Red]\-&quot;$&quot;\ #,##0"/>
    <numFmt numFmtId="166" formatCode="[$-F800]dddd\,\ mmmm\ dd\,\ yyyy"/>
    <numFmt numFmtId="167" formatCode="0.000000"/>
    <numFmt numFmtId="171" formatCode="_-&quot;$&quot;\ * #,##0.000_-;\-&quot;$&quot;\ * #,##0.000_-;_-&quot;$&quot;\ * &quot;-&quot;??_-;_-@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FFD965"/>
        <bgColor rgb="FFFFD965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165" fontId="3" fillId="2" borderId="1" xfId="0" applyNumberFormat="1" applyFont="1" applyFill="1" applyBorder="1"/>
    <xf numFmtId="0" fontId="4" fillId="0" borderId="0" xfId="0" applyFont="1"/>
    <xf numFmtId="0" fontId="6" fillId="2" borderId="3" xfId="0" applyFont="1" applyFill="1" applyBorder="1" applyAlignment="1">
      <alignment horizontal="center"/>
    </xf>
    <xf numFmtId="166" fontId="2" fillId="0" borderId="3" xfId="0" applyNumberFormat="1" applyFont="1" applyBorder="1"/>
    <xf numFmtId="9" fontId="2" fillId="0" borderId="3" xfId="0" applyNumberFormat="1" applyFont="1" applyBorder="1"/>
    <xf numFmtId="0" fontId="2" fillId="0" borderId="3" xfId="0" applyFont="1" applyBorder="1"/>
    <xf numFmtId="0" fontId="2" fillId="0" borderId="0" xfId="0" applyFont="1"/>
    <xf numFmtId="10" fontId="2" fillId="3" borderId="3" xfId="0" applyNumberFormat="1" applyFont="1" applyFill="1" applyBorder="1"/>
    <xf numFmtId="167" fontId="2" fillId="0" borderId="3" xfId="0" applyNumberFormat="1" applyFont="1" applyBorder="1"/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0" fontId="2" fillId="0" borderId="4" xfId="0" applyFont="1" applyBorder="1" applyAlignment="1">
      <alignment horizontal="center"/>
    </xf>
    <xf numFmtId="171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000"/>
  <sheetViews>
    <sheetView tabSelected="1" workbookViewId="0">
      <selection activeCell="E9" sqref="E9"/>
    </sheetView>
  </sheetViews>
  <sheetFormatPr baseColWidth="10" defaultColWidth="14.453125" defaultRowHeight="15" customHeight="1" x14ac:dyDescent="0.35"/>
  <cols>
    <col min="1" max="2" width="10.7265625" customWidth="1"/>
    <col min="3" max="3" width="28.81640625" customWidth="1"/>
    <col min="4" max="8" width="10.7265625" customWidth="1"/>
    <col min="9" max="11" width="11.81640625" customWidth="1"/>
    <col min="12" max="26" width="10.7265625" customWidth="1"/>
  </cols>
  <sheetData>
    <row r="1" spans="2:11" ht="14.25" customHeight="1" x14ac:dyDescent="0.35"/>
    <row r="2" spans="2:11" ht="14.25" customHeight="1" x14ac:dyDescent="0.35"/>
    <row r="3" spans="2:11" ht="14.25" customHeight="1" x14ac:dyDescent="0.35"/>
    <row r="4" spans="2:11" ht="14.5" x14ac:dyDescent="0.35">
      <c r="C4" s="1" t="s">
        <v>0</v>
      </c>
    </row>
    <row r="5" spans="2:11" ht="22.5" customHeight="1" x14ac:dyDescent="0.55000000000000004">
      <c r="C5" s="2">
        <v>100</v>
      </c>
      <c r="D5" s="3" t="s">
        <v>1</v>
      </c>
    </row>
    <row r="6" spans="2:11" ht="14.25" customHeight="1" x14ac:dyDescent="0.35">
      <c r="D6" s="1" t="s">
        <v>2</v>
      </c>
      <c r="F6" s="11" t="s">
        <v>3</v>
      </c>
      <c r="G6" s="12"/>
      <c r="H6" s="12"/>
    </row>
    <row r="7" spans="2:11" ht="14.25" customHeight="1" x14ac:dyDescent="0.35">
      <c r="F7" s="4" t="s">
        <v>4</v>
      </c>
      <c r="G7" s="4" t="s">
        <v>5</v>
      </c>
      <c r="H7" s="4" t="s">
        <v>6</v>
      </c>
      <c r="I7" s="13" t="s">
        <v>7</v>
      </c>
      <c r="J7" s="12"/>
      <c r="K7" s="12"/>
    </row>
    <row r="8" spans="2:11" ht="14.25" customHeight="1" x14ac:dyDescent="0.35">
      <c r="B8" s="1" t="s">
        <v>8</v>
      </c>
      <c r="C8" s="5">
        <v>44424</v>
      </c>
      <c r="D8" s="6" t="s">
        <v>9</v>
      </c>
      <c r="E8" s="7" t="s">
        <v>10</v>
      </c>
      <c r="F8" s="7" t="s">
        <v>11</v>
      </c>
      <c r="G8" s="7" t="s">
        <v>11</v>
      </c>
      <c r="H8" s="7" t="s">
        <v>11</v>
      </c>
      <c r="I8" s="7" t="s">
        <v>4</v>
      </c>
      <c r="J8" s="7" t="s">
        <v>5</v>
      </c>
      <c r="K8" s="7" t="s">
        <v>6</v>
      </c>
    </row>
    <row r="9" spans="2:11" ht="14.25" customHeight="1" x14ac:dyDescent="0.35">
      <c r="B9" s="8">
        <f t="shared" ref="B9:B12" si="0">+C9-$C$8</f>
        <v>31</v>
      </c>
      <c r="C9" s="5">
        <f>+C8+31</f>
        <v>44455</v>
      </c>
      <c r="D9" s="7" t="s">
        <v>12</v>
      </c>
      <c r="E9" s="9">
        <v>3.5000000000000003E-2</v>
      </c>
      <c r="F9" s="10">
        <f t="shared" ref="F9:F12" si="1">+B9/360</f>
        <v>8.611111111111111E-2</v>
      </c>
      <c r="G9" s="10">
        <f t="shared" ref="G9:G12" si="2">+B9/365</f>
        <v>8.4931506849315067E-2</v>
      </c>
      <c r="H9" s="10">
        <f t="shared" ref="H9:H12" si="3">+DAYS360($C$8,C9)/360</f>
        <v>8.3333333333333329E-2</v>
      </c>
      <c r="I9" s="14">
        <f t="shared" ref="I9:K9" si="4">+$C$5*(1+$E9*F9)</f>
        <v>100.30138888888888</v>
      </c>
      <c r="J9" s="14">
        <f t="shared" si="4"/>
        <v>100.29726027397261</v>
      </c>
      <c r="K9" s="14">
        <f t="shared" si="4"/>
        <v>100.29166666666667</v>
      </c>
    </row>
    <row r="10" spans="2:11" ht="14.25" customHeight="1" x14ac:dyDescent="0.35">
      <c r="B10" s="8">
        <f t="shared" si="0"/>
        <v>63</v>
      </c>
      <c r="C10" s="5">
        <f>+C8+63</f>
        <v>44487</v>
      </c>
      <c r="D10" s="7" t="s">
        <v>13</v>
      </c>
      <c r="E10" s="9">
        <v>0.04</v>
      </c>
      <c r="F10" s="10">
        <f t="shared" si="1"/>
        <v>0.17499999999999999</v>
      </c>
      <c r="G10" s="10">
        <f t="shared" si="2"/>
        <v>0.17260273972602741</v>
      </c>
      <c r="H10" s="10">
        <f t="shared" si="3"/>
        <v>0.17222222222222222</v>
      </c>
      <c r="I10" s="14">
        <f t="shared" ref="I10:K10" si="5">+$C$5*(1+$E10*F10)</f>
        <v>100.69999999999999</v>
      </c>
      <c r="J10" s="14">
        <f t="shared" si="5"/>
        <v>100.69041095890412</v>
      </c>
      <c r="K10" s="14">
        <f t="shared" si="5"/>
        <v>100.6888888888889</v>
      </c>
    </row>
    <row r="11" spans="2:11" ht="14.25" customHeight="1" x14ac:dyDescent="0.35">
      <c r="B11" s="8">
        <f t="shared" si="0"/>
        <v>92</v>
      </c>
      <c r="C11" s="5">
        <f>+C8+92</f>
        <v>44516</v>
      </c>
      <c r="D11" s="7" t="s">
        <v>14</v>
      </c>
      <c r="E11" s="9">
        <v>4.4999999999999998E-2</v>
      </c>
      <c r="F11" s="10">
        <f t="shared" si="1"/>
        <v>0.25555555555555554</v>
      </c>
      <c r="G11" s="10">
        <f t="shared" si="2"/>
        <v>0.25205479452054796</v>
      </c>
      <c r="H11" s="10">
        <f t="shared" si="3"/>
        <v>0.25</v>
      </c>
      <c r="I11" s="14">
        <f t="shared" ref="I11:K11" si="6">+$C$5*(1+$E11*F11)</f>
        <v>101.15</v>
      </c>
      <c r="J11" s="14">
        <f t="shared" si="6"/>
        <v>101.13424657534247</v>
      </c>
      <c r="K11" s="14">
        <f t="shared" si="6"/>
        <v>101.125</v>
      </c>
    </row>
    <row r="12" spans="2:11" ht="14.25" customHeight="1" x14ac:dyDescent="0.35">
      <c r="B12" s="8">
        <f t="shared" si="0"/>
        <v>184</v>
      </c>
      <c r="C12" s="5">
        <f>+C8+184</f>
        <v>44608</v>
      </c>
      <c r="D12" s="7" t="s">
        <v>15</v>
      </c>
      <c r="E12" s="9">
        <v>5.5E-2</v>
      </c>
      <c r="F12" s="10">
        <f t="shared" si="1"/>
        <v>0.51111111111111107</v>
      </c>
      <c r="G12" s="10">
        <f t="shared" si="2"/>
        <v>0.50410958904109593</v>
      </c>
      <c r="H12" s="10">
        <f t="shared" si="3"/>
        <v>0.5</v>
      </c>
      <c r="I12" s="14">
        <f t="shared" ref="I12:K12" si="7">+$C$5*(1+$E12*F12)</f>
        <v>102.81111111111112</v>
      </c>
      <c r="J12" s="14">
        <f t="shared" si="7"/>
        <v>102.77260273972604</v>
      </c>
      <c r="K12" s="14">
        <f t="shared" si="7"/>
        <v>102.75000000000001</v>
      </c>
    </row>
    <row r="13" spans="2:11" ht="14.25" customHeight="1" x14ac:dyDescent="0.35"/>
    <row r="14" spans="2:11" ht="14.25" customHeight="1" x14ac:dyDescent="0.35">
      <c r="C14" s="1"/>
    </row>
    <row r="15" spans="2:11" ht="14.25" customHeight="1" x14ac:dyDescent="0.35"/>
    <row r="16" spans="2:11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2">
    <mergeCell ref="F6:H6"/>
    <mergeCell ref="I7:K7"/>
  </mergeCells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Convenciones Fechas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JMC</dc:creator>
  <cp:lastModifiedBy>Emiliano Obrador</cp:lastModifiedBy>
  <dcterms:created xsi:type="dcterms:W3CDTF">2021-08-16T13:13:17Z</dcterms:created>
  <dcterms:modified xsi:type="dcterms:W3CDTF">2023-06-01T20:20:42Z</dcterms:modified>
</cp:coreProperties>
</file>