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filterPrivacy="1"/>
  <xr:revisionPtr revIDLastSave="0" documentId="13_ncr:1_{35BC51D7-64D8-4863-93B6-F779C7A904B1}" xr6:coauthVersionLast="40" xr6:coauthVersionMax="40" xr10:uidLastSave="{00000000-0000-0000-0000-000000000000}"/>
  <bookViews>
    <workbookView xWindow="0" yWindow="0" windowWidth="22260" windowHeight="12645" firstSheet="1" activeTab="2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3" l="1"/>
  <c r="I3" i="3"/>
  <c r="I2" i="3"/>
  <c r="H3" i="3"/>
  <c r="H2" i="3"/>
  <c r="G4" i="3"/>
  <c r="D3" i="3"/>
  <c r="E3" i="3"/>
  <c r="F3" i="3"/>
  <c r="D2" i="3"/>
  <c r="F2" i="3"/>
  <c r="E2" i="3"/>
  <c r="D4" i="2"/>
  <c r="J2" i="3" l="1"/>
  <c r="J3" i="3"/>
  <c r="L4" i="2"/>
  <c r="L5" i="2"/>
  <c r="M5" i="2"/>
  <c r="N5" i="2"/>
  <c r="L6" i="2"/>
  <c r="M6" i="2"/>
  <c r="N6" i="2"/>
  <c r="L7" i="2"/>
  <c r="M7" i="2"/>
  <c r="P7" i="2" s="1"/>
  <c r="N7" i="2"/>
  <c r="L8" i="2"/>
  <c r="M8" i="2"/>
  <c r="N8" i="2"/>
  <c r="Q8" i="2" s="1"/>
  <c r="L9" i="2"/>
  <c r="M9" i="2"/>
  <c r="N9" i="2"/>
  <c r="L10" i="2"/>
  <c r="M10" i="2"/>
  <c r="N10" i="2"/>
  <c r="L11" i="2"/>
  <c r="M11" i="2"/>
  <c r="P11" i="2" s="1"/>
  <c r="N11" i="2"/>
  <c r="L12" i="2"/>
  <c r="M12" i="2"/>
  <c r="N12" i="2"/>
  <c r="Q12" i="2" s="1"/>
  <c r="L13" i="2"/>
  <c r="M13" i="2"/>
  <c r="N13" i="2"/>
  <c r="L14" i="2"/>
  <c r="M14" i="2"/>
  <c r="N14" i="2"/>
  <c r="L15" i="2"/>
  <c r="M15" i="2"/>
  <c r="P15" i="2" s="1"/>
  <c r="N15" i="2"/>
  <c r="L16" i="2"/>
  <c r="M16" i="2"/>
  <c r="N16" i="2"/>
  <c r="Q16" i="2" s="1"/>
  <c r="L17" i="2"/>
  <c r="M17" i="2"/>
  <c r="N17" i="2"/>
  <c r="L18" i="2"/>
  <c r="M18" i="2"/>
  <c r="N18" i="2"/>
  <c r="L19" i="2"/>
  <c r="M19" i="2"/>
  <c r="P19" i="2" s="1"/>
  <c r="N19" i="2"/>
  <c r="L20" i="2"/>
  <c r="M20" i="2"/>
  <c r="N20" i="2"/>
  <c r="Q20" i="2" s="1"/>
  <c r="L21" i="2"/>
  <c r="M21" i="2"/>
  <c r="N21" i="2"/>
  <c r="L22" i="2"/>
  <c r="M22" i="2"/>
  <c r="N22" i="2"/>
  <c r="L23" i="2"/>
  <c r="M23" i="2"/>
  <c r="P23" i="2" s="1"/>
  <c r="N23" i="2"/>
  <c r="L24" i="2"/>
  <c r="M24" i="2"/>
  <c r="N24" i="2"/>
  <c r="Q24" i="2" s="1"/>
  <c r="L25" i="2"/>
  <c r="M25" i="2"/>
  <c r="N25" i="2"/>
  <c r="L26" i="2"/>
  <c r="M26" i="2"/>
  <c r="N26" i="2"/>
  <c r="L27" i="2"/>
  <c r="M27" i="2"/>
  <c r="P27" i="2" s="1"/>
  <c r="N27" i="2"/>
  <c r="L28" i="2"/>
  <c r="M28" i="2"/>
  <c r="N28" i="2"/>
  <c r="Q28" i="2" s="1"/>
  <c r="L29" i="2"/>
  <c r="M29" i="2"/>
  <c r="N29" i="2"/>
  <c r="L30" i="2"/>
  <c r="M30" i="2"/>
  <c r="N30" i="2"/>
  <c r="L31" i="2"/>
  <c r="M31" i="2"/>
  <c r="P31" i="2" s="1"/>
  <c r="N31" i="2"/>
  <c r="L32" i="2"/>
  <c r="M32" i="2"/>
  <c r="N32" i="2"/>
  <c r="Q32" i="2" s="1"/>
  <c r="L33" i="2"/>
  <c r="M33" i="2"/>
  <c r="N33" i="2"/>
  <c r="L34" i="2"/>
  <c r="M34" i="2"/>
  <c r="N34" i="2"/>
  <c r="L35" i="2"/>
  <c r="M35" i="2"/>
  <c r="P35" i="2" s="1"/>
  <c r="N35" i="2"/>
  <c r="L36" i="2"/>
  <c r="M36" i="2"/>
  <c r="N36" i="2"/>
  <c r="Q36" i="2" s="1"/>
  <c r="L37" i="2"/>
  <c r="M37" i="2"/>
  <c r="N37" i="2"/>
  <c r="L38" i="2"/>
  <c r="M38" i="2"/>
  <c r="N38" i="2"/>
  <c r="L39" i="2"/>
  <c r="M39" i="2"/>
  <c r="P39" i="2" s="1"/>
  <c r="N39" i="2"/>
  <c r="L40" i="2"/>
  <c r="M40" i="2"/>
  <c r="N40" i="2"/>
  <c r="Q40" i="2" s="1"/>
  <c r="L41" i="2"/>
  <c r="M41" i="2"/>
  <c r="N41" i="2"/>
  <c r="L42" i="2"/>
  <c r="M42" i="2"/>
  <c r="N42" i="2"/>
  <c r="L43" i="2"/>
  <c r="M43" i="2"/>
  <c r="P43" i="2" s="1"/>
  <c r="N43" i="2"/>
  <c r="L44" i="2"/>
  <c r="M44" i="2"/>
  <c r="N44" i="2"/>
  <c r="Q44" i="2" s="1"/>
  <c r="L45" i="2"/>
  <c r="M45" i="2"/>
  <c r="N45" i="2"/>
  <c r="L46" i="2"/>
  <c r="M46" i="2"/>
  <c r="N46" i="2"/>
  <c r="L47" i="2"/>
  <c r="M47" i="2"/>
  <c r="P47" i="2" s="1"/>
  <c r="N47" i="2"/>
  <c r="L48" i="2"/>
  <c r="M48" i="2"/>
  <c r="N48" i="2"/>
  <c r="Q48" i="2" s="1"/>
  <c r="L49" i="2"/>
  <c r="M49" i="2"/>
  <c r="N49" i="2"/>
  <c r="L50" i="2"/>
  <c r="M50" i="2"/>
  <c r="N50" i="2"/>
  <c r="L51" i="2"/>
  <c r="M51" i="2"/>
  <c r="P51" i="2" s="1"/>
  <c r="N51" i="2"/>
  <c r="L52" i="2"/>
  <c r="M52" i="2"/>
  <c r="N52" i="2"/>
  <c r="Q52" i="2" s="1"/>
  <c r="L53" i="2"/>
  <c r="M53" i="2"/>
  <c r="N53" i="2"/>
  <c r="L54" i="2"/>
  <c r="M54" i="2"/>
  <c r="N54" i="2"/>
  <c r="L55" i="2"/>
  <c r="M55" i="2"/>
  <c r="P55" i="2" s="1"/>
  <c r="N55" i="2"/>
  <c r="L56" i="2"/>
  <c r="M56" i="2"/>
  <c r="N56" i="2"/>
  <c r="Q56" i="2" s="1"/>
  <c r="L57" i="2"/>
  <c r="M57" i="2"/>
  <c r="N57" i="2"/>
  <c r="L58" i="2"/>
  <c r="M58" i="2"/>
  <c r="N58" i="2"/>
  <c r="L59" i="2"/>
  <c r="M59" i="2"/>
  <c r="P59" i="2" s="1"/>
  <c r="N59" i="2"/>
  <c r="L60" i="2"/>
  <c r="M60" i="2"/>
  <c r="N60" i="2"/>
  <c r="Q60" i="2" s="1"/>
  <c r="L61" i="2"/>
  <c r="M61" i="2"/>
  <c r="N61" i="2"/>
  <c r="L62" i="2"/>
  <c r="O62" i="2" s="1"/>
  <c r="M62" i="2"/>
  <c r="N62" i="2"/>
  <c r="L63" i="2"/>
  <c r="M63" i="2"/>
  <c r="N63" i="2"/>
  <c r="L64" i="2"/>
  <c r="M64" i="2"/>
  <c r="N64" i="2"/>
  <c r="Q64" i="2" s="1"/>
  <c r="L65" i="2"/>
  <c r="M65" i="2"/>
  <c r="N65" i="2"/>
  <c r="L66" i="2"/>
  <c r="O66" i="2" s="1"/>
  <c r="M66" i="2"/>
  <c r="N66" i="2"/>
  <c r="L67" i="2"/>
  <c r="M67" i="2"/>
  <c r="N67" i="2"/>
  <c r="L68" i="2"/>
  <c r="M68" i="2"/>
  <c r="N68" i="2"/>
  <c r="Q68" i="2" s="1"/>
  <c r="L69" i="2"/>
  <c r="M69" i="2"/>
  <c r="N69" i="2"/>
  <c r="L70" i="2"/>
  <c r="O70" i="2" s="1"/>
  <c r="M70" i="2"/>
  <c r="N70" i="2"/>
  <c r="L71" i="2"/>
  <c r="M71" i="2"/>
  <c r="N71" i="2"/>
  <c r="L72" i="2"/>
  <c r="M72" i="2"/>
  <c r="N72" i="2"/>
  <c r="Q72" i="2" s="1"/>
  <c r="L73" i="2"/>
  <c r="M73" i="2"/>
  <c r="N73" i="2"/>
  <c r="L74" i="2"/>
  <c r="O74" i="2" s="1"/>
  <c r="M74" i="2"/>
  <c r="N74" i="2"/>
  <c r="L75" i="2"/>
  <c r="M75" i="2"/>
  <c r="N75" i="2"/>
  <c r="L76" i="2"/>
  <c r="M76" i="2"/>
  <c r="N76" i="2"/>
  <c r="Q76" i="2" s="1"/>
  <c r="L77" i="2"/>
  <c r="M77" i="2"/>
  <c r="N77" i="2"/>
  <c r="L78" i="2"/>
  <c r="O78" i="2" s="1"/>
  <c r="M78" i="2"/>
  <c r="N78" i="2"/>
  <c r="L79" i="2"/>
  <c r="M79" i="2"/>
  <c r="N79" i="2"/>
  <c r="L80" i="2"/>
  <c r="M80" i="2"/>
  <c r="N80" i="2"/>
  <c r="Q80" i="2" s="1"/>
  <c r="L81" i="2"/>
  <c r="M81" i="2"/>
  <c r="N81" i="2"/>
  <c r="L82" i="2"/>
  <c r="O82" i="2" s="1"/>
  <c r="M82" i="2"/>
  <c r="N82" i="2"/>
  <c r="L83" i="2"/>
  <c r="M83" i="2"/>
  <c r="N83" i="2"/>
  <c r="L84" i="2"/>
  <c r="M84" i="2"/>
  <c r="N84" i="2"/>
  <c r="Q84" i="2" s="1"/>
  <c r="L85" i="2"/>
  <c r="M85" i="2"/>
  <c r="N85" i="2"/>
  <c r="L86" i="2"/>
  <c r="O86" i="2" s="1"/>
  <c r="M86" i="2"/>
  <c r="N86" i="2"/>
  <c r="L87" i="2"/>
  <c r="M87" i="2"/>
  <c r="N87" i="2"/>
  <c r="L88" i="2"/>
  <c r="M88" i="2"/>
  <c r="N88" i="2"/>
  <c r="Q88" i="2" s="1"/>
  <c r="L89" i="2"/>
  <c r="M89" i="2"/>
  <c r="N89" i="2"/>
  <c r="L90" i="2"/>
  <c r="O90" i="2" s="1"/>
  <c r="M90" i="2"/>
  <c r="N90" i="2"/>
  <c r="L91" i="2"/>
  <c r="M91" i="2"/>
  <c r="N91" i="2"/>
  <c r="L92" i="2"/>
  <c r="M92" i="2"/>
  <c r="N92" i="2"/>
  <c r="Q92" i="2" s="1"/>
  <c r="L93" i="2"/>
  <c r="M93" i="2"/>
  <c r="N93" i="2"/>
  <c r="L94" i="2"/>
  <c r="O94" i="2" s="1"/>
  <c r="M94" i="2"/>
  <c r="N94" i="2"/>
  <c r="L95" i="2"/>
  <c r="M95" i="2"/>
  <c r="N95" i="2"/>
  <c r="L96" i="2"/>
  <c r="M96" i="2"/>
  <c r="N96" i="2"/>
  <c r="Q96" i="2" s="1"/>
  <c r="L97" i="2"/>
  <c r="M97" i="2"/>
  <c r="N97" i="2"/>
  <c r="L98" i="2"/>
  <c r="O98" i="2" s="1"/>
  <c r="M98" i="2"/>
  <c r="N98" i="2"/>
  <c r="L99" i="2"/>
  <c r="M99" i="2"/>
  <c r="N99" i="2"/>
  <c r="L100" i="2"/>
  <c r="M100" i="2"/>
  <c r="N100" i="2"/>
  <c r="Q100" i="2" s="1"/>
  <c r="L101" i="2"/>
  <c r="M101" i="2"/>
  <c r="N101" i="2"/>
  <c r="L102" i="2"/>
  <c r="O102" i="2" s="1"/>
  <c r="M102" i="2"/>
  <c r="N102" i="2"/>
  <c r="L103" i="2"/>
  <c r="M103" i="2"/>
  <c r="N103" i="2"/>
  <c r="L104" i="2"/>
  <c r="M104" i="2"/>
  <c r="N104" i="2"/>
  <c r="Q104" i="2" s="1"/>
  <c r="L105" i="2"/>
  <c r="M105" i="2"/>
  <c r="N105" i="2"/>
  <c r="L106" i="2"/>
  <c r="O106" i="2" s="1"/>
  <c r="M106" i="2"/>
  <c r="N106" i="2"/>
  <c r="L107" i="2"/>
  <c r="M107" i="2"/>
  <c r="N107" i="2"/>
  <c r="L108" i="2"/>
  <c r="M108" i="2"/>
  <c r="N108" i="2"/>
  <c r="Q108" i="2" s="1"/>
  <c r="L109" i="2"/>
  <c r="M109" i="2"/>
  <c r="N109" i="2"/>
  <c r="L110" i="2"/>
  <c r="O110" i="2" s="1"/>
  <c r="M110" i="2"/>
  <c r="N110" i="2"/>
  <c r="L111" i="2"/>
  <c r="M111" i="2"/>
  <c r="N111" i="2"/>
  <c r="L112" i="2"/>
  <c r="M112" i="2"/>
  <c r="N112" i="2"/>
  <c r="Q112" i="2" s="1"/>
  <c r="L113" i="2"/>
  <c r="M113" i="2"/>
  <c r="N113" i="2"/>
  <c r="L114" i="2"/>
  <c r="O114" i="2" s="1"/>
  <c r="M114" i="2"/>
  <c r="N114" i="2"/>
  <c r="L115" i="2"/>
  <c r="M115" i="2"/>
  <c r="N115" i="2"/>
  <c r="L116" i="2"/>
  <c r="M116" i="2"/>
  <c r="N116" i="2"/>
  <c r="Q116" i="2" s="1"/>
  <c r="L117" i="2"/>
  <c r="M117" i="2"/>
  <c r="N117" i="2"/>
  <c r="L118" i="2"/>
  <c r="O118" i="2" s="1"/>
  <c r="M118" i="2"/>
  <c r="N118" i="2"/>
  <c r="L119" i="2"/>
  <c r="M119" i="2"/>
  <c r="N119" i="2"/>
  <c r="L120" i="2"/>
  <c r="M120" i="2"/>
  <c r="N120" i="2"/>
  <c r="Q120" i="2" s="1"/>
  <c r="L121" i="2"/>
  <c r="M121" i="2"/>
  <c r="N121" i="2"/>
  <c r="L122" i="2"/>
  <c r="O122" i="2" s="1"/>
  <c r="M122" i="2"/>
  <c r="N122" i="2"/>
  <c r="L123" i="2"/>
  <c r="M123" i="2"/>
  <c r="N123" i="2"/>
  <c r="L124" i="2"/>
  <c r="M124" i="2"/>
  <c r="N124" i="2"/>
  <c r="Q124" i="2" s="1"/>
  <c r="L125" i="2"/>
  <c r="M125" i="2"/>
  <c r="N125" i="2"/>
  <c r="L126" i="2"/>
  <c r="O126" i="2" s="1"/>
  <c r="M126" i="2"/>
  <c r="N126" i="2"/>
  <c r="L127" i="2"/>
  <c r="M127" i="2"/>
  <c r="N127" i="2"/>
  <c r="L128" i="2"/>
  <c r="O128" i="2" s="1"/>
  <c r="M128" i="2"/>
  <c r="N128" i="2"/>
  <c r="Q128" i="2" s="1"/>
  <c r="L129" i="2"/>
  <c r="M129" i="2"/>
  <c r="N129" i="2"/>
  <c r="L130" i="2"/>
  <c r="O130" i="2" s="1"/>
  <c r="M130" i="2"/>
  <c r="N130" i="2"/>
  <c r="L131" i="2"/>
  <c r="M131" i="2"/>
  <c r="N131" i="2"/>
  <c r="L132" i="2"/>
  <c r="O132" i="2" s="1"/>
  <c r="M132" i="2"/>
  <c r="N132" i="2"/>
  <c r="Q132" i="2" s="1"/>
  <c r="L133" i="2"/>
  <c r="M133" i="2"/>
  <c r="N133" i="2"/>
  <c r="L134" i="2"/>
  <c r="O134" i="2" s="1"/>
  <c r="M134" i="2"/>
  <c r="N134" i="2"/>
  <c r="L135" i="2"/>
  <c r="M135" i="2"/>
  <c r="N135" i="2"/>
  <c r="L136" i="2"/>
  <c r="O136" i="2" s="1"/>
  <c r="M136" i="2"/>
  <c r="N136" i="2"/>
  <c r="Q136" i="2" s="1"/>
  <c r="L137" i="2"/>
  <c r="M137" i="2"/>
  <c r="N137" i="2"/>
  <c r="L138" i="2"/>
  <c r="O138" i="2" s="1"/>
  <c r="M138" i="2"/>
  <c r="N138" i="2"/>
  <c r="L139" i="2"/>
  <c r="M139" i="2"/>
  <c r="N139" i="2"/>
  <c r="L140" i="2"/>
  <c r="O140" i="2" s="1"/>
  <c r="M140" i="2"/>
  <c r="N140" i="2"/>
  <c r="Q140" i="2" s="1"/>
  <c r="L141" i="2"/>
  <c r="M141" i="2"/>
  <c r="N141" i="2"/>
  <c r="L142" i="2"/>
  <c r="O142" i="2" s="1"/>
  <c r="M142" i="2"/>
  <c r="N142" i="2"/>
  <c r="L143" i="2"/>
  <c r="M143" i="2"/>
  <c r="N143" i="2"/>
  <c r="L144" i="2"/>
  <c r="O144" i="2" s="1"/>
  <c r="M144" i="2"/>
  <c r="N144" i="2"/>
  <c r="Q144" i="2" s="1"/>
  <c r="N4" i="2"/>
  <c r="M4" i="2"/>
  <c r="F4" i="2"/>
  <c r="P144" i="2"/>
  <c r="P143" i="2"/>
  <c r="Q143" i="2"/>
  <c r="O143" i="2"/>
  <c r="P142" i="2"/>
  <c r="Q142" i="2"/>
  <c r="P141" i="2"/>
  <c r="Q141" i="2"/>
  <c r="O141" i="2"/>
  <c r="P140" i="2"/>
  <c r="P139" i="2"/>
  <c r="Q139" i="2"/>
  <c r="O139" i="2"/>
  <c r="P138" i="2"/>
  <c r="Q138" i="2"/>
  <c r="P137" i="2"/>
  <c r="Q137" i="2"/>
  <c r="O137" i="2"/>
  <c r="P136" i="2"/>
  <c r="P135" i="2"/>
  <c r="Q135" i="2"/>
  <c r="O135" i="2"/>
  <c r="P134" i="2"/>
  <c r="Q134" i="2"/>
  <c r="P133" i="2"/>
  <c r="Q133" i="2"/>
  <c r="O133" i="2"/>
  <c r="P132" i="2"/>
  <c r="P131" i="2"/>
  <c r="Q131" i="2"/>
  <c r="O131" i="2"/>
  <c r="P130" i="2"/>
  <c r="Q130" i="2"/>
  <c r="P129" i="2"/>
  <c r="Q129" i="2"/>
  <c r="O129" i="2"/>
  <c r="P128" i="2"/>
  <c r="P127" i="2"/>
  <c r="Q127" i="2"/>
  <c r="O127" i="2"/>
  <c r="P126" i="2"/>
  <c r="Q126" i="2"/>
  <c r="P125" i="2"/>
  <c r="Q125" i="2"/>
  <c r="O125" i="2"/>
  <c r="P124" i="2"/>
  <c r="O124" i="2"/>
  <c r="P123" i="2"/>
  <c r="Q123" i="2"/>
  <c r="O123" i="2"/>
  <c r="P122" i="2"/>
  <c r="Q122" i="2"/>
  <c r="P121" i="2"/>
  <c r="Q121" i="2"/>
  <c r="O121" i="2"/>
  <c r="P120" i="2"/>
  <c r="O120" i="2"/>
  <c r="P119" i="2"/>
  <c r="Q119" i="2"/>
  <c r="O119" i="2"/>
  <c r="P118" i="2"/>
  <c r="Q118" i="2"/>
  <c r="P117" i="2"/>
  <c r="Q117" i="2"/>
  <c r="O117" i="2"/>
  <c r="P116" i="2"/>
  <c r="O116" i="2"/>
  <c r="P115" i="2"/>
  <c r="Q115" i="2"/>
  <c r="O115" i="2"/>
  <c r="P114" i="2"/>
  <c r="Q114" i="2"/>
  <c r="P113" i="2"/>
  <c r="Q113" i="2"/>
  <c r="O113" i="2"/>
  <c r="P112" i="2"/>
  <c r="O112" i="2"/>
  <c r="P111" i="2"/>
  <c r="Q111" i="2"/>
  <c r="O111" i="2"/>
  <c r="P110" i="2"/>
  <c r="Q110" i="2"/>
  <c r="P109" i="2"/>
  <c r="Q109" i="2"/>
  <c r="O109" i="2"/>
  <c r="P108" i="2"/>
  <c r="O108" i="2"/>
  <c r="P107" i="2"/>
  <c r="Q107" i="2"/>
  <c r="O107" i="2"/>
  <c r="P106" i="2"/>
  <c r="Q106" i="2"/>
  <c r="P105" i="2"/>
  <c r="Q105" i="2"/>
  <c r="O105" i="2"/>
  <c r="P104" i="2"/>
  <c r="O104" i="2"/>
  <c r="P103" i="2"/>
  <c r="Q103" i="2"/>
  <c r="O103" i="2"/>
  <c r="P102" i="2"/>
  <c r="Q102" i="2"/>
  <c r="P101" i="2"/>
  <c r="Q101" i="2"/>
  <c r="O101" i="2"/>
  <c r="P100" i="2"/>
  <c r="O100" i="2"/>
  <c r="P99" i="2"/>
  <c r="Q99" i="2"/>
  <c r="O99" i="2"/>
  <c r="P98" i="2"/>
  <c r="Q98" i="2"/>
  <c r="P97" i="2"/>
  <c r="Q97" i="2"/>
  <c r="O97" i="2"/>
  <c r="P96" i="2"/>
  <c r="O96" i="2"/>
  <c r="P95" i="2"/>
  <c r="Q95" i="2"/>
  <c r="O95" i="2"/>
  <c r="P94" i="2"/>
  <c r="Q94" i="2"/>
  <c r="P93" i="2"/>
  <c r="Q93" i="2"/>
  <c r="O93" i="2"/>
  <c r="P92" i="2"/>
  <c r="O92" i="2"/>
  <c r="P91" i="2"/>
  <c r="Q91" i="2"/>
  <c r="O91" i="2"/>
  <c r="P90" i="2"/>
  <c r="Q90" i="2"/>
  <c r="P89" i="2"/>
  <c r="Q89" i="2"/>
  <c r="O89" i="2"/>
  <c r="P88" i="2"/>
  <c r="O88" i="2"/>
  <c r="P87" i="2"/>
  <c r="Q87" i="2"/>
  <c r="O87" i="2"/>
  <c r="P86" i="2"/>
  <c r="Q86" i="2"/>
  <c r="P85" i="2"/>
  <c r="Q85" i="2"/>
  <c r="O85" i="2"/>
  <c r="P84" i="2"/>
  <c r="O84" i="2"/>
  <c r="P83" i="2"/>
  <c r="Q83" i="2"/>
  <c r="O83" i="2"/>
  <c r="P82" i="2"/>
  <c r="Q82" i="2"/>
  <c r="P81" i="2"/>
  <c r="Q81" i="2"/>
  <c r="O81" i="2"/>
  <c r="P80" i="2"/>
  <c r="O80" i="2"/>
  <c r="P79" i="2"/>
  <c r="Q79" i="2"/>
  <c r="O79" i="2"/>
  <c r="P78" i="2"/>
  <c r="Q78" i="2"/>
  <c r="P77" i="2"/>
  <c r="Q77" i="2"/>
  <c r="O77" i="2"/>
  <c r="P76" i="2"/>
  <c r="O76" i="2"/>
  <c r="P75" i="2"/>
  <c r="Q75" i="2"/>
  <c r="O75" i="2"/>
  <c r="P74" i="2"/>
  <c r="Q74" i="2"/>
  <c r="P73" i="2"/>
  <c r="Q73" i="2"/>
  <c r="O73" i="2"/>
  <c r="P72" i="2"/>
  <c r="O72" i="2"/>
  <c r="P71" i="2"/>
  <c r="Q71" i="2"/>
  <c r="O71" i="2"/>
  <c r="P70" i="2"/>
  <c r="Q70" i="2"/>
  <c r="P69" i="2"/>
  <c r="Q69" i="2"/>
  <c r="O69" i="2"/>
  <c r="P68" i="2"/>
  <c r="O68" i="2"/>
  <c r="P67" i="2"/>
  <c r="Q67" i="2"/>
  <c r="O67" i="2"/>
  <c r="P66" i="2"/>
  <c r="Q66" i="2"/>
  <c r="P65" i="2"/>
  <c r="Q65" i="2"/>
  <c r="O65" i="2"/>
  <c r="P64" i="2"/>
  <c r="O64" i="2"/>
  <c r="P63" i="2"/>
  <c r="Q63" i="2"/>
  <c r="O63" i="2"/>
  <c r="P62" i="2"/>
  <c r="Q62" i="2"/>
  <c r="P61" i="2"/>
  <c r="Q61" i="2"/>
  <c r="O61" i="2"/>
  <c r="O60" i="2"/>
  <c r="P60" i="2"/>
  <c r="Q59" i="2"/>
  <c r="O59" i="2"/>
  <c r="Q58" i="2"/>
  <c r="O58" i="2"/>
  <c r="P58" i="2"/>
  <c r="Q57" i="2"/>
  <c r="O57" i="2"/>
  <c r="P57" i="2"/>
  <c r="O56" i="2"/>
  <c r="P56" i="2"/>
  <c r="Q55" i="2"/>
  <c r="O55" i="2"/>
  <c r="Q54" i="2"/>
  <c r="O54" i="2"/>
  <c r="P54" i="2"/>
  <c r="Q53" i="2"/>
  <c r="O53" i="2"/>
  <c r="P53" i="2"/>
  <c r="O52" i="2"/>
  <c r="P52" i="2"/>
  <c r="Q51" i="2"/>
  <c r="O51" i="2"/>
  <c r="Q50" i="2"/>
  <c r="O50" i="2"/>
  <c r="P50" i="2"/>
  <c r="Q49" i="2"/>
  <c r="O49" i="2"/>
  <c r="P49" i="2"/>
  <c r="O48" i="2"/>
  <c r="P48" i="2"/>
  <c r="Q47" i="2"/>
  <c r="O47" i="2"/>
  <c r="Q46" i="2"/>
  <c r="O46" i="2"/>
  <c r="P46" i="2"/>
  <c r="Q45" i="2"/>
  <c r="O45" i="2"/>
  <c r="P45" i="2"/>
  <c r="O44" i="2"/>
  <c r="P44" i="2"/>
  <c r="Q43" i="2"/>
  <c r="O43" i="2"/>
  <c r="Q42" i="2"/>
  <c r="O42" i="2"/>
  <c r="P42" i="2"/>
  <c r="Q41" i="2"/>
  <c r="O41" i="2"/>
  <c r="P41" i="2"/>
  <c r="O40" i="2"/>
  <c r="P40" i="2"/>
  <c r="Q39" i="2"/>
  <c r="O39" i="2"/>
  <c r="Q38" i="2"/>
  <c r="O38" i="2"/>
  <c r="P38" i="2"/>
  <c r="Q37" i="2"/>
  <c r="O37" i="2"/>
  <c r="P37" i="2"/>
  <c r="O36" i="2"/>
  <c r="P36" i="2"/>
  <c r="Q35" i="2"/>
  <c r="O35" i="2"/>
  <c r="Q34" i="2"/>
  <c r="O34" i="2"/>
  <c r="P34" i="2"/>
  <c r="Q33" i="2"/>
  <c r="O33" i="2"/>
  <c r="P33" i="2"/>
  <c r="O32" i="2"/>
  <c r="P32" i="2"/>
  <c r="Q31" i="2"/>
  <c r="O31" i="2"/>
  <c r="Q30" i="2"/>
  <c r="O30" i="2"/>
  <c r="P30" i="2"/>
  <c r="Q29" i="2"/>
  <c r="O29" i="2"/>
  <c r="P29" i="2"/>
  <c r="O28" i="2"/>
  <c r="P28" i="2"/>
  <c r="Q27" i="2"/>
  <c r="O27" i="2"/>
  <c r="Q26" i="2"/>
  <c r="O26" i="2"/>
  <c r="P26" i="2"/>
  <c r="Q25" i="2"/>
  <c r="O25" i="2"/>
  <c r="P25" i="2"/>
  <c r="O24" i="2"/>
  <c r="P24" i="2"/>
  <c r="Q23" i="2"/>
  <c r="O23" i="2"/>
  <c r="Q22" i="2"/>
  <c r="O22" i="2"/>
  <c r="P22" i="2"/>
  <c r="Q21" i="2"/>
  <c r="O21" i="2"/>
  <c r="P21" i="2"/>
  <c r="O20" i="2"/>
  <c r="P20" i="2"/>
  <c r="Q19" i="2"/>
  <c r="O19" i="2"/>
  <c r="Q18" i="2"/>
  <c r="O18" i="2"/>
  <c r="P18" i="2"/>
  <c r="Q17" i="2"/>
  <c r="O17" i="2"/>
  <c r="P17" i="2"/>
  <c r="O16" i="2"/>
  <c r="P16" i="2"/>
  <c r="Q15" i="2"/>
  <c r="O15" i="2"/>
  <c r="Q14" i="2"/>
  <c r="O14" i="2"/>
  <c r="P14" i="2"/>
  <c r="Q13" i="2"/>
  <c r="O13" i="2"/>
  <c r="P13" i="2"/>
  <c r="O12" i="2"/>
  <c r="P12" i="2"/>
  <c r="Q11" i="2"/>
  <c r="O11" i="2"/>
  <c r="Q10" i="2"/>
  <c r="O10" i="2"/>
  <c r="P10" i="2"/>
  <c r="Q9" i="2"/>
  <c r="O9" i="2"/>
  <c r="P9" i="2"/>
  <c r="O8" i="2"/>
  <c r="P8" i="2"/>
  <c r="Q7" i="2"/>
  <c r="O7" i="2"/>
  <c r="Q6" i="2"/>
  <c r="O6" i="2"/>
  <c r="P6" i="2"/>
  <c r="Q5" i="2"/>
  <c r="O5" i="2"/>
  <c r="P5" i="2"/>
  <c r="Q4" i="2"/>
  <c r="O4" i="2"/>
  <c r="P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G28" i="2"/>
  <c r="H28" i="2"/>
  <c r="I28" i="2"/>
  <c r="G29" i="2"/>
  <c r="H29" i="2"/>
  <c r="I29" i="2"/>
  <c r="G30" i="2"/>
  <c r="H30" i="2"/>
  <c r="I30" i="2"/>
  <c r="G31" i="2"/>
  <c r="H31" i="2"/>
  <c r="I31" i="2"/>
  <c r="G32" i="2"/>
  <c r="H32" i="2"/>
  <c r="I32" i="2"/>
  <c r="G33" i="2"/>
  <c r="H33" i="2"/>
  <c r="I33" i="2"/>
  <c r="G34" i="2"/>
  <c r="H34" i="2"/>
  <c r="I34" i="2"/>
  <c r="G35" i="2"/>
  <c r="H35" i="2"/>
  <c r="I35" i="2"/>
  <c r="G36" i="2"/>
  <c r="H36" i="2"/>
  <c r="I36" i="2"/>
  <c r="G37" i="2"/>
  <c r="H37" i="2"/>
  <c r="I37" i="2"/>
  <c r="G38" i="2"/>
  <c r="H38" i="2"/>
  <c r="I38" i="2"/>
  <c r="G39" i="2"/>
  <c r="H39" i="2"/>
  <c r="I39" i="2"/>
  <c r="G40" i="2"/>
  <c r="H40" i="2"/>
  <c r="I40" i="2"/>
  <c r="G41" i="2"/>
  <c r="H41" i="2"/>
  <c r="I41" i="2"/>
  <c r="G42" i="2"/>
  <c r="H42" i="2"/>
  <c r="I42" i="2"/>
  <c r="G43" i="2"/>
  <c r="H43" i="2"/>
  <c r="I43" i="2"/>
  <c r="G44" i="2"/>
  <c r="H44" i="2"/>
  <c r="I44" i="2"/>
  <c r="G45" i="2"/>
  <c r="H45" i="2"/>
  <c r="I45" i="2"/>
  <c r="G46" i="2"/>
  <c r="H46" i="2"/>
  <c r="I46" i="2"/>
  <c r="G47" i="2"/>
  <c r="H47" i="2"/>
  <c r="I47" i="2"/>
  <c r="G48" i="2"/>
  <c r="H48" i="2"/>
  <c r="I48" i="2"/>
  <c r="G49" i="2"/>
  <c r="H49" i="2"/>
  <c r="I49" i="2"/>
  <c r="G50" i="2"/>
  <c r="H50" i="2"/>
  <c r="I50" i="2"/>
  <c r="G51" i="2"/>
  <c r="H51" i="2"/>
  <c r="I51" i="2"/>
  <c r="G52" i="2"/>
  <c r="H52" i="2"/>
  <c r="I52" i="2"/>
  <c r="G53" i="2"/>
  <c r="H53" i="2"/>
  <c r="I53" i="2"/>
  <c r="G54" i="2"/>
  <c r="H54" i="2"/>
  <c r="I54" i="2"/>
  <c r="G55" i="2"/>
  <c r="H55" i="2"/>
  <c r="I55" i="2"/>
  <c r="G56" i="2"/>
  <c r="H56" i="2"/>
  <c r="I56" i="2"/>
  <c r="G57" i="2"/>
  <c r="H57" i="2"/>
  <c r="I57" i="2"/>
  <c r="G58" i="2"/>
  <c r="H58" i="2"/>
  <c r="I58" i="2"/>
  <c r="G59" i="2"/>
  <c r="H59" i="2"/>
  <c r="I59" i="2"/>
  <c r="G60" i="2"/>
  <c r="H60" i="2"/>
  <c r="I60" i="2"/>
  <c r="G61" i="2"/>
  <c r="H61" i="2"/>
  <c r="I61" i="2"/>
  <c r="G62" i="2"/>
  <c r="H62" i="2"/>
  <c r="I62" i="2"/>
  <c r="G63" i="2"/>
  <c r="H63" i="2"/>
  <c r="I63" i="2"/>
  <c r="G64" i="2"/>
  <c r="H64" i="2"/>
  <c r="I64" i="2"/>
  <c r="G65" i="2"/>
  <c r="H65" i="2"/>
  <c r="I65" i="2"/>
  <c r="G66" i="2"/>
  <c r="H66" i="2"/>
  <c r="I66" i="2"/>
  <c r="G67" i="2"/>
  <c r="H67" i="2"/>
  <c r="I67" i="2"/>
  <c r="G68" i="2"/>
  <c r="H68" i="2"/>
  <c r="I68" i="2"/>
  <c r="G69" i="2"/>
  <c r="H69" i="2"/>
  <c r="I69" i="2"/>
  <c r="G70" i="2"/>
  <c r="H70" i="2"/>
  <c r="I70" i="2"/>
  <c r="G71" i="2"/>
  <c r="H71" i="2"/>
  <c r="I71" i="2"/>
  <c r="G72" i="2"/>
  <c r="H72" i="2"/>
  <c r="I72" i="2"/>
  <c r="G73" i="2"/>
  <c r="H73" i="2"/>
  <c r="I73" i="2"/>
  <c r="G74" i="2"/>
  <c r="H74" i="2"/>
  <c r="I74" i="2"/>
  <c r="G75" i="2"/>
  <c r="H75" i="2"/>
  <c r="I75" i="2"/>
  <c r="G76" i="2"/>
  <c r="H76" i="2"/>
  <c r="I76" i="2"/>
  <c r="G77" i="2"/>
  <c r="H77" i="2"/>
  <c r="I77" i="2"/>
  <c r="G78" i="2"/>
  <c r="H78" i="2"/>
  <c r="I78" i="2"/>
  <c r="G79" i="2"/>
  <c r="H79" i="2"/>
  <c r="I79" i="2"/>
  <c r="G80" i="2"/>
  <c r="H80" i="2"/>
  <c r="I80" i="2"/>
  <c r="G81" i="2"/>
  <c r="H81" i="2"/>
  <c r="I81" i="2"/>
  <c r="G82" i="2"/>
  <c r="H82" i="2"/>
  <c r="I82" i="2"/>
  <c r="G83" i="2"/>
  <c r="H83" i="2"/>
  <c r="I83" i="2"/>
  <c r="G84" i="2"/>
  <c r="H84" i="2"/>
  <c r="I84" i="2"/>
  <c r="G85" i="2"/>
  <c r="H85" i="2"/>
  <c r="I85" i="2"/>
  <c r="G86" i="2"/>
  <c r="H86" i="2"/>
  <c r="I86" i="2"/>
  <c r="G87" i="2"/>
  <c r="H87" i="2"/>
  <c r="I87" i="2"/>
  <c r="G88" i="2"/>
  <c r="H88" i="2"/>
  <c r="I88" i="2"/>
  <c r="G89" i="2"/>
  <c r="H89" i="2"/>
  <c r="I89" i="2"/>
  <c r="G90" i="2"/>
  <c r="H90" i="2"/>
  <c r="I90" i="2"/>
  <c r="G91" i="2"/>
  <c r="H91" i="2"/>
  <c r="I91" i="2"/>
  <c r="G92" i="2"/>
  <c r="H92" i="2"/>
  <c r="I92" i="2"/>
  <c r="G93" i="2"/>
  <c r="H93" i="2"/>
  <c r="I93" i="2"/>
  <c r="G94" i="2"/>
  <c r="H94" i="2"/>
  <c r="I94" i="2"/>
  <c r="G95" i="2"/>
  <c r="H95" i="2"/>
  <c r="I95" i="2"/>
  <c r="G96" i="2"/>
  <c r="H96" i="2"/>
  <c r="I96" i="2"/>
  <c r="G97" i="2"/>
  <c r="H97" i="2"/>
  <c r="I97" i="2"/>
  <c r="G98" i="2"/>
  <c r="H98" i="2"/>
  <c r="I98" i="2"/>
  <c r="G99" i="2"/>
  <c r="H99" i="2"/>
  <c r="I99" i="2"/>
  <c r="G100" i="2"/>
  <c r="H100" i="2"/>
  <c r="I100" i="2"/>
  <c r="G101" i="2"/>
  <c r="H101" i="2"/>
  <c r="I101" i="2"/>
  <c r="G102" i="2"/>
  <c r="H102" i="2"/>
  <c r="I102" i="2"/>
  <c r="G103" i="2"/>
  <c r="H103" i="2"/>
  <c r="I103" i="2"/>
  <c r="G104" i="2"/>
  <c r="H104" i="2"/>
  <c r="I104" i="2"/>
  <c r="G105" i="2"/>
  <c r="H105" i="2"/>
  <c r="I105" i="2"/>
  <c r="G106" i="2"/>
  <c r="H106" i="2"/>
  <c r="I106" i="2"/>
  <c r="G107" i="2"/>
  <c r="H107" i="2"/>
  <c r="I107" i="2"/>
  <c r="G108" i="2"/>
  <c r="H108" i="2"/>
  <c r="I108" i="2"/>
  <c r="G109" i="2"/>
  <c r="H109" i="2"/>
  <c r="I109" i="2"/>
  <c r="G110" i="2"/>
  <c r="H110" i="2"/>
  <c r="I110" i="2"/>
  <c r="G111" i="2"/>
  <c r="H111" i="2"/>
  <c r="I111" i="2"/>
  <c r="G112" i="2"/>
  <c r="H112" i="2"/>
  <c r="I112" i="2"/>
  <c r="G113" i="2"/>
  <c r="H113" i="2"/>
  <c r="I113" i="2"/>
  <c r="G114" i="2"/>
  <c r="H114" i="2"/>
  <c r="I114" i="2"/>
  <c r="G115" i="2"/>
  <c r="H115" i="2"/>
  <c r="I115" i="2"/>
  <c r="G116" i="2"/>
  <c r="H116" i="2"/>
  <c r="I116" i="2"/>
  <c r="G117" i="2"/>
  <c r="H117" i="2"/>
  <c r="I117" i="2"/>
  <c r="G118" i="2"/>
  <c r="H118" i="2"/>
  <c r="I118" i="2"/>
  <c r="G119" i="2"/>
  <c r="H119" i="2"/>
  <c r="I119" i="2"/>
  <c r="G120" i="2"/>
  <c r="H120" i="2"/>
  <c r="I120" i="2"/>
  <c r="G121" i="2"/>
  <c r="H121" i="2"/>
  <c r="I121" i="2"/>
  <c r="G122" i="2"/>
  <c r="H122" i="2"/>
  <c r="I122" i="2"/>
  <c r="G123" i="2"/>
  <c r="H123" i="2"/>
  <c r="I123" i="2"/>
  <c r="G124" i="2"/>
  <c r="H124" i="2"/>
  <c r="I124" i="2"/>
  <c r="G125" i="2"/>
  <c r="H125" i="2"/>
  <c r="I125" i="2"/>
  <c r="G126" i="2"/>
  <c r="H126" i="2"/>
  <c r="I126" i="2"/>
  <c r="G127" i="2"/>
  <c r="H127" i="2"/>
  <c r="I127" i="2"/>
  <c r="G128" i="2"/>
  <c r="H128" i="2"/>
  <c r="I128" i="2"/>
  <c r="G129" i="2"/>
  <c r="H129" i="2"/>
  <c r="I129" i="2"/>
  <c r="G130" i="2"/>
  <c r="H130" i="2"/>
  <c r="I130" i="2"/>
  <c r="G131" i="2"/>
  <c r="H131" i="2"/>
  <c r="I131" i="2"/>
  <c r="G132" i="2"/>
  <c r="H132" i="2"/>
  <c r="I132" i="2"/>
  <c r="G133" i="2"/>
  <c r="H133" i="2"/>
  <c r="I133" i="2"/>
  <c r="G134" i="2"/>
  <c r="H134" i="2"/>
  <c r="I134" i="2"/>
  <c r="G135" i="2"/>
  <c r="H135" i="2"/>
  <c r="I135" i="2"/>
  <c r="G136" i="2"/>
  <c r="H136" i="2"/>
  <c r="I136" i="2"/>
  <c r="G137" i="2"/>
  <c r="H137" i="2"/>
  <c r="I137" i="2"/>
  <c r="G138" i="2"/>
  <c r="H138" i="2"/>
  <c r="I138" i="2"/>
  <c r="G139" i="2"/>
  <c r="H139" i="2"/>
  <c r="I139" i="2"/>
  <c r="G140" i="2"/>
  <c r="H140" i="2"/>
  <c r="I140" i="2"/>
  <c r="G141" i="2"/>
  <c r="H141" i="2"/>
  <c r="I141" i="2"/>
  <c r="G142" i="2"/>
  <c r="H142" i="2"/>
  <c r="I142" i="2"/>
  <c r="G143" i="2"/>
  <c r="H143" i="2"/>
  <c r="I143" i="2"/>
  <c r="G144" i="2"/>
  <c r="H144" i="2"/>
  <c r="I144" i="2"/>
  <c r="H4" i="2"/>
  <c r="I4" i="2"/>
  <c r="G4" i="2"/>
  <c r="D5" i="2"/>
  <c r="E5" i="2"/>
  <c r="F5" i="2"/>
  <c r="D6" i="2"/>
  <c r="E6" i="2"/>
  <c r="F6" i="2"/>
  <c r="D7" i="2"/>
  <c r="E7" i="2"/>
  <c r="F7" i="2"/>
  <c r="D8" i="2"/>
  <c r="E8" i="2"/>
  <c r="F8" i="2"/>
  <c r="D9" i="2"/>
  <c r="E9" i="2"/>
  <c r="F9" i="2"/>
  <c r="D10" i="2"/>
  <c r="E10" i="2"/>
  <c r="F10" i="2"/>
  <c r="D11" i="2"/>
  <c r="E11" i="2"/>
  <c r="F11" i="2"/>
  <c r="D12" i="2"/>
  <c r="E12" i="2"/>
  <c r="F12" i="2"/>
  <c r="D13" i="2"/>
  <c r="E13" i="2"/>
  <c r="F13" i="2"/>
  <c r="D14" i="2"/>
  <c r="E14" i="2"/>
  <c r="F14" i="2"/>
  <c r="D15" i="2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8" i="2"/>
  <c r="E28" i="2"/>
  <c r="F28" i="2"/>
  <c r="D29" i="2"/>
  <c r="E29" i="2"/>
  <c r="F29" i="2"/>
  <c r="D30" i="2"/>
  <c r="E30" i="2"/>
  <c r="F30" i="2"/>
  <c r="D31" i="2"/>
  <c r="E31" i="2"/>
  <c r="F31" i="2"/>
  <c r="D32" i="2"/>
  <c r="E32" i="2"/>
  <c r="F32" i="2"/>
  <c r="D33" i="2"/>
  <c r="E33" i="2"/>
  <c r="F33" i="2"/>
  <c r="D34" i="2"/>
  <c r="E34" i="2"/>
  <c r="F34" i="2"/>
  <c r="D35" i="2"/>
  <c r="E35" i="2"/>
  <c r="F35" i="2"/>
  <c r="D36" i="2"/>
  <c r="E36" i="2"/>
  <c r="F36" i="2"/>
  <c r="D37" i="2"/>
  <c r="E37" i="2"/>
  <c r="F37" i="2"/>
  <c r="D38" i="2"/>
  <c r="E38" i="2"/>
  <c r="F38" i="2"/>
  <c r="D39" i="2"/>
  <c r="E39" i="2"/>
  <c r="F39" i="2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D45" i="2"/>
  <c r="E45" i="2"/>
  <c r="F45" i="2"/>
  <c r="D46" i="2"/>
  <c r="E46" i="2"/>
  <c r="F46" i="2"/>
  <c r="D47" i="2"/>
  <c r="E47" i="2"/>
  <c r="F47" i="2"/>
  <c r="D48" i="2"/>
  <c r="E48" i="2"/>
  <c r="F48" i="2"/>
  <c r="D49" i="2"/>
  <c r="E49" i="2"/>
  <c r="F49" i="2"/>
  <c r="D50" i="2"/>
  <c r="E50" i="2"/>
  <c r="F50" i="2"/>
  <c r="D51" i="2"/>
  <c r="E51" i="2"/>
  <c r="F51" i="2"/>
  <c r="D52" i="2"/>
  <c r="E52" i="2"/>
  <c r="F52" i="2"/>
  <c r="D53" i="2"/>
  <c r="E53" i="2"/>
  <c r="F53" i="2"/>
  <c r="D54" i="2"/>
  <c r="E54" i="2"/>
  <c r="F54" i="2"/>
  <c r="D55" i="2"/>
  <c r="E55" i="2"/>
  <c r="F55" i="2"/>
  <c r="D56" i="2"/>
  <c r="E56" i="2"/>
  <c r="F56" i="2"/>
  <c r="D57" i="2"/>
  <c r="E57" i="2"/>
  <c r="F57" i="2"/>
  <c r="D58" i="2"/>
  <c r="E58" i="2"/>
  <c r="F58" i="2"/>
  <c r="D59" i="2"/>
  <c r="E59" i="2"/>
  <c r="F59" i="2"/>
  <c r="D60" i="2"/>
  <c r="E60" i="2"/>
  <c r="F60" i="2"/>
  <c r="D61" i="2"/>
  <c r="E61" i="2"/>
  <c r="F61" i="2"/>
  <c r="D62" i="2"/>
  <c r="E62" i="2"/>
  <c r="F62" i="2"/>
  <c r="D63" i="2"/>
  <c r="E63" i="2"/>
  <c r="F63" i="2"/>
  <c r="D64" i="2"/>
  <c r="E64" i="2"/>
  <c r="F64" i="2"/>
  <c r="D65" i="2"/>
  <c r="E65" i="2"/>
  <c r="F65" i="2"/>
  <c r="D66" i="2"/>
  <c r="E66" i="2"/>
  <c r="F66" i="2"/>
  <c r="D67" i="2"/>
  <c r="E67" i="2"/>
  <c r="F67" i="2"/>
  <c r="D68" i="2"/>
  <c r="E68" i="2"/>
  <c r="F68" i="2"/>
  <c r="D69" i="2"/>
  <c r="E69" i="2"/>
  <c r="F69" i="2"/>
  <c r="D70" i="2"/>
  <c r="E70" i="2"/>
  <c r="F70" i="2"/>
  <c r="D71" i="2"/>
  <c r="E71" i="2"/>
  <c r="F71" i="2"/>
  <c r="D72" i="2"/>
  <c r="E72" i="2"/>
  <c r="F72" i="2"/>
  <c r="D73" i="2"/>
  <c r="E73" i="2"/>
  <c r="F73" i="2"/>
  <c r="D74" i="2"/>
  <c r="E74" i="2"/>
  <c r="F74" i="2"/>
  <c r="D75" i="2"/>
  <c r="E75" i="2"/>
  <c r="F75" i="2"/>
  <c r="D76" i="2"/>
  <c r="E76" i="2"/>
  <c r="F76" i="2"/>
  <c r="D77" i="2"/>
  <c r="E77" i="2"/>
  <c r="F77" i="2"/>
  <c r="D78" i="2"/>
  <c r="E78" i="2"/>
  <c r="F78" i="2"/>
  <c r="D79" i="2"/>
  <c r="E79" i="2"/>
  <c r="F79" i="2"/>
  <c r="D80" i="2"/>
  <c r="E80" i="2"/>
  <c r="F80" i="2"/>
  <c r="D81" i="2"/>
  <c r="E81" i="2"/>
  <c r="F81" i="2"/>
  <c r="D82" i="2"/>
  <c r="E82" i="2"/>
  <c r="F82" i="2"/>
  <c r="D83" i="2"/>
  <c r="E83" i="2"/>
  <c r="F83" i="2"/>
  <c r="D84" i="2"/>
  <c r="E84" i="2"/>
  <c r="F84" i="2"/>
  <c r="D85" i="2"/>
  <c r="E85" i="2"/>
  <c r="F85" i="2"/>
  <c r="D86" i="2"/>
  <c r="E86" i="2"/>
  <c r="F86" i="2"/>
  <c r="D87" i="2"/>
  <c r="E87" i="2"/>
  <c r="F87" i="2"/>
  <c r="D88" i="2"/>
  <c r="E88" i="2"/>
  <c r="F88" i="2"/>
  <c r="D89" i="2"/>
  <c r="E89" i="2"/>
  <c r="F89" i="2"/>
  <c r="D90" i="2"/>
  <c r="E90" i="2"/>
  <c r="F90" i="2"/>
  <c r="D91" i="2"/>
  <c r="E91" i="2"/>
  <c r="F91" i="2"/>
  <c r="D92" i="2"/>
  <c r="E92" i="2"/>
  <c r="F92" i="2"/>
  <c r="D93" i="2"/>
  <c r="E93" i="2"/>
  <c r="F93" i="2"/>
  <c r="D94" i="2"/>
  <c r="E94" i="2"/>
  <c r="F94" i="2"/>
  <c r="D95" i="2"/>
  <c r="E95" i="2"/>
  <c r="F95" i="2"/>
  <c r="D96" i="2"/>
  <c r="E96" i="2"/>
  <c r="F96" i="2"/>
  <c r="D97" i="2"/>
  <c r="E97" i="2"/>
  <c r="F97" i="2"/>
  <c r="D98" i="2"/>
  <c r="E98" i="2"/>
  <c r="F98" i="2"/>
  <c r="D99" i="2"/>
  <c r="E99" i="2"/>
  <c r="F99" i="2"/>
  <c r="D100" i="2"/>
  <c r="E100" i="2"/>
  <c r="F100" i="2"/>
  <c r="D101" i="2"/>
  <c r="E101" i="2"/>
  <c r="F101" i="2"/>
  <c r="D102" i="2"/>
  <c r="E102" i="2"/>
  <c r="F102" i="2"/>
  <c r="D103" i="2"/>
  <c r="E103" i="2"/>
  <c r="F103" i="2"/>
  <c r="D104" i="2"/>
  <c r="E104" i="2"/>
  <c r="F104" i="2"/>
  <c r="D105" i="2"/>
  <c r="E105" i="2"/>
  <c r="F105" i="2"/>
  <c r="D106" i="2"/>
  <c r="E106" i="2"/>
  <c r="F106" i="2"/>
  <c r="D107" i="2"/>
  <c r="E107" i="2"/>
  <c r="F107" i="2"/>
  <c r="D108" i="2"/>
  <c r="E108" i="2"/>
  <c r="F108" i="2"/>
  <c r="D109" i="2"/>
  <c r="E109" i="2"/>
  <c r="F109" i="2"/>
  <c r="D110" i="2"/>
  <c r="E110" i="2"/>
  <c r="F110" i="2"/>
  <c r="D111" i="2"/>
  <c r="E111" i="2"/>
  <c r="F111" i="2"/>
  <c r="D112" i="2"/>
  <c r="E112" i="2"/>
  <c r="F112" i="2"/>
  <c r="D113" i="2"/>
  <c r="E113" i="2"/>
  <c r="F113" i="2"/>
  <c r="D114" i="2"/>
  <c r="E114" i="2"/>
  <c r="F114" i="2"/>
  <c r="D115" i="2"/>
  <c r="E115" i="2"/>
  <c r="F115" i="2"/>
  <c r="D116" i="2"/>
  <c r="E116" i="2"/>
  <c r="F116" i="2"/>
  <c r="D117" i="2"/>
  <c r="E117" i="2"/>
  <c r="F117" i="2"/>
  <c r="D118" i="2"/>
  <c r="E118" i="2"/>
  <c r="F118" i="2"/>
  <c r="D119" i="2"/>
  <c r="E119" i="2"/>
  <c r="F119" i="2"/>
  <c r="D120" i="2"/>
  <c r="E120" i="2"/>
  <c r="F120" i="2"/>
  <c r="D121" i="2"/>
  <c r="E121" i="2"/>
  <c r="F121" i="2"/>
  <c r="D122" i="2"/>
  <c r="E122" i="2"/>
  <c r="F122" i="2"/>
  <c r="D123" i="2"/>
  <c r="E123" i="2"/>
  <c r="F123" i="2"/>
  <c r="D124" i="2"/>
  <c r="E124" i="2"/>
  <c r="F124" i="2"/>
  <c r="D125" i="2"/>
  <c r="E125" i="2"/>
  <c r="F125" i="2"/>
  <c r="D126" i="2"/>
  <c r="E126" i="2"/>
  <c r="F126" i="2"/>
  <c r="D127" i="2"/>
  <c r="E127" i="2"/>
  <c r="F127" i="2"/>
  <c r="D128" i="2"/>
  <c r="E128" i="2"/>
  <c r="F128" i="2"/>
  <c r="D129" i="2"/>
  <c r="E129" i="2"/>
  <c r="F129" i="2"/>
  <c r="D130" i="2"/>
  <c r="E130" i="2"/>
  <c r="F130" i="2"/>
  <c r="D131" i="2"/>
  <c r="E131" i="2"/>
  <c r="F131" i="2"/>
  <c r="D132" i="2"/>
  <c r="E132" i="2"/>
  <c r="F132" i="2"/>
  <c r="D133" i="2"/>
  <c r="E133" i="2"/>
  <c r="F133" i="2"/>
  <c r="D134" i="2"/>
  <c r="E134" i="2"/>
  <c r="F134" i="2"/>
  <c r="D135" i="2"/>
  <c r="E135" i="2"/>
  <c r="F135" i="2"/>
  <c r="D136" i="2"/>
  <c r="E136" i="2"/>
  <c r="F136" i="2"/>
  <c r="D137" i="2"/>
  <c r="E137" i="2"/>
  <c r="F137" i="2"/>
  <c r="D138" i="2"/>
  <c r="E138" i="2"/>
  <c r="F138" i="2"/>
  <c r="D139" i="2"/>
  <c r="E139" i="2"/>
  <c r="F139" i="2"/>
  <c r="D140" i="2"/>
  <c r="E140" i="2"/>
  <c r="F140" i="2"/>
  <c r="D141" i="2"/>
  <c r="E141" i="2"/>
  <c r="F141" i="2"/>
  <c r="D142" i="2"/>
  <c r="E142" i="2"/>
  <c r="F142" i="2"/>
  <c r="D143" i="2"/>
  <c r="E143" i="2"/>
  <c r="F143" i="2"/>
  <c r="D144" i="2"/>
  <c r="E144" i="2"/>
  <c r="F144" i="2"/>
  <c r="E4" i="2"/>
  <c r="E1" i="2" l="1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4" i="2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4" i="1"/>
  <c r="F68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76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28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26" i="1"/>
  <c r="H2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0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</calcChain>
</file>

<file path=xl/sharedStrings.xml><?xml version="1.0" encoding="utf-8"?>
<sst xmlns="http://schemas.openxmlformats.org/spreadsheetml/2006/main" count="40" uniqueCount="20">
  <si>
    <t>Ecuación</t>
  </si>
  <si>
    <t>pH</t>
  </si>
  <si>
    <t>Ecuacion</t>
  </si>
  <si>
    <t>Sistema Carbonato</t>
  </si>
  <si>
    <t>pOH</t>
  </si>
  <si>
    <t>pKa1</t>
  </si>
  <si>
    <t>pKa2</t>
  </si>
  <si>
    <t>CT</t>
  </si>
  <si>
    <t>alpha1</t>
  </si>
  <si>
    <t>alpha2</t>
  </si>
  <si>
    <t>alpha0</t>
  </si>
  <si>
    <t>pHS</t>
  </si>
  <si>
    <t>pH2S</t>
  </si>
  <si>
    <t>pS</t>
  </si>
  <si>
    <t>Coca</t>
  </si>
  <si>
    <t>Agua</t>
  </si>
  <si>
    <t>Volumen</t>
  </si>
  <si>
    <t>CP</t>
  </si>
  <si>
    <t>CT,CO3</t>
  </si>
  <si>
    <t>Mezcla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</si>
</sst>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64" fontId="0" fillId="0" borderId="0" xfId="0" applyNumberFormat="1"/>
    <xf numFmtId="165" fontId="0" fillId="2" borderId="1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4"/>
          <c:order val="0"/>
          <c:tx>
            <c:v>Ca5(OH)(PO4)3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Hoja1!$D$4:$D$144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(Hoja1!$H$4:$H$26,Hoja1!$I$27:$I$76,Hoja1!$J$77:$J$127,Hoja1!$K$128:$K$144)</c:f>
              <c:numCache>
                <c:formatCode>General</c:formatCode>
                <c:ptCount val="141"/>
                <c:pt idx="0">
                  <c:v>-5.2</c:v>
                </c:pt>
                <c:pt idx="1">
                  <c:v>-5</c:v>
                </c:pt>
                <c:pt idx="2">
                  <c:v>-4.8</c:v>
                </c:pt>
                <c:pt idx="3">
                  <c:v>-4.6000000000000005</c:v>
                </c:pt>
                <c:pt idx="4">
                  <c:v>-4.4000000000000004</c:v>
                </c:pt>
                <c:pt idx="5">
                  <c:v>-4.2</c:v>
                </c:pt>
                <c:pt idx="6">
                  <c:v>-4</c:v>
                </c:pt>
                <c:pt idx="7">
                  <c:v>-3.8000000000000003</c:v>
                </c:pt>
                <c:pt idx="8">
                  <c:v>-3.6</c:v>
                </c:pt>
                <c:pt idx="9">
                  <c:v>-3.4000000000000004</c:v>
                </c:pt>
                <c:pt idx="10">
                  <c:v>-3.2</c:v>
                </c:pt>
                <c:pt idx="11">
                  <c:v>-3</c:v>
                </c:pt>
                <c:pt idx="12">
                  <c:v>-2.8000000000000003</c:v>
                </c:pt>
                <c:pt idx="13">
                  <c:v>-2.6</c:v>
                </c:pt>
                <c:pt idx="14">
                  <c:v>-2.4000000000000004</c:v>
                </c:pt>
                <c:pt idx="15">
                  <c:v>-2.2000000000000002</c:v>
                </c:pt>
                <c:pt idx="16">
                  <c:v>-2</c:v>
                </c:pt>
                <c:pt idx="17">
                  <c:v>-1.8000000000000003</c:v>
                </c:pt>
                <c:pt idx="18">
                  <c:v>-1.6</c:v>
                </c:pt>
                <c:pt idx="19">
                  <c:v>-1.4000000000000004</c:v>
                </c:pt>
                <c:pt idx="20">
                  <c:v>-1.2000000000000002</c:v>
                </c:pt>
                <c:pt idx="21">
                  <c:v>-1</c:v>
                </c:pt>
                <c:pt idx="22">
                  <c:v>-0.79999999999999982</c:v>
                </c:pt>
                <c:pt idx="23">
                  <c:v>-0.68000000000000016</c:v>
                </c:pt>
                <c:pt idx="24">
                  <c:v>-0.54</c:v>
                </c:pt>
                <c:pt idx="25">
                  <c:v>-0.39999999999999991</c:v>
                </c:pt>
                <c:pt idx="26">
                  <c:v>-0.26000000000000023</c:v>
                </c:pt>
                <c:pt idx="27">
                  <c:v>-0.12000000000000011</c:v>
                </c:pt>
                <c:pt idx="28">
                  <c:v>1.9999999999999574E-2</c:v>
                </c:pt>
                <c:pt idx="29">
                  <c:v>0.1599999999999997</c:v>
                </c:pt>
                <c:pt idx="30">
                  <c:v>0.29999999999999938</c:v>
                </c:pt>
                <c:pt idx="31">
                  <c:v>0.43999999999999995</c:v>
                </c:pt>
                <c:pt idx="32">
                  <c:v>0.57999999999999963</c:v>
                </c:pt>
                <c:pt idx="33">
                  <c:v>0.71999999999999931</c:v>
                </c:pt>
                <c:pt idx="34">
                  <c:v>0.85999999999999988</c:v>
                </c:pt>
                <c:pt idx="35">
                  <c:v>0.99999999999999956</c:v>
                </c:pt>
                <c:pt idx="36">
                  <c:v>1.1400000000000001</c:v>
                </c:pt>
                <c:pt idx="37">
                  <c:v>1.2799999999999998</c:v>
                </c:pt>
                <c:pt idx="38">
                  <c:v>1.4199999999999995</c:v>
                </c:pt>
                <c:pt idx="39">
                  <c:v>1.56</c:v>
                </c:pt>
                <c:pt idx="40">
                  <c:v>1.6999999999999997</c:v>
                </c:pt>
                <c:pt idx="41">
                  <c:v>1.8399999999999994</c:v>
                </c:pt>
                <c:pt idx="42">
                  <c:v>1.98</c:v>
                </c:pt>
                <c:pt idx="43">
                  <c:v>2.1199999999999997</c:v>
                </c:pt>
                <c:pt idx="44">
                  <c:v>2.2600000000000002</c:v>
                </c:pt>
                <c:pt idx="45">
                  <c:v>2.4</c:v>
                </c:pt>
                <c:pt idx="46">
                  <c:v>2.5399999999999996</c:v>
                </c:pt>
                <c:pt idx="47">
                  <c:v>2.68</c:v>
                </c:pt>
                <c:pt idx="48">
                  <c:v>2.82</c:v>
                </c:pt>
                <c:pt idx="49">
                  <c:v>2.9600000000000004</c:v>
                </c:pt>
                <c:pt idx="50">
                  <c:v>3.1</c:v>
                </c:pt>
                <c:pt idx="51">
                  <c:v>3.2399999999999989</c:v>
                </c:pt>
                <c:pt idx="52">
                  <c:v>3.3799999999999994</c:v>
                </c:pt>
                <c:pt idx="53">
                  <c:v>3.5199999999999991</c:v>
                </c:pt>
                <c:pt idx="54">
                  <c:v>3.6599999999999997</c:v>
                </c:pt>
                <c:pt idx="55">
                  <c:v>3.7999999999999994</c:v>
                </c:pt>
                <c:pt idx="56">
                  <c:v>3.9399999999999991</c:v>
                </c:pt>
                <c:pt idx="57">
                  <c:v>4.08</c:v>
                </c:pt>
                <c:pt idx="58">
                  <c:v>4.2199999999999989</c:v>
                </c:pt>
                <c:pt idx="59">
                  <c:v>4.3599999999999994</c:v>
                </c:pt>
                <c:pt idx="60">
                  <c:v>4.4999999999999982</c:v>
                </c:pt>
                <c:pt idx="61">
                  <c:v>4.6399999999999988</c:v>
                </c:pt>
                <c:pt idx="62">
                  <c:v>4.7799999999999994</c:v>
                </c:pt>
                <c:pt idx="63">
                  <c:v>4.9199999999999982</c:v>
                </c:pt>
                <c:pt idx="64">
                  <c:v>5.0599999999999987</c:v>
                </c:pt>
                <c:pt idx="65">
                  <c:v>5.1999999999999993</c:v>
                </c:pt>
                <c:pt idx="66">
                  <c:v>5.3399999999999981</c:v>
                </c:pt>
                <c:pt idx="67">
                  <c:v>5.4799999999999986</c:v>
                </c:pt>
                <c:pt idx="68">
                  <c:v>5.6199999999999992</c:v>
                </c:pt>
                <c:pt idx="69">
                  <c:v>5.76</c:v>
                </c:pt>
                <c:pt idx="70">
                  <c:v>5.8999999999999986</c:v>
                </c:pt>
                <c:pt idx="71">
                  <c:v>6.0399999999999991</c:v>
                </c:pt>
                <c:pt idx="72">
                  <c:v>6.18</c:v>
                </c:pt>
                <c:pt idx="73">
                  <c:v>6.24</c:v>
                </c:pt>
                <c:pt idx="74">
                  <c:v>6.3200000000000012</c:v>
                </c:pt>
                <c:pt idx="75">
                  <c:v>6.4</c:v>
                </c:pt>
                <c:pt idx="76">
                  <c:v>6.48</c:v>
                </c:pt>
                <c:pt idx="77">
                  <c:v>6.5600000000000005</c:v>
                </c:pt>
                <c:pt idx="78">
                  <c:v>6.6400000000000006</c:v>
                </c:pt>
                <c:pt idx="79">
                  <c:v>6.7200000000000006</c:v>
                </c:pt>
                <c:pt idx="80">
                  <c:v>6.8000000000000007</c:v>
                </c:pt>
                <c:pt idx="81">
                  <c:v>6.8800000000000008</c:v>
                </c:pt>
                <c:pt idx="82">
                  <c:v>6.96</c:v>
                </c:pt>
                <c:pt idx="83">
                  <c:v>7.0400000000000009</c:v>
                </c:pt>
                <c:pt idx="84">
                  <c:v>7.120000000000001</c:v>
                </c:pt>
                <c:pt idx="85">
                  <c:v>7.2000000000000011</c:v>
                </c:pt>
                <c:pt idx="86">
                  <c:v>7.28</c:v>
                </c:pt>
                <c:pt idx="87">
                  <c:v>7.36</c:v>
                </c:pt>
                <c:pt idx="88">
                  <c:v>7.4400000000000013</c:v>
                </c:pt>
                <c:pt idx="89">
                  <c:v>7.5200000000000014</c:v>
                </c:pt>
                <c:pt idx="90">
                  <c:v>7.6000000000000005</c:v>
                </c:pt>
                <c:pt idx="91">
                  <c:v>7.6800000000000006</c:v>
                </c:pt>
                <c:pt idx="92">
                  <c:v>7.76</c:v>
                </c:pt>
                <c:pt idx="93">
                  <c:v>7.8400000000000016</c:v>
                </c:pt>
                <c:pt idx="94">
                  <c:v>7.9200000000000008</c:v>
                </c:pt>
                <c:pt idx="95">
                  <c:v>8</c:v>
                </c:pt>
                <c:pt idx="96">
                  <c:v>8.08</c:v>
                </c:pt>
                <c:pt idx="97">
                  <c:v>8.16</c:v>
                </c:pt>
                <c:pt idx="98">
                  <c:v>8.24</c:v>
                </c:pt>
                <c:pt idx="99">
                  <c:v>8.32</c:v>
                </c:pt>
                <c:pt idx="100">
                  <c:v>8.4</c:v>
                </c:pt>
                <c:pt idx="101">
                  <c:v>8.48</c:v>
                </c:pt>
                <c:pt idx="102">
                  <c:v>8.56</c:v>
                </c:pt>
                <c:pt idx="103">
                  <c:v>8.64</c:v>
                </c:pt>
                <c:pt idx="104">
                  <c:v>8.7200000000000006</c:v>
                </c:pt>
                <c:pt idx="105">
                  <c:v>8.8000000000000007</c:v>
                </c:pt>
                <c:pt idx="106">
                  <c:v>8.8800000000000008</c:v>
                </c:pt>
                <c:pt idx="107">
                  <c:v>8.9600000000000009</c:v>
                </c:pt>
                <c:pt idx="108">
                  <c:v>9.0400000000000009</c:v>
                </c:pt>
                <c:pt idx="109">
                  <c:v>9.120000000000001</c:v>
                </c:pt>
                <c:pt idx="110">
                  <c:v>9.2000000000000011</c:v>
                </c:pt>
                <c:pt idx="111">
                  <c:v>9.2800000000000011</c:v>
                </c:pt>
                <c:pt idx="112">
                  <c:v>9.36</c:v>
                </c:pt>
                <c:pt idx="113">
                  <c:v>9.4400000000000013</c:v>
                </c:pt>
                <c:pt idx="114">
                  <c:v>9.5200000000000014</c:v>
                </c:pt>
                <c:pt idx="115">
                  <c:v>9.6000000000000014</c:v>
                </c:pt>
                <c:pt idx="116">
                  <c:v>9.68</c:v>
                </c:pt>
                <c:pt idx="117">
                  <c:v>9.76</c:v>
                </c:pt>
                <c:pt idx="118">
                  <c:v>9.8400000000000016</c:v>
                </c:pt>
                <c:pt idx="119">
                  <c:v>9.9200000000000017</c:v>
                </c:pt>
                <c:pt idx="120">
                  <c:v>10.000000000000002</c:v>
                </c:pt>
                <c:pt idx="121">
                  <c:v>10.08</c:v>
                </c:pt>
                <c:pt idx="122">
                  <c:v>10.16</c:v>
                </c:pt>
                <c:pt idx="123">
                  <c:v>10.240000000000002</c:v>
                </c:pt>
                <c:pt idx="124">
                  <c:v>10.3</c:v>
                </c:pt>
                <c:pt idx="125">
                  <c:v>10.32</c:v>
                </c:pt>
                <c:pt idx="126">
                  <c:v>10.34</c:v>
                </c:pt>
                <c:pt idx="127">
                  <c:v>10.36</c:v>
                </c:pt>
                <c:pt idx="128">
                  <c:v>10.38</c:v>
                </c:pt>
                <c:pt idx="129">
                  <c:v>10.4</c:v>
                </c:pt>
                <c:pt idx="130">
                  <c:v>10.42</c:v>
                </c:pt>
                <c:pt idx="131">
                  <c:v>10.440000000000001</c:v>
                </c:pt>
                <c:pt idx="132">
                  <c:v>10.46</c:v>
                </c:pt>
                <c:pt idx="133">
                  <c:v>10.48</c:v>
                </c:pt>
                <c:pt idx="134">
                  <c:v>10.5</c:v>
                </c:pt>
                <c:pt idx="135">
                  <c:v>10.52</c:v>
                </c:pt>
                <c:pt idx="136">
                  <c:v>10.540000000000001</c:v>
                </c:pt>
                <c:pt idx="137">
                  <c:v>10.56</c:v>
                </c:pt>
                <c:pt idx="138">
                  <c:v>10.58</c:v>
                </c:pt>
                <c:pt idx="139">
                  <c:v>10.600000000000001</c:v>
                </c:pt>
                <c:pt idx="140">
                  <c:v>10.620000000000001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8A-4718-8274-DDA3FCAF8D30}"/>
            </c:ext>
          </c:extLst>
        </c:ser>
        <c:ser>
          <c:idx val="0"/>
          <c:order val="1"/>
          <c:tx>
            <c:v>CaCO3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Hoja1!$D$4:$D$144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(Hoja1!$E$4:$E$68,Hoja1!$F$68:$F$107,Hoja1!$G$108:$G$144)</c:f>
              <c:numCache>
                <c:formatCode>General</c:formatCode>
                <c:ptCount val="142"/>
                <c:pt idx="0">
                  <c:v>-10.96</c:v>
                </c:pt>
                <c:pt idx="1">
                  <c:v>-10.760000000000002</c:v>
                </c:pt>
                <c:pt idx="2">
                  <c:v>-10.56</c:v>
                </c:pt>
                <c:pt idx="3">
                  <c:v>-10.360000000000001</c:v>
                </c:pt>
                <c:pt idx="4">
                  <c:v>-10.16</c:v>
                </c:pt>
                <c:pt idx="5">
                  <c:v>-9.9600000000000009</c:v>
                </c:pt>
                <c:pt idx="6">
                  <c:v>-9.7600000000000016</c:v>
                </c:pt>
                <c:pt idx="7">
                  <c:v>-9.56</c:v>
                </c:pt>
                <c:pt idx="8">
                  <c:v>-9.3600000000000012</c:v>
                </c:pt>
                <c:pt idx="9">
                  <c:v>-9.16</c:v>
                </c:pt>
                <c:pt idx="10">
                  <c:v>-8.9600000000000009</c:v>
                </c:pt>
                <c:pt idx="11">
                  <c:v>-8.7600000000000016</c:v>
                </c:pt>
                <c:pt idx="12">
                  <c:v>-8.56</c:v>
                </c:pt>
                <c:pt idx="13">
                  <c:v>-8.3600000000000012</c:v>
                </c:pt>
                <c:pt idx="14">
                  <c:v>-8.16</c:v>
                </c:pt>
                <c:pt idx="15">
                  <c:v>-7.9600000000000009</c:v>
                </c:pt>
                <c:pt idx="16">
                  <c:v>-7.7600000000000007</c:v>
                </c:pt>
                <c:pt idx="17">
                  <c:v>-7.5600000000000005</c:v>
                </c:pt>
                <c:pt idx="18">
                  <c:v>-7.3600000000000012</c:v>
                </c:pt>
                <c:pt idx="19">
                  <c:v>-7.160000000000001</c:v>
                </c:pt>
                <c:pt idx="20">
                  <c:v>-6.9600000000000009</c:v>
                </c:pt>
                <c:pt idx="21">
                  <c:v>-6.7600000000000007</c:v>
                </c:pt>
                <c:pt idx="22">
                  <c:v>-6.5600000000000005</c:v>
                </c:pt>
                <c:pt idx="23">
                  <c:v>-6.3600000000000012</c:v>
                </c:pt>
                <c:pt idx="24">
                  <c:v>-6.160000000000001</c:v>
                </c:pt>
                <c:pt idx="25">
                  <c:v>-5.9600000000000009</c:v>
                </c:pt>
                <c:pt idx="26">
                  <c:v>-5.7600000000000007</c:v>
                </c:pt>
                <c:pt idx="27">
                  <c:v>-5.5600000000000005</c:v>
                </c:pt>
                <c:pt idx="28">
                  <c:v>-5.3600000000000012</c:v>
                </c:pt>
                <c:pt idx="29">
                  <c:v>-5.160000000000001</c:v>
                </c:pt>
                <c:pt idx="30">
                  <c:v>-4.9600000000000009</c:v>
                </c:pt>
                <c:pt idx="31">
                  <c:v>-4.7600000000000007</c:v>
                </c:pt>
                <c:pt idx="32">
                  <c:v>-4.5600000000000005</c:v>
                </c:pt>
                <c:pt idx="33">
                  <c:v>-4.3600000000000012</c:v>
                </c:pt>
                <c:pt idx="34">
                  <c:v>-4.160000000000001</c:v>
                </c:pt>
                <c:pt idx="35">
                  <c:v>-3.9600000000000009</c:v>
                </c:pt>
                <c:pt idx="36">
                  <c:v>-3.7600000000000007</c:v>
                </c:pt>
                <c:pt idx="37">
                  <c:v>-3.5600000000000005</c:v>
                </c:pt>
                <c:pt idx="38">
                  <c:v>-3.3600000000000012</c:v>
                </c:pt>
                <c:pt idx="39">
                  <c:v>-3.160000000000001</c:v>
                </c:pt>
                <c:pt idx="40">
                  <c:v>-2.9600000000000009</c:v>
                </c:pt>
                <c:pt idx="41">
                  <c:v>-2.7600000000000016</c:v>
                </c:pt>
                <c:pt idx="42">
                  <c:v>-2.5600000000000005</c:v>
                </c:pt>
                <c:pt idx="43">
                  <c:v>-2.3600000000000012</c:v>
                </c:pt>
                <c:pt idx="44">
                  <c:v>-2.16</c:v>
                </c:pt>
                <c:pt idx="45">
                  <c:v>-1.9600000000000009</c:v>
                </c:pt>
                <c:pt idx="46">
                  <c:v>-1.7600000000000016</c:v>
                </c:pt>
                <c:pt idx="47">
                  <c:v>-1.5600000000000005</c:v>
                </c:pt>
                <c:pt idx="48">
                  <c:v>-1.3600000000000012</c:v>
                </c:pt>
                <c:pt idx="49">
                  <c:v>-1.1600000000000001</c:v>
                </c:pt>
                <c:pt idx="50">
                  <c:v>-0.96000000000000085</c:v>
                </c:pt>
                <c:pt idx="51">
                  <c:v>-0.76000000000000156</c:v>
                </c:pt>
                <c:pt idx="52">
                  <c:v>-0.5600000000000005</c:v>
                </c:pt>
                <c:pt idx="53">
                  <c:v>-0.36000000000000121</c:v>
                </c:pt>
                <c:pt idx="54">
                  <c:v>-0.16000000000000014</c:v>
                </c:pt>
                <c:pt idx="55">
                  <c:v>3.9999999999999147E-2</c:v>
                </c:pt>
                <c:pt idx="56">
                  <c:v>0.23999999999999844</c:v>
                </c:pt>
                <c:pt idx="57">
                  <c:v>0.4399999999999995</c:v>
                </c:pt>
                <c:pt idx="58">
                  <c:v>0.63999999999999879</c:v>
                </c:pt>
                <c:pt idx="59">
                  <c:v>0.83999999999999986</c:v>
                </c:pt>
                <c:pt idx="60">
                  <c:v>1.0399999999999991</c:v>
                </c:pt>
                <c:pt idx="61">
                  <c:v>1.2399999999999984</c:v>
                </c:pt>
                <c:pt idx="62">
                  <c:v>1.4399999999999995</c:v>
                </c:pt>
                <c:pt idx="63">
                  <c:v>1.6399999999999988</c:v>
                </c:pt>
                <c:pt idx="64">
                  <c:v>1.8399999999999999</c:v>
                </c:pt>
                <c:pt idx="65" formatCode="0.00">
                  <c:v>1.8000000000000007</c:v>
                </c:pt>
                <c:pt idx="66" formatCode="0.00">
                  <c:v>1.9000000000000004</c:v>
                </c:pt>
                <c:pt idx="67" formatCode="0.00">
                  <c:v>2</c:v>
                </c:pt>
                <c:pt idx="68" formatCode="0.00">
                  <c:v>2.1000000000000005</c:v>
                </c:pt>
                <c:pt idx="69" formatCode="0.00">
                  <c:v>2.2000000000000002</c:v>
                </c:pt>
                <c:pt idx="70" formatCode="0.00">
                  <c:v>2.3000000000000007</c:v>
                </c:pt>
                <c:pt idx="71" formatCode="0.00">
                  <c:v>2.4000000000000004</c:v>
                </c:pt>
                <c:pt idx="72" formatCode="0.00">
                  <c:v>2.5</c:v>
                </c:pt>
                <c:pt idx="73" formatCode="0.00">
                  <c:v>2.6000000000000005</c:v>
                </c:pt>
                <c:pt idx="74" formatCode="0.00">
                  <c:v>2.7</c:v>
                </c:pt>
                <c:pt idx="75" formatCode="0.00">
                  <c:v>2.8000000000000007</c:v>
                </c:pt>
                <c:pt idx="76" formatCode="0.00">
                  <c:v>2.9000000000000004</c:v>
                </c:pt>
                <c:pt idx="77" formatCode="0.00">
                  <c:v>3</c:v>
                </c:pt>
                <c:pt idx="78" formatCode="0.00">
                  <c:v>3.1000000000000005</c:v>
                </c:pt>
                <c:pt idx="79" formatCode="0.00">
                  <c:v>3.2</c:v>
                </c:pt>
                <c:pt idx="80" formatCode="0.00">
                  <c:v>3.3000000000000007</c:v>
                </c:pt>
                <c:pt idx="81" formatCode="0.00">
                  <c:v>3.4000000000000004</c:v>
                </c:pt>
                <c:pt idx="82" formatCode="0.00">
                  <c:v>3.5</c:v>
                </c:pt>
                <c:pt idx="83" formatCode="0.00">
                  <c:v>3.5999999999999996</c:v>
                </c:pt>
                <c:pt idx="84" formatCode="0.00">
                  <c:v>3.7000000000000011</c:v>
                </c:pt>
                <c:pt idx="85" formatCode="0.00">
                  <c:v>3.8000000000000007</c:v>
                </c:pt>
                <c:pt idx="86" formatCode="0.00">
                  <c:v>3.9000000000000004</c:v>
                </c:pt>
                <c:pt idx="87" formatCode="0.00">
                  <c:v>4</c:v>
                </c:pt>
                <c:pt idx="88" formatCode="0.00">
                  <c:v>4.0999999999999996</c:v>
                </c:pt>
                <c:pt idx="89" formatCode="0.00">
                  <c:v>4.2000000000000011</c:v>
                </c:pt>
                <c:pt idx="90" formatCode="0.00">
                  <c:v>4.3000000000000007</c:v>
                </c:pt>
                <c:pt idx="91" formatCode="0.00">
                  <c:v>4.4000000000000004</c:v>
                </c:pt>
                <c:pt idx="92" formatCode="0.00">
                  <c:v>4.5</c:v>
                </c:pt>
                <c:pt idx="93" formatCode="0.00">
                  <c:v>4.5999999999999996</c:v>
                </c:pt>
                <c:pt idx="94" formatCode="0.00">
                  <c:v>4.7000000000000011</c:v>
                </c:pt>
                <c:pt idx="95" formatCode="0.00">
                  <c:v>4.8000000000000007</c:v>
                </c:pt>
                <c:pt idx="96" formatCode="0.00">
                  <c:v>4.9000000000000004</c:v>
                </c:pt>
                <c:pt idx="97" formatCode="0.00">
                  <c:v>5</c:v>
                </c:pt>
                <c:pt idx="98" formatCode="0.00">
                  <c:v>5.0999999999999996</c:v>
                </c:pt>
                <c:pt idx="99" formatCode="0.00">
                  <c:v>5.2000000000000011</c:v>
                </c:pt>
                <c:pt idx="100" formatCode="0.00">
                  <c:v>5.3000000000000007</c:v>
                </c:pt>
                <c:pt idx="101" formatCode="0.00">
                  <c:v>5.4</c:v>
                </c:pt>
                <c:pt idx="102" formatCode="0.00">
                  <c:v>5.5</c:v>
                </c:pt>
                <c:pt idx="103" formatCode="0.00">
                  <c:v>5.6</c:v>
                </c:pt>
                <c:pt idx="104" formatCode="0.00">
                  <c:v>5.7000000000000011</c:v>
                </c:pt>
                <c:pt idx="105">
                  <c:v>5.7</c:v>
                </c:pt>
                <c:pt idx="106">
                  <c:v>5.7</c:v>
                </c:pt>
                <c:pt idx="107">
                  <c:v>5.7</c:v>
                </c:pt>
                <c:pt idx="108">
                  <c:v>5.7</c:v>
                </c:pt>
                <c:pt idx="109">
                  <c:v>5.7</c:v>
                </c:pt>
                <c:pt idx="110">
                  <c:v>5.7</c:v>
                </c:pt>
                <c:pt idx="111">
                  <c:v>5.7</c:v>
                </c:pt>
                <c:pt idx="112">
                  <c:v>5.7</c:v>
                </c:pt>
                <c:pt idx="113">
                  <c:v>5.7</c:v>
                </c:pt>
                <c:pt idx="114">
                  <c:v>5.7</c:v>
                </c:pt>
                <c:pt idx="115">
                  <c:v>5.7</c:v>
                </c:pt>
                <c:pt idx="116">
                  <c:v>5.7</c:v>
                </c:pt>
                <c:pt idx="117">
                  <c:v>5.7</c:v>
                </c:pt>
                <c:pt idx="118">
                  <c:v>5.7</c:v>
                </c:pt>
                <c:pt idx="119">
                  <c:v>5.7</c:v>
                </c:pt>
                <c:pt idx="120">
                  <c:v>5.7</c:v>
                </c:pt>
                <c:pt idx="121">
                  <c:v>5.7</c:v>
                </c:pt>
                <c:pt idx="122">
                  <c:v>5.7</c:v>
                </c:pt>
                <c:pt idx="123">
                  <c:v>5.7</c:v>
                </c:pt>
                <c:pt idx="124">
                  <c:v>5.7</c:v>
                </c:pt>
                <c:pt idx="125">
                  <c:v>5.7</c:v>
                </c:pt>
                <c:pt idx="126">
                  <c:v>5.7</c:v>
                </c:pt>
                <c:pt idx="127">
                  <c:v>5.7</c:v>
                </c:pt>
                <c:pt idx="128">
                  <c:v>5.7</c:v>
                </c:pt>
                <c:pt idx="129">
                  <c:v>5.7</c:v>
                </c:pt>
                <c:pt idx="130">
                  <c:v>5.7</c:v>
                </c:pt>
                <c:pt idx="131">
                  <c:v>5.7</c:v>
                </c:pt>
                <c:pt idx="132">
                  <c:v>5.7</c:v>
                </c:pt>
                <c:pt idx="133">
                  <c:v>5.7</c:v>
                </c:pt>
                <c:pt idx="134">
                  <c:v>5.7</c:v>
                </c:pt>
                <c:pt idx="135">
                  <c:v>5.7</c:v>
                </c:pt>
                <c:pt idx="136">
                  <c:v>5.7</c:v>
                </c:pt>
                <c:pt idx="137">
                  <c:v>5.7</c:v>
                </c:pt>
                <c:pt idx="138">
                  <c:v>5.7</c:v>
                </c:pt>
                <c:pt idx="139">
                  <c:v>5.7</c:v>
                </c:pt>
                <c:pt idx="140">
                  <c:v>5.7</c:v>
                </c:pt>
                <c:pt idx="141">
                  <c:v>5.7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8A-4718-8274-DDA3FCAF8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699792"/>
        <c:axId val="816142704"/>
      </c:scatterChart>
      <c:valAx>
        <c:axId val="677699792"/>
        <c:scaling>
          <c:orientation val="minMax"/>
          <c:max val="1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16142704"/>
        <c:crosses val="autoZero"/>
        <c:crossBetween val="midCat"/>
      </c:valAx>
      <c:valAx>
        <c:axId val="816142704"/>
        <c:scaling>
          <c:orientation val="maxMin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pC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77699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8"/>
          <c:order val="0"/>
          <c:tx>
            <c:strRef>
              <c:f>'[1]A2p1b '!$B$2</c:f>
              <c:strCache>
                <c:ptCount val="1"/>
                <c:pt idx="0">
                  <c:v>pH</c:v>
                </c:pt>
              </c:strCache>
            </c:strRef>
          </c:tx>
          <c:marker>
            <c:symbol val="none"/>
          </c:marker>
          <c:xVal>
            <c:numRef>
              <c:f>'[1]A2p1b '!$B$3:$B$143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'[1]A2p1b '!$B$3:$B$143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C8-4CC2-BDE9-6A160A92F4D2}"/>
            </c:ext>
          </c:extLst>
        </c:ser>
        <c:ser>
          <c:idx val="9"/>
          <c:order val="1"/>
          <c:tx>
            <c:strRef>
              <c:f>'[1]A2p1b '!$C$2</c:f>
              <c:strCache>
                <c:ptCount val="1"/>
                <c:pt idx="0">
                  <c:v>pOH</c:v>
                </c:pt>
              </c:strCache>
            </c:strRef>
          </c:tx>
          <c:marker>
            <c:symbol val="none"/>
          </c:marker>
          <c:xVal>
            <c:numRef>
              <c:f>'[1]A2p1b '!$B$3:$B$143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'[1]A2p1b '!$C$3:$C$143</c:f>
              <c:numCache>
                <c:formatCode>General</c:formatCode>
                <c:ptCount val="141"/>
                <c:pt idx="0">
                  <c:v>14</c:v>
                </c:pt>
                <c:pt idx="1">
                  <c:v>13.9</c:v>
                </c:pt>
                <c:pt idx="2">
                  <c:v>13.8</c:v>
                </c:pt>
                <c:pt idx="3">
                  <c:v>13.7</c:v>
                </c:pt>
                <c:pt idx="4">
                  <c:v>13.6</c:v>
                </c:pt>
                <c:pt idx="5">
                  <c:v>13.5</c:v>
                </c:pt>
                <c:pt idx="6">
                  <c:v>13.4</c:v>
                </c:pt>
                <c:pt idx="7">
                  <c:v>13.3</c:v>
                </c:pt>
                <c:pt idx="8">
                  <c:v>13.2</c:v>
                </c:pt>
                <c:pt idx="9">
                  <c:v>13.1</c:v>
                </c:pt>
                <c:pt idx="10">
                  <c:v>13</c:v>
                </c:pt>
                <c:pt idx="11">
                  <c:v>12.9</c:v>
                </c:pt>
                <c:pt idx="12">
                  <c:v>12.8</c:v>
                </c:pt>
                <c:pt idx="13">
                  <c:v>12.7</c:v>
                </c:pt>
                <c:pt idx="14">
                  <c:v>12.6</c:v>
                </c:pt>
                <c:pt idx="15">
                  <c:v>12.5</c:v>
                </c:pt>
                <c:pt idx="16">
                  <c:v>12.4</c:v>
                </c:pt>
                <c:pt idx="17">
                  <c:v>12.3</c:v>
                </c:pt>
                <c:pt idx="18">
                  <c:v>12.2</c:v>
                </c:pt>
                <c:pt idx="19">
                  <c:v>12.1</c:v>
                </c:pt>
                <c:pt idx="20">
                  <c:v>12</c:v>
                </c:pt>
                <c:pt idx="21">
                  <c:v>11.9</c:v>
                </c:pt>
                <c:pt idx="22">
                  <c:v>11.8</c:v>
                </c:pt>
                <c:pt idx="23">
                  <c:v>11.7</c:v>
                </c:pt>
                <c:pt idx="24">
                  <c:v>11.6</c:v>
                </c:pt>
                <c:pt idx="25">
                  <c:v>11.5</c:v>
                </c:pt>
                <c:pt idx="26">
                  <c:v>11.4</c:v>
                </c:pt>
                <c:pt idx="27">
                  <c:v>11.3</c:v>
                </c:pt>
                <c:pt idx="28">
                  <c:v>11.2</c:v>
                </c:pt>
                <c:pt idx="29">
                  <c:v>11.1</c:v>
                </c:pt>
                <c:pt idx="30">
                  <c:v>11</c:v>
                </c:pt>
                <c:pt idx="31">
                  <c:v>10.9</c:v>
                </c:pt>
                <c:pt idx="32">
                  <c:v>10.8</c:v>
                </c:pt>
                <c:pt idx="33">
                  <c:v>10.7</c:v>
                </c:pt>
                <c:pt idx="34">
                  <c:v>10.6</c:v>
                </c:pt>
                <c:pt idx="35">
                  <c:v>10.5</c:v>
                </c:pt>
                <c:pt idx="36">
                  <c:v>10.4</c:v>
                </c:pt>
                <c:pt idx="37">
                  <c:v>10.3</c:v>
                </c:pt>
                <c:pt idx="38">
                  <c:v>10.199999999999999</c:v>
                </c:pt>
                <c:pt idx="39">
                  <c:v>10.1</c:v>
                </c:pt>
                <c:pt idx="40">
                  <c:v>10</c:v>
                </c:pt>
                <c:pt idx="41">
                  <c:v>9.9</c:v>
                </c:pt>
                <c:pt idx="42">
                  <c:v>9.8000000000000007</c:v>
                </c:pt>
                <c:pt idx="43">
                  <c:v>9.6999999999999993</c:v>
                </c:pt>
                <c:pt idx="44">
                  <c:v>9.6</c:v>
                </c:pt>
                <c:pt idx="45">
                  <c:v>9.5</c:v>
                </c:pt>
                <c:pt idx="46">
                  <c:v>9.4</c:v>
                </c:pt>
                <c:pt idx="47">
                  <c:v>9.3000000000000007</c:v>
                </c:pt>
                <c:pt idx="48">
                  <c:v>9.1999999999999993</c:v>
                </c:pt>
                <c:pt idx="49">
                  <c:v>9.1</c:v>
                </c:pt>
                <c:pt idx="50">
                  <c:v>9</c:v>
                </c:pt>
                <c:pt idx="51">
                  <c:v>8.9</c:v>
                </c:pt>
                <c:pt idx="52">
                  <c:v>8.8000000000000007</c:v>
                </c:pt>
                <c:pt idx="53">
                  <c:v>8.6999999999999993</c:v>
                </c:pt>
                <c:pt idx="54">
                  <c:v>8.6</c:v>
                </c:pt>
                <c:pt idx="55">
                  <c:v>8.5</c:v>
                </c:pt>
                <c:pt idx="56">
                  <c:v>8.4</c:v>
                </c:pt>
                <c:pt idx="57">
                  <c:v>8.3000000000000007</c:v>
                </c:pt>
                <c:pt idx="58">
                  <c:v>8.1999999999999993</c:v>
                </c:pt>
                <c:pt idx="59">
                  <c:v>8.1</c:v>
                </c:pt>
                <c:pt idx="60">
                  <c:v>8</c:v>
                </c:pt>
                <c:pt idx="61">
                  <c:v>7.9</c:v>
                </c:pt>
                <c:pt idx="62">
                  <c:v>7.8</c:v>
                </c:pt>
                <c:pt idx="63">
                  <c:v>7.7</c:v>
                </c:pt>
                <c:pt idx="64">
                  <c:v>7.6</c:v>
                </c:pt>
                <c:pt idx="65">
                  <c:v>7.5</c:v>
                </c:pt>
                <c:pt idx="66">
                  <c:v>7.4</c:v>
                </c:pt>
                <c:pt idx="67">
                  <c:v>7.3</c:v>
                </c:pt>
                <c:pt idx="68">
                  <c:v>7.2</c:v>
                </c:pt>
                <c:pt idx="69">
                  <c:v>7.1</c:v>
                </c:pt>
                <c:pt idx="70">
                  <c:v>7</c:v>
                </c:pt>
                <c:pt idx="71">
                  <c:v>6.9</c:v>
                </c:pt>
                <c:pt idx="72">
                  <c:v>6.8</c:v>
                </c:pt>
                <c:pt idx="73">
                  <c:v>6.7</c:v>
                </c:pt>
                <c:pt idx="74">
                  <c:v>6.6</c:v>
                </c:pt>
                <c:pt idx="75">
                  <c:v>6.5</c:v>
                </c:pt>
                <c:pt idx="76">
                  <c:v>6.4</c:v>
                </c:pt>
                <c:pt idx="77">
                  <c:v>6.3</c:v>
                </c:pt>
                <c:pt idx="78">
                  <c:v>6.2</c:v>
                </c:pt>
                <c:pt idx="79">
                  <c:v>6.1</c:v>
                </c:pt>
                <c:pt idx="80">
                  <c:v>6</c:v>
                </c:pt>
                <c:pt idx="81">
                  <c:v>5.9</c:v>
                </c:pt>
                <c:pt idx="82">
                  <c:v>5.8000000000000007</c:v>
                </c:pt>
                <c:pt idx="83">
                  <c:v>5.6999999999999993</c:v>
                </c:pt>
                <c:pt idx="84">
                  <c:v>5.6</c:v>
                </c:pt>
                <c:pt idx="85">
                  <c:v>5.5</c:v>
                </c:pt>
                <c:pt idx="86">
                  <c:v>5.4</c:v>
                </c:pt>
                <c:pt idx="87">
                  <c:v>5.3000000000000007</c:v>
                </c:pt>
                <c:pt idx="88">
                  <c:v>5.1999999999999993</c:v>
                </c:pt>
                <c:pt idx="89">
                  <c:v>5.0999999999999996</c:v>
                </c:pt>
                <c:pt idx="90">
                  <c:v>5</c:v>
                </c:pt>
                <c:pt idx="91">
                  <c:v>4.9000000000000004</c:v>
                </c:pt>
                <c:pt idx="92">
                  <c:v>4.8000000000000007</c:v>
                </c:pt>
                <c:pt idx="93">
                  <c:v>4.6999999999999993</c:v>
                </c:pt>
                <c:pt idx="94">
                  <c:v>4.5999999999999996</c:v>
                </c:pt>
                <c:pt idx="95">
                  <c:v>4.5</c:v>
                </c:pt>
                <c:pt idx="96">
                  <c:v>4.4000000000000004</c:v>
                </c:pt>
                <c:pt idx="97">
                  <c:v>4.3000000000000007</c:v>
                </c:pt>
                <c:pt idx="98">
                  <c:v>4.1999999999999993</c:v>
                </c:pt>
                <c:pt idx="99">
                  <c:v>4.0999999999999996</c:v>
                </c:pt>
                <c:pt idx="100">
                  <c:v>4</c:v>
                </c:pt>
                <c:pt idx="101">
                  <c:v>3.9000000000000004</c:v>
                </c:pt>
                <c:pt idx="102">
                  <c:v>3.8000000000000007</c:v>
                </c:pt>
                <c:pt idx="103">
                  <c:v>3.6999999999999993</c:v>
                </c:pt>
                <c:pt idx="104">
                  <c:v>3.5999999999999996</c:v>
                </c:pt>
                <c:pt idx="105">
                  <c:v>3.5</c:v>
                </c:pt>
                <c:pt idx="106">
                  <c:v>3.4000000000000004</c:v>
                </c:pt>
                <c:pt idx="107">
                  <c:v>3.3000000000000007</c:v>
                </c:pt>
                <c:pt idx="108">
                  <c:v>3.1999999999999993</c:v>
                </c:pt>
                <c:pt idx="109">
                  <c:v>3.0999999999999996</c:v>
                </c:pt>
                <c:pt idx="110">
                  <c:v>3</c:v>
                </c:pt>
                <c:pt idx="111">
                  <c:v>2.9000000000000004</c:v>
                </c:pt>
                <c:pt idx="112">
                  <c:v>2.8000000000000007</c:v>
                </c:pt>
                <c:pt idx="113">
                  <c:v>2.6999999999999993</c:v>
                </c:pt>
                <c:pt idx="114">
                  <c:v>2.5999999999999996</c:v>
                </c:pt>
                <c:pt idx="115">
                  <c:v>2.5</c:v>
                </c:pt>
                <c:pt idx="116">
                  <c:v>2.4000000000000004</c:v>
                </c:pt>
                <c:pt idx="117">
                  <c:v>2.3000000000000007</c:v>
                </c:pt>
                <c:pt idx="118">
                  <c:v>2.1999999999999993</c:v>
                </c:pt>
                <c:pt idx="119">
                  <c:v>2.0999999999999996</c:v>
                </c:pt>
                <c:pt idx="120">
                  <c:v>2</c:v>
                </c:pt>
                <c:pt idx="121">
                  <c:v>1.9000000000000004</c:v>
                </c:pt>
                <c:pt idx="122">
                  <c:v>1.8000000000000007</c:v>
                </c:pt>
                <c:pt idx="123">
                  <c:v>1.6999999999999993</c:v>
                </c:pt>
                <c:pt idx="124">
                  <c:v>1.5999999999999996</c:v>
                </c:pt>
                <c:pt idx="125">
                  <c:v>1.5</c:v>
                </c:pt>
                <c:pt idx="126">
                  <c:v>1.4000000000000004</c:v>
                </c:pt>
                <c:pt idx="127">
                  <c:v>1.3000000000000007</c:v>
                </c:pt>
                <c:pt idx="128">
                  <c:v>1.1999999999999993</c:v>
                </c:pt>
                <c:pt idx="129">
                  <c:v>1.0999999999999996</c:v>
                </c:pt>
                <c:pt idx="130">
                  <c:v>1</c:v>
                </c:pt>
                <c:pt idx="131">
                  <c:v>0.90000000000000036</c:v>
                </c:pt>
                <c:pt idx="132">
                  <c:v>0.80000000000000071</c:v>
                </c:pt>
                <c:pt idx="133">
                  <c:v>0.69999999999999929</c:v>
                </c:pt>
                <c:pt idx="134">
                  <c:v>0.59999999999999964</c:v>
                </c:pt>
                <c:pt idx="135">
                  <c:v>0.5</c:v>
                </c:pt>
                <c:pt idx="136">
                  <c:v>0.40000000000000036</c:v>
                </c:pt>
                <c:pt idx="137">
                  <c:v>0.30000000000000071</c:v>
                </c:pt>
                <c:pt idx="138">
                  <c:v>0.19999999999999929</c:v>
                </c:pt>
                <c:pt idx="139">
                  <c:v>9.9999999999999645E-2</c:v>
                </c:pt>
                <c:pt idx="14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C8-4CC2-BDE9-6A160A92F4D2}"/>
            </c:ext>
          </c:extLst>
        </c:ser>
        <c:ser>
          <c:idx val="0"/>
          <c:order val="2"/>
          <c:tx>
            <c:strRef>
              <c:f>Hoja2!$G$3</c:f>
              <c:strCache>
                <c:ptCount val="1"/>
                <c:pt idx="0">
                  <c:v>pH2S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Hoja2!$B$4:$B$144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Hoja2!$G$4:$G$144</c:f>
              <c:numCache>
                <c:formatCode>General</c:formatCode>
                <c:ptCount val="141"/>
                <c:pt idx="0">
                  <c:v>2.0000000434294458</c:v>
                </c:pt>
                <c:pt idx="1">
                  <c:v>2.0000000546744325</c:v>
                </c:pt>
                <c:pt idx="2">
                  <c:v>2.0000000688310311</c:v>
                </c:pt>
                <c:pt idx="3">
                  <c:v>2.0000000866531327</c:v>
                </c:pt>
                <c:pt idx="4">
                  <c:v>2.0000001090898278</c:v>
                </c:pt>
                <c:pt idx="5">
                  <c:v>2.0000001373359519</c:v>
                </c:pt>
                <c:pt idx="6">
                  <c:v>2.0000001728957129</c:v>
                </c:pt>
                <c:pt idx="7">
                  <c:v>2.0000002176627953</c:v>
                </c:pt>
                <c:pt idx="8">
                  <c:v>2.0000002740212066</c:v>
                </c:pt>
                <c:pt idx="9">
                  <c:v>2.0000003449722321</c:v>
                </c:pt>
                <c:pt idx="10">
                  <c:v>2.0000004342942646</c:v>
                </c:pt>
                <c:pt idx="11">
                  <c:v>2.0000005467440154</c:v>
                </c:pt>
                <c:pt idx="12">
                  <c:v>2.0000006883098225</c:v>
                </c:pt>
                <c:pt idx="13">
                  <c:v>2.0000008665305486</c:v>
                </c:pt>
                <c:pt idx="14">
                  <c:v>2.0000010908970465</c:v>
                </c:pt>
                <c:pt idx="15">
                  <c:v>2.0000013733575668</c:v>
                </c:pt>
                <c:pt idx="16">
                  <c:v>2.0000017289540324</c:v>
                </c:pt>
                <c:pt idx="17">
                  <c:v>2.0000021766230454</c:v>
                </c:pt>
                <c:pt idx="18">
                  <c:v>2.0000027402042853</c:v>
                </c:pt>
                <c:pt idx="19">
                  <c:v>2.0000034497099906</c:v>
                </c:pt>
                <c:pt idx="20">
                  <c:v>2.0000043429231047</c:v>
                </c:pt>
                <c:pt idx="21">
                  <c:v>2.0000054674091796</c:v>
                </c:pt>
                <c:pt idx="22">
                  <c:v>2.0000068830491347</c:v>
                </c:pt>
                <c:pt idx="23">
                  <c:v>2.0000086652276869</c:v>
                </c:pt>
                <c:pt idx="24">
                  <c:v>2.0000109088471558</c:v>
                </c:pt>
                <c:pt idx="25">
                  <c:v>2.0000137333802384</c:v>
                </c:pt>
                <c:pt idx="26">
                  <c:v>2.0000172892305925</c:v>
                </c:pt>
                <c:pt idx="27">
                  <c:v>2.0000217657395667</c:v>
                </c:pt>
                <c:pt idx="28">
                  <c:v>2.000027401264862</c:v>
                </c:pt>
                <c:pt idx="29">
                  <c:v>2.0000344958668848</c:v>
                </c:pt>
                <c:pt idx="30">
                  <c:v>2.000043427276867</c:v>
                </c:pt>
                <c:pt idx="31">
                  <c:v>2.0000546709946909</c:v>
                </c:pt>
                <c:pt idx="32">
                  <c:v>2.0000688255828845</c:v>
                </c:pt>
                <c:pt idx="33">
                  <c:v>2.0000866444977135</c:v>
                </c:pt>
                <c:pt idx="34">
                  <c:v>2.0001090761428939</c:v>
                </c:pt>
                <c:pt idx="35">
                  <c:v>2.0001373142637018</c:v>
                </c:pt>
                <c:pt idx="36">
                  <c:v>2.0001728613410594</c:v>
                </c:pt>
                <c:pt idx="37">
                  <c:v>2.0002176083233709</c:v>
                </c:pt>
                <c:pt idx="38">
                  <c:v>2.0002739348816694</c:v>
                </c:pt>
                <c:pt idx="39">
                  <c:v>2.0003448354312989</c:v>
                </c:pt>
                <c:pt idx="40">
                  <c:v>2.0004340774797527</c:v>
                </c:pt>
                <c:pt idx="41">
                  <c:v>2.0005464004935449</c:v>
                </c:pt>
                <c:pt idx="42">
                  <c:v>2.0006877654954081</c:v>
                </c:pt>
                <c:pt idx="43">
                  <c:v>2.0008656680845189</c:v>
                </c:pt>
                <c:pt idx="44">
                  <c:v>2.0010895306026946</c:v>
                </c:pt>
                <c:pt idx="45">
                  <c:v>2.0013711928370128</c:v>
                </c:pt>
                <c:pt idx="46">
                  <c:v>2.0017255250356487</c:v>
                </c:pt>
                <c:pt idx="47">
                  <c:v>2.0021711921749996</c:v>
                </c:pt>
                <c:pt idx="48">
                  <c:v>2.0027316043521202</c:v>
                </c:pt>
                <c:pt idx="49">
                  <c:v>2.0034360947789147</c:v>
                </c:pt>
                <c:pt idx="50">
                  <c:v>2.004321373825642</c:v>
                </c:pt>
                <c:pt idx="51">
                  <c:v>2.005433314288021</c:v>
                </c:pt>
                <c:pt idx="52">
                  <c:v>2.0068291284198407</c:v>
                </c:pt>
                <c:pt idx="53">
                  <c:v>2.0085799993995495</c:v>
                </c:pt>
                <c:pt idx="54">
                  <c:v>2.0107742257792638</c:v>
                </c:pt>
                <c:pt idx="55">
                  <c:v>2.01352092252902</c:v>
                </c:pt>
                <c:pt idx="56">
                  <c:v>2.0169542899414905</c:v>
                </c:pt>
                <c:pt idx="57">
                  <c:v>2.0212384029530885</c:v>
                </c:pt>
                <c:pt idx="58">
                  <c:v>2.0265723772224447</c:v>
                </c:pt>
                <c:pt idx="59">
                  <c:v>2.0331956225269954</c:v>
                </c:pt>
                <c:pt idx="60">
                  <c:v>2.0413926891063565</c:v>
                </c:pt>
                <c:pt idx="61">
                  <c:v>2.0514969481386944</c:v>
                </c:pt>
                <c:pt idx="62">
                  <c:v>2.0638920435599397</c:v>
                </c:pt>
                <c:pt idx="63">
                  <c:v>2.0790097640662357</c:v>
                </c:pt>
                <c:pt idx="64">
                  <c:v>2.0973228156095729</c:v>
                </c:pt>
                <c:pt idx="65">
                  <c:v>2.1193310810614832</c:v>
                </c:pt>
                <c:pt idx="66">
                  <c:v>2.1455405123408795</c:v>
                </c:pt>
                <c:pt idx="67">
                  <c:v>2.1764349351055237</c:v>
                </c:pt>
                <c:pt idx="68">
                  <c:v>2.2124427088030756</c:v>
                </c:pt>
                <c:pt idx="69">
                  <c:v>2.2539020437590951</c:v>
                </c:pt>
                <c:pt idx="70">
                  <c:v>2.3010302128111677</c:v>
                </c:pt>
                <c:pt idx="71">
                  <c:v>2.3539021957507522</c:v>
                </c:pt>
                <c:pt idx="72">
                  <c:v>2.4124430248225655</c:v>
                </c:pt>
                <c:pt idx="73">
                  <c:v>2.4764354396668393</c:v>
                </c:pt>
                <c:pt idx="74">
                  <c:v>2.5455412433766873</c:v>
                </c:pt>
                <c:pt idx="75">
                  <c:v>2.6193320914706821</c:v>
                </c:pt>
                <c:pt idx="76">
                  <c:v>2.6973241755584536</c:v>
                </c:pt>
                <c:pt idx="77">
                  <c:v>2.7790115642222655</c:v>
                </c:pt>
                <c:pt idx="78">
                  <c:v>2.8638943994698636</c:v>
                </c:pt>
                <c:pt idx="79">
                  <c:v>2.9515000060046046</c:v>
                </c:pt>
                <c:pt idx="80">
                  <c:v>3.0413966332719329</c:v>
                </c:pt>
                <c:pt idx="81">
                  <c:v>3.133200685066674</c:v>
                </c:pt>
                <c:pt idx="82">
                  <c:v>3.2265788501328245</c:v>
                </c:pt>
                <c:pt idx="83">
                  <c:v>3.3212466535829672</c:v>
                </c:pt>
                <c:pt idx="84">
                  <c:v>3.4169647804701149</c:v>
                </c:pt>
                <c:pt idx="85">
                  <c:v>3.513534234519518</c:v>
                </c:pt>
                <c:pt idx="86">
                  <c:v>3.6107910911064027</c:v>
                </c:pt>
                <c:pt idx="87">
                  <c:v>3.7086013391920503</c:v>
                </c:pt>
                <c:pt idx="88">
                  <c:v>3.8068561020853116</c:v>
                </c:pt>
                <c:pt idx="89">
                  <c:v>3.9054673812257699</c:v>
                </c:pt>
                <c:pt idx="90">
                  <c:v>4.0043643711077506</c:v>
                </c:pt>
                <c:pt idx="91">
                  <c:v>4.1034903349284919</c:v>
                </c:pt>
                <c:pt idx="92">
                  <c:v>4.2027999984145366</c:v>
                </c:pt>
                <c:pt idx="93">
                  <c:v>4.302257404619124</c:v>
                </c:pt>
                <c:pt idx="94">
                  <c:v>4.4018341687076949</c:v>
                </c:pt>
                <c:pt idx="95">
                  <c:v>4.5015080743075355</c:v>
                </c:pt>
                <c:pt idx="96">
                  <c:v>4.6012619589068136</c:v>
                </c:pt>
                <c:pt idx="97">
                  <c:v>4.7010828431932836</c:v>
                </c:pt>
                <c:pt idx="98">
                  <c:v>4.8009612670417541</c:v>
                </c:pt>
                <c:pt idx="99">
                  <c:v>4.9008908025195073</c:v>
                </c:pt>
                <c:pt idx="100">
                  <c:v>5.0008677215312272</c:v>
                </c:pt>
                <c:pt idx="101">
                  <c:v>5.1008908025195074</c:v>
                </c:pt>
                <c:pt idx="102">
                  <c:v>5.2009612670417544</c:v>
                </c:pt>
                <c:pt idx="103">
                  <c:v>5.3010828431932859</c:v>
                </c:pt>
                <c:pt idx="104">
                  <c:v>5.4012619589068143</c:v>
                </c:pt>
                <c:pt idx="105">
                  <c:v>5.5015080743075355</c:v>
                </c:pt>
                <c:pt idx="106">
                  <c:v>5.6018341687076942</c:v>
                </c:pt>
                <c:pt idx="107">
                  <c:v>5.7022574046191226</c:v>
                </c:pt>
                <c:pt idx="108">
                  <c:v>5.802799998414538</c:v>
                </c:pt>
                <c:pt idx="109">
                  <c:v>5.9034903349284926</c:v>
                </c:pt>
                <c:pt idx="110">
                  <c:v>6.0043643711077515</c:v>
                </c:pt>
                <c:pt idx="111">
                  <c:v>6.1054673812257683</c:v>
                </c:pt>
                <c:pt idx="112">
                  <c:v>6.2068561020853092</c:v>
                </c:pt>
                <c:pt idx="113">
                  <c:v>6.3086013391920535</c:v>
                </c:pt>
                <c:pt idx="114">
                  <c:v>6.4107910911064048</c:v>
                </c:pt>
                <c:pt idx="115">
                  <c:v>6.5135342345195193</c:v>
                </c:pt>
                <c:pt idx="116">
                  <c:v>6.6169647804701155</c:v>
                </c:pt>
                <c:pt idx="117">
                  <c:v>6.7212466535829671</c:v>
                </c:pt>
                <c:pt idx="118">
                  <c:v>6.8265788501328268</c:v>
                </c:pt>
                <c:pt idx="119">
                  <c:v>6.9332006850666756</c:v>
                </c:pt>
                <c:pt idx="120">
                  <c:v>7.0413966332719324</c:v>
                </c:pt>
                <c:pt idx="121">
                  <c:v>7.1515000060046043</c:v>
                </c:pt>
                <c:pt idx="122">
                  <c:v>7.2638943994698639</c:v>
                </c:pt>
                <c:pt idx="123">
                  <c:v>7.3790115642222665</c:v>
                </c:pt>
                <c:pt idx="124">
                  <c:v>7.4973241755584539</c:v>
                </c:pt>
                <c:pt idx="125">
                  <c:v>7.6193320914706817</c:v>
                </c:pt>
                <c:pt idx="126">
                  <c:v>7.7455412433766861</c:v>
                </c:pt>
                <c:pt idx="127">
                  <c:v>7.8764354396668388</c:v>
                </c:pt>
                <c:pt idx="128">
                  <c:v>8.0124430248225682</c:v>
                </c:pt>
                <c:pt idx="129">
                  <c:v>8.1539021957507547</c:v>
                </c:pt>
                <c:pt idx="130">
                  <c:v>8.3010302128111686</c:v>
                </c:pt>
                <c:pt idx="131">
                  <c:v>8.453902043759097</c:v>
                </c:pt>
                <c:pt idx="132">
                  <c:v>8.6124427088030764</c:v>
                </c:pt>
                <c:pt idx="133">
                  <c:v>8.7764349351055273</c:v>
                </c:pt>
                <c:pt idx="134">
                  <c:v>8.945540512340882</c:v>
                </c:pt>
                <c:pt idx="135">
                  <c:v>9.1193310810614836</c:v>
                </c:pt>
                <c:pt idx="136">
                  <c:v>9.297322815609574</c:v>
                </c:pt>
                <c:pt idx="137">
                  <c:v>9.4790097640662356</c:v>
                </c:pt>
                <c:pt idx="138">
                  <c:v>9.663892043559942</c:v>
                </c:pt>
                <c:pt idx="139">
                  <c:v>9.8514969481386956</c:v>
                </c:pt>
                <c:pt idx="140">
                  <c:v>10.041392689106356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43C8-4CC2-BDE9-6A160A92F4D2}"/>
            </c:ext>
          </c:extLst>
        </c:ser>
        <c:ser>
          <c:idx val="1"/>
          <c:order val="3"/>
          <c:tx>
            <c:strRef>
              <c:f>Hoja2!$H$3</c:f>
              <c:strCache>
                <c:ptCount val="1"/>
                <c:pt idx="0">
                  <c:v>pHS</c:v>
                </c:pt>
              </c:strCache>
            </c:strRef>
          </c:tx>
          <c:marker>
            <c:symbol val="none"/>
          </c:marker>
          <c:xVal>
            <c:numRef>
              <c:f>Hoja2!$B$4:$B$144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Hoja2!$H$4:$H$144</c:f>
              <c:numCache>
                <c:formatCode>General</c:formatCode>
                <c:ptCount val="141"/>
                <c:pt idx="0">
                  <c:v>9.0000000434294467</c:v>
                </c:pt>
                <c:pt idx="1">
                  <c:v>8.9000000546744324</c:v>
                </c:pt>
                <c:pt idx="2">
                  <c:v>8.8000000688310323</c:v>
                </c:pt>
                <c:pt idx="3">
                  <c:v>8.700000086653132</c:v>
                </c:pt>
                <c:pt idx="4">
                  <c:v>8.6000001090898284</c:v>
                </c:pt>
                <c:pt idx="5">
                  <c:v>8.5000001373359524</c:v>
                </c:pt>
                <c:pt idx="6">
                  <c:v>8.4000001728957123</c:v>
                </c:pt>
                <c:pt idx="7">
                  <c:v>8.3000002176627952</c:v>
                </c:pt>
                <c:pt idx="8">
                  <c:v>8.2000002740212068</c:v>
                </c:pt>
                <c:pt idx="9">
                  <c:v>8.1000003449722318</c:v>
                </c:pt>
                <c:pt idx="10">
                  <c:v>8.0000004342942646</c:v>
                </c:pt>
                <c:pt idx="11">
                  <c:v>7.9000005467440149</c:v>
                </c:pt>
                <c:pt idx="12">
                  <c:v>7.8000006883098223</c:v>
                </c:pt>
                <c:pt idx="13">
                  <c:v>7.7000008665305488</c:v>
                </c:pt>
                <c:pt idx="14">
                  <c:v>7.6000010908970461</c:v>
                </c:pt>
                <c:pt idx="15">
                  <c:v>7.5000013733575663</c:v>
                </c:pt>
                <c:pt idx="16">
                  <c:v>7.4000017289540319</c:v>
                </c:pt>
                <c:pt idx="17">
                  <c:v>7.3000021766230452</c:v>
                </c:pt>
                <c:pt idx="18">
                  <c:v>7.200002740204285</c:v>
                </c:pt>
                <c:pt idx="19">
                  <c:v>7.1000034497099902</c:v>
                </c:pt>
                <c:pt idx="20">
                  <c:v>7.0000043429231047</c:v>
                </c:pt>
                <c:pt idx="21">
                  <c:v>6.9000054674091791</c:v>
                </c:pt>
                <c:pt idx="22">
                  <c:v>6.800006883049134</c:v>
                </c:pt>
                <c:pt idx="23">
                  <c:v>6.7000086652276867</c:v>
                </c:pt>
                <c:pt idx="24">
                  <c:v>6.6000109088471559</c:v>
                </c:pt>
                <c:pt idx="25">
                  <c:v>6.5000137333802384</c:v>
                </c:pt>
                <c:pt idx="26">
                  <c:v>6.4000172892305924</c:v>
                </c:pt>
                <c:pt idx="27">
                  <c:v>6.3000217657395661</c:v>
                </c:pt>
                <c:pt idx="28">
                  <c:v>6.2000274012648617</c:v>
                </c:pt>
                <c:pt idx="29">
                  <c:v>6.1000344958668844</c:v>
                </c:pt>
                <c:pt idx="30">
                  <c:v>6.000043427276867</c:v>
                </c:pt>
                <c:pt idx="31">
                  <c:v>5.9000546709946908</c:v>
                </c:pt>
                <c:pt idx="32">
                  <c:v>5.8000688255828834</c:v>
                </c:pt>
                <c:pt idx="33">
                  <c:v>5.7000866444977136</c:v>
                </c:pt>
                <c:pt idx="34">
                  <c:v>5.6001090761428935</c:v>
                </c:pt>
                <c:pt idx="35">
                  <c:v>5.5001373142637018</c:v>
                </c:pt>
                <c:pt idx="36">
                  <c:v>5.4001728613410585</c:v>
                </c:pt>
                <c:pt idx="37">
                  <c:v>5.3002176083233703</c:v>
                </c:pt>
                <c:pt idx="38">
                  <c:v>5.2002739348816691</c:v>
                </c:pt>
                <c:pt idx="39">
                  <c:v>5.100344835431299</c:v>
                </c:pt>
                <c:pt idx="40">
                  <c:v>5.0004340774797527</c:v>
                </c:pt>
                <c:pt idx="41">
                  <c:v>4.9005464004935444</c:v>
                </c:pt>
                <c:pt idx="42">
                  <c:v>4.8006877654954074</c:v>
                </c:pt>
                <c:pt idx="43">
                  <c:v>4.7008656680845187</c:v>
                </c:pt>
                <c:pt idx="44">
                  <c:v>4.6010895306026933</c:v>
                </c:pt>
                <c:pt idx="45">
                  <c:v>4.5013711928370119</c:v>
                </c:pt>
                <c:pt idx="46">
                  <c:v>4.4017255250356486</c:v>
                </c:pt>
                <c:pt idx="47">
                  <c:v>4.302171192174999</c:v>
                </c:pt>
                <c:pt idx="48">
                  <c:v>4.2027316043521203</c:v>
                </c:pt>
                <c:pt idx="49">
                  <c:v>4.1034360947789139</c:v>
                </c:pt>
                <c:pt idx="50">
                  <c:v>4.0043213738256425</c:v>
                </c:pt>
                <c:pt idx="51">
                  <c:v>3.9054333142880204</c:v>
                </c:pt>
                <c:pt idx="52">
                  <c:v>3.8068291284198401</c:v>
                </c:pt>
                <c:pt idx="53">
                  <c:v>3.7085799993995492</c:v>
                </c:pt>
                <c:pt idx="54">
                  <c:v>3.6107742257792634</c:v>
                </c:pt>
                <c:pt idx="55">
                  <c:v>3.5135209225290196</c:v>
                </c:pt>
                <c:pt idx="56">
                  <c:v>3.4169542899414904</c:v>
                </c:pt>
                <c:pt idx="57">
                  <c:v>3.3212384029530875</c:v>
                </c:pt>
                <c:pt idx="58">
                  <c:v>3.2265723772224439</c:v>
                </c:pt>
                <c:pt idx="59">
                  <c:v>3.1331956225269941</c:v>
                </c:pt>
                <c:pt idx="60">
                  <c:v>3.0413926891063565</c:v>
                </c:pt>
                <c:pt idx="61">
                  <c:v>2.9514969481386939</c:v>
                </c:pt>
                <c:pt idx="62">
                  <c:v>2.8638920435599391</c:v>
                </c:pt>
                <c:pt idx="63">
                  <c:v>2.7790097640662359</c:v>
                </c:pt>
                <c:pt idx="64">
                  <c:v>2.6973228156095717</c:v>
                </c:pt>
                <c:pt idx="65">
                  <c:v>2.6193310810614823</c:v>
                </c:pt>
                <c:pt idx="66">
                  <c:v>2.545540512340879</c:v>
                </c:pt>
                <c:pt idx="67">
                  <c:v>2.476434935105523</c:v>
                </c:pt>
                <c:pt idx="68">
                  <c:v>2.4124427088030753</c:v>
                </c:pt>
                <c:pt idx="69">
                  <c:v>2.3539020437590943</c:v>
                </c:pt>
                <c:pt idx="70">
                  <c:v>2.3010302128111677</c:v>
                </c:pt>
                <c:pt idx="71">
                  <c:v>2.2539021957507526</c:v>
                </c:pt>
                <c:pt idx="72">
                  <c:v>2.2124430248225644</c:v>
                </c:pt>
                <c:pt idx="73">
                  <c:v>2.1764354396668386</c:v>
                </c:pt>
                <c:pt idx="74">
                  <c:v>2.1455412433766856</c:v>
                </c:pt>
                <c:pt idx="75">
                  <c:v>2.1193320914706812</c:v>
                </c:pt>
                <c:pt idx="76">
                  <c:v>2.0973241755584526</c:v>
                </c:pt>
                <c:pt idx="77">
                  <c:v>2.0790115642222653</c:v>
                </c:pt>
                <c:pt idx="78">
                  <c:v>2.0638943994698637</c:v>
                </c:pt>
                <c:pt idx="79">
                  <c:v>2.0515000060046029</c:v>
                </c:pt>
                <c:pt idx="80">
                  <c:v>2.0413966332719329</c:v>
                </c:pt>
                <c:pt idx="81">
                  <c:v>2.0332006850666735</c:v>
                </c:pt>
                <c:pt idx="82">
                  <c:v>2.0265788501328248</c:v>
                </c:pt>
                <c:pt idx="83">
                  <c:v>2.0212466535829661</c:v>
                </c:pt>
                <c:pt idx="84">
                  <c:v>2.0169647804701141</c:v>
                </c:pt>
                <c:pt idx="85">
                  <c:v>2.013534234519518</c:v>
                </c:pt>
                <c:pt idx="86">
                  <c:v>2.0107910911064026</c:v>
                </c:pt>
                <c:pt idx="87">
                  <c:v>2.008601339192051</c:v>
                </c:pt>
                <c:pt idx="88">
                  <c:v>2.0068561020853095</c:v>
                </c:pt>
                <c:pt idx="89">
                  <c:v>2.0054673812257682</c:v>
                </c:pt>
                <c:pt idx="90">
                  <c:v>2.004364371107751</c:v>
                </c:pt>
                <c:pt idx="91">
                  <c:v>2.0034903349284909</c:v>
                </c:pt>
                <c:pt idx="92">
                  <c:v>2.0027999984145364</c:v>
                </c:pt>
                <c:pt idx="93">
                  <c:v>2.0022574046191224</c:v>
                </c:pt>
                <c:pt idx="94">
                  <c:v>2.0018341687076937</c:v>
                </c:pt>
                <c:pt idx="95">
                  <c:v>2.0015080743075346</c:v>
                </c:pt>
                <c:pt idx="96">
                  <c:v>2.001261958906813</c:v>
                </c:pt>
                <c:pt idx="97">
                  <c:v>2.0010828431932839</c:v>
                </c:pt>
                <c:pt idx="98">
                  <c:v>2.0009612670417534</c:v>
                </c:pt>
                <c:pt idx="99">
                  <c:v>2.0008908025195065</c:v>
                </c:pt>
                <c:pt idx="100">
                  <c:v>2.0008677215312267</c:v>
                </c:pt>
                <c:pt idx="101">
                  <c:v>2.0008908025195065</c:v>
                </c:pt>
                <c:pt idx="102">
                  <c:v>2.0009612670417534</c:v>
                </c:pt>
                <c:pt idx="103">
                  <c:v>2.0010828431932839</c:v>
                </c:pt>
                <c:pt idx="104">
                  <c:v>2.001261958906813</c:v>
                </c:pt>
                <c:pt idx="105">
                  <c:v>2.0015080743075346</c:v>
                </c:pt>
                <c:pt idx="106">
                  <c:v>2.0018341687076937</c:v>
                </c:pt>
                <c:pt idx="107">
                  <c:v>2.0022574046191224</c:v>
                </c:pt>
                <c:pt idx="108">
                  <c:v>2.0027999984145364</c:v>
                </c:pt>
                <c:pt idx="109">
                  <c:v>2.0034903349284909</c:v>
                </c:pt>
                <c:pt idx="110">
                  <c:v>2.004364371107751</c:v>
                </c:pt>
                <c:pt idx="111">
                  <c:v>2.0054673812257682</c:v>
                </c:pt>
                <c:pt idx="112">
                  <c:v>2.0068561020853095</c:v>
                </c:pt>
                <c:pt idx="113">
                  <c:v>2.008601339192051</c:v>
                </c:pt>
                <c:pt idx="114">
                  <c:v>2.0107910911064026</c:v>
                </c:pt>
                <c:pt idx="115">
                  <c:v>2.013534234519518</c:v>
                </c:pt>
                <c:pt idx="116">
                  <c:v>2.0169647804701141</c:v>
                </c:pt>
                <c:pt idx="117">
                  <c:v>2.0212466535829661</c:v>
                </c:pt>
                <c:pt idx="118">
                  <c:v>2.0265788501328248</c:v>
                </c:pt>
                <c:pt idx="119">
                  <c:v>2.0332006850666735</c:v>
                </c:pt>
                <c:pt idx="120">
                  <c:v>2.0413966332719329</c:v>
                </c:pt>
                <c:pt idx="121">
                  <c:v>2.0515000060046034</c:v>
                </c:pt>
                <c:pt idx="122">
                  <c:v>2.0638943994698637</c:v>
                </c:pt>
                <c:pt idx="123">
                  <c:v>2.0790115642222653</c:v>
                </c:pt>
                <c:pt idx="124">
                  <c:v>2.0973241755584531</c:v>
                </c:pt>
                <c:pt idx="125">
                  <c:v>2.1193320914706817</c:v>
                </c:pt>
                <c:pt idx="126">
                  <c:v>2.1455412433766861</c:v>
                </c:pt>
                <c:pt idx="127">
                  <c:v>2.1764354396668386</c:v>
                </c:pt>
                <c:pt idx="128">
                  <c:v>2.2124430248225657</c:v>
                </c:pt>
                <c:pt idx="129">
                  <c:v>2.2539021957507535</c:v>
                </c:pt>
                <c:pt idx="130">
                  <c:v>2.3010302128111677</c:v>
                </c:pt>
                <c:pt idx="131">
                  <c:v>2.3539020437590956</c:v>
                </c:pt>
                <c:pt idx="132">
                  <c:v>2.4124427088030758</c:v>
                </c:pt>
                <c:pt idx="133">
                  <c:v>2.4764349351055248</c:v>
                </c:pt>
                <c:pt idx="134">
                  <c:v>2.5455405123408803</c:v>
                </c:pt>
                <c:pt idx="135">
                  <c:v>2.619331081061484</c:v>
                </c:pt>
                <c:pt idx="136">
                  <c:v>2.697322815609573</c:v>
                </c:pt>
                <c:pt idx="137">
                  <c:v>2.7790097640662359</c:v>
                </c:pt>
                <c:pt idx="138">
                  <c:v>2.8638920435599409</c:v>
                </c:pt>
                <c:pt idx="139">
                  <c:v>2.9514969481386952</c:v>
                </c:pt>
                <c:pt idx="140">
                  <c:v>3.0413926891063565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43C8-4CC2-BDE9-6A160A92F4D2}"/>
            </c:ext>
          </c:extLst>
        </c:ser>
        <c:ser>
          <c:idx val="2"/>
          <c:order val="4"/>
          <c:tx>
            <c:strRef>
              <c:f>Hoja2!$I$3</c:f>
              <c:strCache>
                <c:ptCount val="1"/>
                <c:pt idx="0">
                  <c:v>pS</c:v>
                </c:pt>
              </c:strCache>
            </c:strRef>
          </c:tx>
          <c:marker>
            <c:symbol val="none"/>
          </c:marker>
          <c:xVal>
            <c:numRef>
              <c:f>Hoja2!$B$4:$B$144</c:f>
              <c:numCache>
                <c:formatCode>General</c:formatCode>
                <c:ptCount val="14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6.4</c:v>
                </c:pt>
                <c:pt idx="65">
                  <c:v>6.5</c:v>
                </c:pt>
                <c:pt idx="66">
                  <c:v>6.6</c:v>
                </c:pt>
                <c:pt idx="67">
                  <c:v>6.7</c:v>
                </c:pt>
                <c:pt idx="68">
                  <c:v>6.8</c:v>
                </c:pt>
                <c:pt idx="69">
                  <c:v>6.9</c:v>
                </c:pt>
                <c:pt idx="70">
                  <c:v>7</c:v>
                </c:pt>
                <c:pt idx="71">
                  <c:v>7.1</c:v>
                </c:pt>
                <c:pt idx="72">
                  <c:v>7.2</c:v>
                </c:pt>
                <c:pt idx="73">
                  <c:v>7.3</c:v>
                </c:pt>
                <c:pt idx="74">
                  <c:v>7.4</c:v>
                </c:pt>
                <c:pt idx="75">
                  <c:v>7.5</c:v>
                </c:pt>
                <c:pt idx="76">
                  <c:v>7.6</c:v>
                </c:pt>
                <c:pt idx="77">
                  <c:v>7.7</c:v>
                </c:pt>
                <c:pt idx="78">
                  <c:v>7.8</c:v>
                </c:pt>
                <c:pt idx="79">
                  <c:v>7.9</c:v>
                </c:pt>
                <c:pt idx="80">
                  <c:v>8</c:v>
                </c:pt>
                <c:pt idx="81">
                  <c:v>8.1</c:v>
                </c:pt>
                <c:pt idx="82">
                  <c:v>8.1999999999999993</c:v>
                </c:pt>
                <c:pt idx="83">
                  <c:v>8.3000000000000007</c:v>
                </c:pt>
                <c:pt idx="84">
                  <c:v>8.4</c:v>
                </c:pt>
                <c:pt idx="85">
                  <c:v>8.5</c:v>
                </c:pt>
                <c:pt idx="86">
                  <c:v>8.6</c:v>
                </c:pt>
                <c:pt idx="87">
                  <c:v>8.6999999999999993</c:v>
                </c:pt>
                <c:pt idx="88">
                  <c:v>8.8000000000000007</c:v>
                </c:pt>
                <c:pt idx="89">
                  <c:v>8.9</c:v>
                </c:pt>
                <c:pt idx="90">
                  <c:v>9</c:v>
                </c:pt>
                <c:pt idx="91">
                  <c:v>9.1</c:v>
                </c:pt>
                <c:pt idx="92">
                  <c:v>9.1999999999999993</c:v>
                </c:pt>
                <c:pt idx="93">
                  <c:v>9.3000000000000007</c:v>
                </c:pt>
                <c:pt idx="94">
                  <c:v>9.4</c:v>
                </c:pt>
                <c:pt idx="95">
                  <c:v>9.5</c:v>
                </c:pt>
                <c:pt idx="96">
                  <c:v>9.6</c:v>
                </c:pt>
                <c:pt idx="97">
                  <c:v>9.6999999999999993</c:v>
                </c:pt>
                <c:pt idx="98">
                  <c:v>9.8000000000000007</c:v>
                </c:pt>
                <c:pt idx="99">
                  <c:v>9.9</c:v>
                </c:pt>
                <c:pt idx="100">
                  <c:v>10</c:v>
                </c:pt>
                <c:pt idx="101">
                  <c:v>10.1</c:v>
                </c:pt>
                <c:pt idx="102">
                  <c:v>10.199999999999999</c:v>
                </c:pt>
                <c:pt idx="103">
                  <c:v>10.3</c:v>
                </c:pt>
                <c:pt idx="104">
                  <c:v>10.4</c:v>
                </c:pt>
                <c:pt idx="105">
                  <c:v>10.5</c:v>
                </c:pt>
                <c:pt idx="106">
                  <c:v>10.6</c:v>
                </c:pt>
                <c:pt idx="107">
                  <c:v>10.7</c:v>
                </c:pt>
                <c:pt idx="108">
                  <c:v>10.8</c:v>
                </c:pt>
                <c:pt idx="109">
                  <c:v>10.9</c:v>
                </c:pt>
                <c:pt idx="110">
                  <c:v>11</c:v>
                </c:pt>
                <c:pt idx="111">
                  <c:v>11.1</c:v>
                </c:pt>
                <c:pt idx="112">
                  <c:v>11.2</c:v>
                </c:pt>
                <c:pt idx="113">
                  <c:v>11.3</c:v>
                </c:pt>
                <c:pt idx="114">
                  <c:v>11.4</c:v>
                </c:pt>
                <c:pt idx="115">
                  <c:v>11.5</c:v>
                </c:pt>
                <c:pt idx="116">
                  <c:v>11.6</c:v>
                </c:pt>
                <c:pt idx="117">
                  <c:v>11.7</c:v>
                </c:pt>
                <c:pt idx="118">
                  <c:v>11.8</c:v>
                </c:pt>
                <c:pt idx="119">
                  <c:v>11.9</c:v>
                </c:pt>
                <c:pt idx="120">
                  <c:v>12</c:v>
                </c:pt>
                <c:pt idx="121">
                  <c:v>12.1</c:v>
                </c:pt>
                <c:pt idx="122">
                  <c:v>12.2</c:v>
                </c:pt>
                <c:pt idx="123">
                  <c:v>12.3</c:v>
                </c:pt>
                <c:pt idx="124">
                  <c:v>12.4</c:v>
                </c:pt>
                <c:pt idx="125">
                  <c:v>12.5</c:v>
                </c:pt>
                <c:pt idx="126">
                  <c:v>12.6</c:v>
                </c:pt>
                <c:pt idx="127">
                  <c:v>12.7</c:v>
                </c:pt>
                <c:pt idx="128">
                  <c:v>12.8</c:v>
                </c:pt>
                <c:pt idx="129">
                  <c:v>12.9</c:v>
                </c:pt>
                <c:pt idx="130">
                  <c:v>13</c:v>
                </c:pt>
                <c:pt idx="131">
                  <c:v>13.1</c:v>
                </c:pt>
                <c:pt idx="132">
                  <c:v>13.2</c:v>
                </c:pt>
                <c:pt idx="133">
                  <c:v>13.3</c:v>
                </c:pt>
                <c:pt idx="134">
                  <c:v>13.4</c:v>
                </c:pt>
                <c:pt idx="135">
                  <c:v>13.5</c:v>
                </c:pt>
                <c:pt idx="136">
                  <c:v>13.6</c:v>
                </c:pt>
                <c:pt idx="137">
                  <c:v>13.7</c:v>
                </c:pt>
                <c:pt idx="138">
                  <c:v>13.8</c:v>
                </c:pt>
                <c:pt idx="139">
                  <c:v>13.9</c:v>
                </c:pt>
                <c:pt idx="140">
                  <c:v>14</c:v>
                </c:pt>
              </c:numCache>
            </c:numRef>
          </c:xVal>
          <c:yVal>
            <c:numRef>
              <c:f>Hoja2!$I$4:$I$144</c:f>
              <c:numCache>
                <c:formatCode>General</c:formatCode>
                <c:ptCount val="141"/>
                <c:pt idx="0">
                  <c:v>22.000000043429445</c:v>
                </c:pt>
                <c:pt idx="1">
                  <c:v>21.800000054674431</c:v>
                </c:pt>
                <c:pt idx="2">
                  <c:v>21.600000068831033</c:v>
                </c:pt>
                <c:pt idx="3">
                  <c:v>21.400000086653133</c:v>
                </c:pt>
                <c:pt idx="4">
                  <c:v>21.200000109089828</c:v>
                </c:pt>
                <c:pt idx="5">
                  <c:v>21.000000137335952</c:v>
                </c:pt>
                <c:pt idx="6">
                  <c:v>20.800000172895714</c:v>
                </c:pt>
                <c:pt idx="7">
                  <c:v>20.600000217662796</c:v>
                </c:pt>
                <c:pt idx="8">
                  <c:v>20.400000274021206</c:v>
                </c:pt>
                <c:pt idx="9">
                  <c:v>20.200000344972231</c:v>
                </c:pt>
                <c:pt idx="10">
                  <c:v>20.000000434294265</c:v>
                </c:pt>
                <c:pt idx="11">
                  <c:v>19.800000546744016</c:v>
                </c:pt>
                <c:pt idx="12">
                  <c:v>19.600000688309823</c:v>
                </c:pt>
                <c:pt idx="13">
                  <c:v>19.400000866530547</c:v>
                </c:pt>
                <c:pt idx="14">
                  <c:v>19.200001090897047</c:v>
                </c:pt>
                <c:pt idx="15">
                  <c:v>19.000001373357566</c:v>
                </c:pt>
                <c:pt idx="16">
                  <c:v>18.800001728954033</c:v>
                </c:pt>
                <c:pt idx="17">
                  <c:v>18.600002176623047</c:v>
                </c:pt>
                <c:pt idx="18">
                  <c:v>18.400002740204286</c:v>
                </c:pt>
                <c:pt idx="19">
                  <c:v>18.200003449709989</c:v>
                </c:pt>
                <c:pt idx="20">
                  <c:v>18.000004342923106</c:v>
                </c:pt>
                <c:pt idx="21">
                  <c:v>17.800005467409179</c:v>
                </c:pt>
                <c:pt idx="22">
                  <c:v>17.600006883049133</c:v>
                </c:pt>
                <c:pt idx="23">
                  <c:v>17.400008665227688</c:v>
                </c:pt>
                <c:pt idx="24">
                  <c:v>17.200010908847155</c:v>
                </c:pt>
                <c:pt idx="25">
                  <c:v>17.000013733380239</c:v>
                </c:pt>
                <c:pt idx="26">
                  <c:v>16.800017289230592</c:v>
                </c:pt>
                <c:pt idx="27">
                  <c:v>16.600021765739566</c:v>
                </c:pt>
                <c:pt idx="28">
                  <c:v>16.400027401264861</c:v>
                </c:pt>
                <c:pt idx="29">
                  <c:v>16.200034495866884</c:v>
                </c:pt>
                <c:pt idx="30">
                  <c:v>16.000043427276868</c:v>
                </c:pt>
                <c:pt idx="31">
                  <c:v>15.80005467099469</c:v>
                </c:pt>
                <c:pt idx="32">
                  <c:v>15.600068825582882</c:v>
                </c:pt>
                <c:pt idx="33">
                  <c:v>15.400086644497714</c:v>
                </c:pt>
                <c:pt idx="34">
                  <c:v>15.200109076142894</c:v>
                </c:pt>
                <c:pt idx="35">
                  <c:v>15.000137314263702</c:v>
                </c:pt>
                <c:pt idx="36">
                  <c:v>14.800172861341059</c:v>
                </c:pt>
                <c:pt idx="37">
                  <c:v>14.600217608323369</c:v>
                </c:pt>
                <c:pt idx="38">
                  <c:v>14.400273934881668</c:v>
                </c:pt>
                <c:pt idx="39">
                  <c:v>14.200344835431299</c:v>
                </c:pt>
                <c:pt idx="40">
                  <c:v>14.000434077479753</c:v>
                </c:pt>
                <c:pt idx="41">
                  <c:v>13.800546400493545</c:v>
                </c:pt>
                <c:pt idx="42">
                  <c:v>13.600687765495406</c:v>
                </c:pt>
                <c:pt idx="43">
                  <c:v>13.400865668084519</c:v>
                </c:pt>
                <c:pt idx="44">
                  <c:v>13.201089530602692</c:v>
                </c:pt>
                <c:pt idx="45">
                  <c:v>13.001371192837013</c:v>
                </c:pt>
                <c:pt idx="46">
                  <c:v>12.801725525035648</c:v>
                </c:pt>
                <c:pt idx="47">
                  <c:v>12.602171192174998</c:v>
                </c:pt>
                <c:pt idx="48">
                  <c:v>12.40273160435212</c:v>
                </c:pt>
                <c:pt idx="49">
                  <c:v>12.203436094778914</c:v>
                </c:pt>
                <c:pt idx="50">
                  <c:v>12.004321373825642</c:v>
                </c:pt>
                <c:pt idx="51">
                  <c:v>11.80543331428802</c:v>
                </c:pt>
                <c:pt idx="52">
                  <c:v>11.606829128419839</c:v>
                </c:pt>
                <c:pt idx="53">
                  <c:v>11.408579999399549</c:v>
                </c:pt>
                <c:pt idx="54">
                  <c:v>11.210774225779263</c:v>
                </c:pt>
                <c:pt idx="55">
                  <c:v>11.01352092252902</c:v>
                </c:pt>
                <c:pt idx="56">
                  <c:v>10.81695428994149</c:v>
                </c:pt>
                <c:pt idx="57">
                  <c:v>10.621238402953086</c:v>
                </c:pt>
                <c:pt idx="58">
                  <c:v>10.426572377222444</c:v>
                </c:pt>
                <c:pt idx="59">
                  <c:v>10.233195622526994</c:v>
                </c:pt>
                <c:pt idx="60">
                  <c:v>10.041392689106356</c:v>
                </c:pt>
                <c:pt idx="61">
                  <c:v>9.8514969481386938</c:v>
                </c:pt>
                <c:pt idx="62">
                  <c:v>9.6638920435599385</c:v>
                </c:pt>
                <c:pt idx="63">
                  <c:v>9.4790097640662356</c:v>
                </c:pt>
                <c:pt idx="64">
                  <c:v>9.2973228156095704</c:v>
                </c:pt>
                <c:pt idx="65">
                  <c:v>9.1193310810614836</c:v>
                </c:pt>
                <c:pt idx="66">
                  <c:v>8.9455405123408784</c:v>
                </c:pt>
                <c:pt idx="67">
                  <c:v>8.776434935105522</c:v>
                </c:pt>
                <c:pt idx="68">
                  <c:v>8.6124427088030746</c:v>
                </c:pt>
                <c:pt idx="69">
                  <c:v>8.4539020437590935</c:v>
                </c:pt>
                <c:pt idx="70">
                  <c:v>8.3010302128111686</c:v>
                </c:pt>
                <c:pt idx="71">
                  <c:v>8.1539021957507529</c:v>
                </c:pt>
                <c:pt idx="72">
                  <c:v>8.0124430248225629</c:v>
                </c:pt>
                <c:pt idx="73">
                  <c:v>7.8764354396668379</c:v>
                </c:pt>
                <c:pt idx="74">
                  <c:v>7.7455412433766844</c:v>
                </c:pt>
                <c:pt idx="75">
                  <c:v>7.6193320914706808</c:v>
                </c:pt>
                <c:pt idx="76">
                  <c:v>7.4973241755584521</c:v>
                </c:pt>
                <c:pt idx="77">
                  <c:v>7.3790115642222647</c:v>
                </c:pt>
                <c:pt idx="78">
                  <c:v>7.263894399469863</c:v>
                </c:pt>
                <c:pt idx="79">
                  <c:v>7.1515000060046026</c:v>
                </c:pt>
                <c:pt idx="80">
                  <c:v>7.0413966332719324</c:v>
                </c:pt>
                <c:pt idx="81">
                  <c:v>6.933200685066673</c:v>
                </c:pt>
                <c:pt idx="82">
                  <c:v>6.8265788501328242</c:v>
                </c:pt>
                <c:pt idx="83">
                  <c:v>6.7212466535829654</c:v>
                </c:pt>
                <c:pt idx="84">
                  <c:v>6.6169647804701137</c:v>
                </c:pt>
                <c:pt idx="85">
                  <c:v>6.5135342345195175</c:v>
                </c:pt>
                <c:pt idx="86">
                  <c:v>6.410791091106403</c:v>
                </c:pt>
                <c:pt idx="87">
                  <c:v>6.3086013391920517</c:v>
                </c:pt>
                <c:pt idx="88">
                  <c:v>6.2068561020853075</c:v>
                </c:pt>
                <c:pt idx="89">
                  <c:v>6.1054673812257665</c:v>
                </c:pt>
                <c:pt idx="90">
                  <c:v>6.0043643711077515</c:v>
                </c:pt>
                <c:pt idx="91">
                  <c:v>5.90349033492849</c:v>
                </c:pt>
                <c:pt idx="92">
                  <c:v>5.8027999984145362</c:v>
                </c:pt>
                <c:pt idx="93">
                  <c:v>5.7022574046191208</c:v>
                </c:pt>
                <c:pt idx="94">
                  <c:v>5.6018341687076925</c:v>
                </c:pt>
                <c:pt idx="95">
                  <c:v>5.5015080743075337</c:v>
                </c:pt>
                <c:pt idx="96">
                  <c:v>5.4012619589068125</c:v>
                </c:pt>
                <c:pt idx="97">
                  <c:v>5.3010828431932842</c:v>
                </c:pt>
                <c:pt idx="98">
                  <c:v>5.2009612670417527</c:v>
                </c:pt>
                <c:pt idx="99">
                  <c:v>5.1008908025195057</c:v>
                </c:pt>
                <c:pt idx="100">
                  <c:v>5.0008677215312272</c:v>
                </c:pt>
                <c:pt idx="101">
                  <c:v>4.9008908025195055</c:v>
                </c:pt>
                <c:pt idx="102">
                  <c:v>4.8009612670417523</c:v>
                </c:pt>
                <c:pt idx="103">
                  <c:v>4.7010828431932818</c:v>
                </c:pt>
                <c:pt idx="104">
                  <c:v>4.6012619589068109</c:v>
                </c:pt>
                <c:pt idx="105">
                  <c:v>4.5015080743075337</c:v>
                </c:pt>
                <c:pt idx="106">
                  <c:v>4.4018341687076932</c:v>
                </c:pt>
                <c:pt idx="107">
                  <c:v>4.3022574046191222</c:v>
                </c:pt>
                <c:pt idx="108">
                  <c:v>4.2027999984145348</c:v>
                </c:pt>
                <c:pt idx="109">
                  <c:v>4.1034903349284901</c:v>
                </c:pt>
                <c:pt idx="110">
                  <c:v>4.0043643711077506</c:v>
                </c:pt>
                <c:pt idx="111">
                  <c:v>3.9054673812257681</c:v>
                </c:pt>
                <c:pt idx="112">
                  <c:v>3.8068561020853093</c:v>
                </c:pt>
                <c:pt idx="113">
                  <c:v>3.7086013391920485</c:v>
                </c:pt>
                <c:pt idx="114">
                  <c:v>3.6107910911064005</c:v>
                </c:pt>
                <c:pt idx="115">
                  <c:v>3.5135342345195162</c:v>
                </c:pt>
                <c:pt idx="116">
                  <c:v>3.4169647804701127</c:v>
                </c:pt>
                <c:pt idx="117">
                  <c:v>3.3212466535829654</c:v>
                </c:pt>
                <c:pt idx="118">
                  <c:v>3.2265788501328228</c:v>
                </c:pt>
                <c:pt idx="119">
                  <c:v>3.1332006850666723</c:v>
                </c:pt>
                <c:pt idx="120">
                  <c:v>3.0413966332719329</c:v>
                </c:pt>
                <c:pt idx="121">
                  <c:v>2.9515000060046028</c:v>
                </c:pt>
                <c:pt idx="122">
                  <c:v>2.8638943994698631</c:v>
                </c:pt>
                <c:pt idx="123">
                  <c:v>2.7790115642222637</c:v>
                </c:pt>
                <c:pt idx="124">
                  <c:v>2.6973241755584523</c:v>
                </c:pt>
                <c:pt idx="125">
                  <c:v>2.6193320914706808</c:v>
                </c:pt>
                <c:pt idx="126">
                  <c:v>2.545541243376686</c:v>
                </c:pt>
                <c:pt idx="127">
                  <c:v>2.4764354396668389</c:v>
                </c:pt>
                <c:pt idx="128">
                  <c:v>2.4124430248225632</c:v>
                </c:pt>
                <c:pt idx="129">
                  <c:v>2.3539021957507513</c:v>
                </c:pt>
                <c:pt idx="130">
                  <c:v>2.3010302128111677</c:v>
                </c:pt>
                <c:pt idx="131">
                  <c:v>2.2539020437590942</c:v>
                </c:pt>
                <c:pt idx="132">
                  <c:v>2.2124427088030751</c:v>
                </c:pt>
                <c:pt idx="133">
                  <c:v>2.1764349351055228</c:v>
                </c:pt>
                <c:pt idx="134">
                  <c:v>2.1455405123408791</c:v>
                </c:pt>
                <c:pt idx="135">
                  <c:v>2.1193310810614827</c:v>
                </c:pt>
                <c:pt idx="136">
                  <c:v>2.0973228156095725</c:v>
                </c:pt>
                <c:pt idx="137">
                  <c:v>2.0790097640662357</c:v>
                </c:pt>
                <c:pt idx="138">
                  <c:v>2.0638920435599393</c:v>
                </c:pt>
                <c:pt idx="139">
                  <c:v>2.051496948138694</c:v>
                </c:pt>
                <c:pt idx="140">
                  <c:v>2.0413926891063565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43C8-4CC2-BDE9-6A160A92F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70960"/>
        <c:axId val="89464688"/>
        <c:extLst/>
      </c:scatterChart>
      <c:valAx>
        <c:axId val="89470960"/>
        <c:scaling>
          <c:orientation val="minMax"/>
          <c:max val="14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pH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9464688"/>
        <c:crosses val="autoZero"/>
        <c:crossBetween val="midCat"/>
        <c:majorUnit val="1"/>
      </c:valAx>
      <c:valAx>
        <c:axId val="89464688"/>
        <c:scaling>
          <c:orientation val="maxMin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pC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89470960"/>
        <c:crosses val="autoZero"/>
        <c:crossBetween val="midCat"/>
        <c:majorUnit val="1"/>
      </c:valAx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178593</xdr:colOff>
      <xdr:row>10</xdr:row>
      <xdr:rowOff>116681</xdr:rowOff>
    </xdr:from>
    <xdr:to>
      <xdr:col>17</xdr:col>
      <xdr:colOff>190500</xdr:colOff>
      <xdr:row>25</xdr:row>
      <xdr:rowOff>2381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454BB57-C1D4-497C-92E5-FDB095B1C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467591</xdr:colOff>
      <xdr:row>0</xdr:row>
      <xdr:rowOff>155864</xdr:rowOff>
    </xdr:from>
    <xdr:to>
      <xdr:col>26</xdr:col>
      <xdr:colOff>678402</xdr:colOff>
      <xdr:row>21</xdr:row>
      <xdr:rowOff>9617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98F5AA-7B9A-40D5-AC9B-89D075A94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uta%20A1%202018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p1"/>
      <sheetName val="A1p2"/>
      <sheetName val="A2p1"/>
      <sheetName val="A2p1b "/>
      <sheetName val="A2P2"/>
      <sheetName val="A2 ejemplo clase"/>
    </sheetNames>
    <sheetDataSet>
      <sheetData sheetId="0"/>
      <sheetData sheetId="1"/>
      <sheetData sheetId="2"/>
      <sheetData sheetId="3">
        <row r="2">
          <cell r="B2" t="str">
            <v>pH</v>
          </cell>
          <cell r="C2" t="str">
            <v>pOH</v>
          </cell>
        </row>
        <row r="3">
          <cell r="B3">
            <v>0</v>
          </cell>
          <cell r="C3">
            <v>14</v>
          </cell>
        </row>
        <row r="4">
          <cell r="B4">
            <v>0.1</v>
          </cell>
          <cell r="C4">
            <v>13.9</v>
          </cell>
        </row>
        <row r="5">
          <cell r="B5">
            <v>0.2</v>
          </cell>
          <cell r="C5">
            <v>13.8</v>
          </cell>
        </row>
        <row r="6">
          <cell r="B6">
            <v>0.3</v>
          </cell>
          <cell r="C6">
            <v>13.7</v>
          </cell>
        </row>
        <row r="7">
          <cell r="B7">
            <v>0.4</v>
          </cell>
          <cell r="C7">
            <v>13.6</v>
          </cell>
        </row>
        <row r="8">
          <cell r="B8">
            <v>0.5</v>
          </cell>
          <cell r="C8">
            <v>13.5</v>
          </cell>
        </row>
        <row r="9">
          <cell r="B9">
            <v>0.6</v>
          </cell>
          <cell r="C9">
            <v>13.4</v>
          </cell>
        </row>
        <row r="10">
          <cell r="B10">
            <v>0.7</v>
          </cell>
          <cell r="C10">
            <v>13.3</v>
          </cell>
        </row>
        <row r="11">
          <cell r="B11">
            <v>0.8</v>
          </cell>
          <cell r="C11">
            <v>13.2</v>
          </cell>
        </row>
        <row r="12">
          <cell r="B12">
            <v>0.9</v>
          </cell>
          <cell r="C12">
            <v>13.1</v>
          </cell>
        </row>
        <row r="13">
          <cell r="B13">
            <v>1</v>
          </cell>
          <cell r="C13">
            <v>13</v>
          </cell>
        </row>
        <row r="14">
          <cell r="B14">
            <v>1.1000000000000001</v>
          </cell>
          <cell r="C14">
            <v>12.9</v>
          </cell>
        </row>
        <row r="15">
          <cell r="B15">
            <v>1.2</v>
          </cell>
          <cell r="C15">
            <v>12.8</v>
          </cell>
        </row>
        <row r="16">
          <cell r="B16">
            <v>1.3</v>
          </cell>
          <cell r="C16">
            <v>12.7</v>
          </cell>
        </row>
        <row r="17">
          <cell r="B17">
            <v>1.4</v>
          </cell>
          <cell r="C17">
            <v>12.6</v>
          </cell>
        </row>
        <row r="18">
          <cell r="B18">
            <v>1.5</v>
          </cell>
          <cell r="C18">
            <v>12.5</v>
          </cell>
        </row>
        <row r="19">
          <cell r="B19">
            <v>1.6</v>
          </cell>
          <cell r="C19">
            <v>12.4</v>
          </cell>
        </row>
        <row r="20">
          <cell r="B20">
            <v>1.7</v>
          </cell>
          <cell r="C20">
            <v>12.3</v>
          </cell>
        </row>
        <row r="21">
          <cell r="B21">
            <v>1.8</v>
          </cell>
          <cell r="C21">
            <v>12.2</v>
          </cell>
        </row>
        <row r="22">
          <cell r="B22">
            <v>1.9</v>
          </cell>
          <cell r="C22">
            <v>12.1</v>
          </cell>
        </row>
        <row r="23">
          <cell r="B23">
            <v>2</v>
          </cell>
          <cell r="C23">
            <v>12</v>
          </cell>
        </row>
        <row r="24">
          <cell r="B24">
            <v>2.1</v>
          </cell>
          <cell r="C24">
            <v>11.9</v>
          </cell>
        </row>
        <row r="25">
          <cell r="B25">
            <v>2.2000000000000002</v>
          </cell>
          <cell r="C25">
            <v>11.8</v>
          </cell>
        </row>
        <row r="26">
          <cell r="B26">
            <v>2.2999999999999998</v>
          </cell>
          <cell r="C26">
            <v>11.7</v>
          </cell>
        </row>
        <row r="27">
          <cell r="B27">
            <v>2.4</v>
          </cell>
          <cell r="C27">
            <v>11.6</v>
          </cell>
        </row>
        <row r="28">
          <cell r="B28">
            <v>2.5</v>
          </cell>
          <cell r="C28">
            <v>11.5</v>
          </cell>
        </row>
        <row r="29">
          <cell r="B29">
            <v>2.6</v>
          </cell>
          <cell r="C29">
            <v>11.4</v>
          </cell>
        </row>
        <row r="30">
          <cell r="B30">
            <v>2.7</v>
          </cell>
          <cell r="C30">
            <v>11.3</v>
          </cell>
        </row>
        <row r="31">
          <cell r="B31">
            <v>2.8</v>
          </cell>
          <cell r="C31">
            <v>11.2</v>
          </cell>
        </row>
        <row r="32">
          <cell r="B32">
            <v>2.9</v>
          </cell>
          <cell r="C32">
            <v>11.1</v>
          </cell>
        </row>
        <row r="33">
          <cell r="B33">
            <v>3</v>
          </cell>
          <cell r="C33">
            <v>11</v>
          </cell>
        </row>
        <row r="34">
          <cell r="B34">
            <v>3.1</v>
          </cell>
          <cell r="C34">
            <v>10.9</v>
          </cell>
        </row>
        <row r="35">
          <cell r="B35">
            <v>3.2</v>
          </cell>
          <cell r="C35">
            <v>10.8</v>
          </cell>
        </row>
        <row r="36">
          <cell r="B36">
            <v>3.3</v>
          </cell>
          <cell r="C36">
            <v>10.7</v>
          </cell>
        </row>
        <row r="37">
          <cell r="B37">
            <v>3.4</v>
          </cell>
          <cell r="C37">
            <v>10.6</v>
          </cell>
        </row>
        <row r="38">
          <cell r="B38">
            <v>3.5</v>
          </cell>
          <cell r="C38">
            <v>10.5</v>
          </cell>
        </row>
        <row r="39">
          <cell r="B39">
            <v>3.6</v>
          </cell>
          <cell r="C39">
            <v>10.4</v>
          </cell>
        </row>
        <row r="40">
          <cell r="B40">
            <v>3.7</v>
          </cell>
          <cell r="C40">
            <v>10.3</v>
          </cell>
        </row>
        <row r="41">
          <cell r="B41">
            <v>3.8</v>
          </cell>
          <cell r="C41">
            <v>10.199999999999999</v>
          </cell>
        </row>
        <row r="42">
          <cell r="B42">
            <v>3.9</v>
          </cell>
          <cell r="C42">
            <v>10.1</v>
          </cell>
        </row>
        <row r="43">
          <cell r="B43">
            <v>4</v>
          </cell>
          <cell r="C43">
            <v>10</v>
          </cell>
        </row>
        <row r="44">
          <cell r="B44">
            <v>4.0999999999999996</v>
          </cell>
          <cell r="C44">
            <v>9.9</v>
          </cell>
        </row>
        <row r="45">
          <cell r="B45">
            <v>4.2</v>
          </cell>
          <cell r="C45">
            <v>9.8000000000000007</v>
          </cell>
        </row>
        <row r="46">
          <cell r="B46">
            <v>4.3</v>
          </cell>
          <cell r="C46">
            <v>9.6999999999999993</v>
          </cell>
        </row>
        <row r="47">
          <cell r="B47">
            <v>4.4000000000000004</v>
          </cell>
          <cell r="C47">
            <v>9.6</v>
          </cell>
        </row>
        <row r="48">
          <cell r="B48">
            <v>4.5</v>
          </cell>
          <cell r="C48">
            <v>9.5</v>
          </cell>
        </row>
        <row r="49">
          <cell r="B49">
            <v>4.5999999999999996</v>
          </cell>
          <cell r="C49">
            <v>9.4</v>
          </cell>
        </row>
        <row r="50">
          <cell r="B50">
            <v>4.7</v>
          </cell>
          <cell r="C50">
            <v>9.3000000000000007</v>
          </cell>
        </row>
        <row r="51">
          <cell r="B51">
            <v>4.8</v>
          </cell>
          <cell r="C51">
            <v>9.1999999999999993</v>
          </cell>
        </row>
        <row r="52">
          <cell r="B52">
            <v>4.9000000000000004</v>
          </cell>
          <cell r="C52">
            <v>9.1</v>
          </cell>
        </row>
        <row r="53">
          <cell r="B53">
            <v>5</v>
          </cell>
          <cell r="C53">
            <v>9</v>
          </cell>
        </row>
        <row r="54">
          <cell r="B54">
            <v>5.0999999999999996</v>
          </cell>
          <cell r="C54">
            <v>8.9</v>
          </cell>
        </row>
        <row r="55">
          <cell r="B55">
            <v>5.2</v>
          </cell>
          <cell r="C55">
            <v>8.8000000000000007</v>
          </cell>
        </row>
        <row r="56">
          <cell r="B56">
            <v>5.3</v>
          </cell>
          <cell r="C56">
            <v>8.6999999999999993</v>
          </cell>
        </row>
        <row r="57">
          <cell r="B57">
            <v>5.4</v>
          </cell>
          <cell r="C57">
            <v>8.6</v>
          </cell>
        </row>
        <row r="58">
          <cell r="B58">
            <v>5.5</v>
          </cell>
          <cell r="C58">
            <v>8.5</v>
          </cell>
        </row>
        <row r="59">
          <cell r="B59">
            <v>5.6</v>
          </cell>
          <cell r="C59">
            <v>8.4</v>
          </cell>
        </row>
        <row r="60">
          <cell r="B60">
            <v>5.7</v>
          </cell>
          <cell r="C60">
            <v>8.3000000000000007</v>
          </cell>
        </row>
        <row r="61">
          <cell r="B61">
            <v>5.8</v>
          </cell>
          <cell r="C61">
            <v>8.1999999999999993</v>
          </cell>
        </row>
        <row r="62">
          <cell r="B62">
            <v>5.9</v>
          </cell>
          <cell r="C62">
            <v>8.1</v>
          </cell>
        </row>
        <row r="63">
          <cell r="B63">
            <v>6</v>
          </cell>
          <cell r="C63">
            <v>8</v>
          </cell>
        </row>
        <row r="64">
          <cell r="B64">
            <v>6.1</v>
          </cell>
          <cell r="C64">
            <v>7.9</v>
          </cell>
        </row>
        <row r="65">
          <cell r="B65">
            <v>6.2</v>
          </cell>
          <cell r="C65">
            <v>7.8</v>
          </cell>
        </row>
        <row r="66">
          <cell r="B66">
            <v>6.3</v>
          </cell>
          <cell r="C66">
            <v>7.7</v>
          </cell>
        </row>
        <row r="67">
          <cell r="B67">
            <v>6.4</v>
          </cell>
          <cell r="C67">
            <v>7.6</v>
          </cell>
        </row>
        <row r="68">
          <cell r="B68">
            <v>6.5</v>
          </cell>
          <cell r="C68">
            <v>7.5</v>
          </cell>
        </row>
        <row r="69">
          <cell r="B69">
            <v>6.6</v>
          </cell>
          <cell r="C69">
            <v>7.4</v>
          </cell>
        </row>
        <row r="70">
          <cell r="B70">
            <v>6.7</v>
          </cell>
          <cell r="C70">
            <v>7.3</v>
          </cell>
        </row>
        <row r="71">
          <cell r="B71">
            <v>6.8</v>
          </cell>
          <cell r="C71">
            <v>7.2</v>
          </cell>
        </row>
        <row r="72">
          <cell r="B72">
            <v>6.9</v>
          </cell>
          <cell r="C72">
            <v>7.1</v>
          </cell>
        </row>
        <row r="73">
          <cell r="B73">
            <v>7</v>
          </cell>
          <cell r="C73">
            <v>7</v>
          </cell>
        </row>
        <row r="74">
          <cell r="B74">
            <v>7.1</v>
          </cell>
          <cell r="C74">
            <v>6.9</v>
          </cell>
        </row>
        <row r="75">
          <cell r="B75">
            <v>7.2</v>
          </cell>
          <cell r="C75">
            <v>6.8</v>
          </cell>
        </row>
        <row r="76">
          <cell r="B76">
            <v>7.3</v>
          </cell>
          <cell r="C76">
            <v>6.7</v>
          </cell>
        </row>
        <row r="77">
          <cell r="B77">
            <v>7.4</v>
          </cell>
          <cell r="C77">
            <v>6.6</v>
          </cell>
        </row>
        <row r="78">
          <cell r="B78">
            <v>7.5</v>
          </cell>
          <cell r="C78">
            <v>6.5</v>
          </cell>
        </row>
        <row r="79">
          <cell r="B79">
            <v>7.6</v>
          </cell>
          <cell r="C79">
            <v>6.4</v>
          </cell>
        </row>
        <row r="80">
          <cell r="B80">
            <v>7.7</v>
          </cell>
          <cell r="C80">
            <v>6.3</v>
          </cell>
        </row>
        <row r="81">
          <cell r="B81">
            <v>7.8</v>
          </cell>
          <cell r="C81">
            <v>6.2</v>
          </cell>
        </row>
        <row r="82">
          <cell r="B82">
            <v>7.9</v>
          </cell>
          <cell r="C82">
            <v>6.1</v>
          </cell>
        </row>
        <row r="83">
          <cell r="B83">
            <v>8</v>
          </cell>
          <cell r="C83">
            <v>6</v>
          </cell>
        </row>
        <row r="84">
          <cell r="B84">
            <v>8.1</v>
          </cell>
          <cell r="C84">
            <v>5.9</v>
          </cell>
        </row>
        <row r="85">
          <cell r="B85">
            <v>8.1999999999999993</v>
          </cell>
          <cell r="C85">
            <v>5.8000000000000007</v>
          </cell>
        </row>
        <row r="86">
          <cell r="B86">
            <v>8.3000000000000007</v>
          </cell>
          <cell r="C86">
            <v>5.6999999999999993</v>
          </cell>
        </row>
        <row r="87">
          <cell r="B87">
            <v>8.4</v>
          </cell>
          <cell r="C87">
            <v>5.6</v>
          </cell>
        </row>
        <row r="88">
          <cell r="B88">
            <v>8.5</v>
          </cell>
          <cell r="C88">
            <v>5.5</v>
          </cell>
        </row>
        <row r="89">
          <cell r="B89">
            <v>8.6</v>
          </cell>
          <cell r="C89">
            <v>5.4</v>
          </cell>
        </row>
        <row r="90">
          <cell r="B90">
            <v>8.6999999999999993</v>
          </cell>
          <cell r="C90">
            <v>5.3000000000000007</v>
          </cell>
        </row>
        <row r="91">
          <cell r="B91">
            <v>8.8000000000000007</v>
          </cell>
          <cell r="C91">
            <v>5.1999999999999993</v>
          </cell>
        </row>
        <row r="92">
          <cell r="B92">
            <v>8.9</v>
          </cell>
          <cell r="C92">
            <v>5.0999999999999996</v>
          </cell>
        </row>
        <row r="93">
          <cell r="B93">
            <v>9</v>
          </cell>
          <cell r="C93">
            <v>5</v>
          </cell>
        </row>
        <row r="94">
          <cell r="B94">
            <v>9.1</v>
          </cell>
          <cell r="C94">
            <v>4.9000000000000004</v>
          </cell>
        </row>
        <row r="95">
          <cell r="B95">
            <v>9.1999999999999993</v>
          </cell>
          <cell r="C95">
            <v>4.8000000000000007</v>
          </cell>
        </row>
        <row r="96">
          <cell r="B96">
            <v>9.3000000000000007</v>
          </cell>
          <cell r="C96">
            <v>4.6999999999999993</v>
          </cell>
        </row>
        <row r="97">
          <cell r="B97">
            <v>9.4</v>
          </cell>
          <cell r="C97">
            <v>4.5999999999999996</v>
          </cell>
        </row>
        <row r="98">
          <cell r="B98">
            <v>9.5</v>
          </cell>
          <cell r="C98">
            <v>4.5</v>
          </cell>
        </row>
        <row r="99">
          <cell r="B99">
            <v>9.6</v>
          </cell>
          <cell r="C99">
            <v>4.4000000000000004</v>
          </cell>
        </row>
        <row r="100">
          <cell r="B100">
            <v>9.6999999999999993</v>
          </cell>
          <cell r="C100">
            <v>4.3000000000000007</v>
          </cell>
        </row>
        <row r="101">
          <cell r="B101">
            <v>9.8000000000000007</v>
          </cell>
          <cell r="C101">
            <v>4.1999999999999993</v>
          </cell>
        </row>
        <row r="102">
          <cell r="B102">
            <v>9.9</v>
          </cell>
          <cell r="C102">
            <v>4.0999999999999996</v>
          </cell>
        </row>
        <row r="103">
          <cell r="B103">
            <v>10</v>
          </cell>
          <cell r="C103">
            <v>4</v>
          </cell>
        </row>
        <row r="104">
          <cell r="B104">
            <v>10.1</v>
          </cell>
          <cell r="C104">
            <v>3.9000000000000004</v>
          </cell>
        </row>
        <row r="105">
          <cell r="B105">
            <v>10.199999999999999</v>
          </cell>
          <cell r="C105">
            <v>3.8000000000000007</v>
          </cell>
        </row>
        <row r="106">
          <cell r="B106">
            <v>10.3</v>
          </cell>
          <cell r="C106">
            <v>3.6999999999999993</v>
          </cell>
        </row>
        <row r="107">
          <cell r="B107">
            <v>10.4</v>
          </cell>
          <cell r="C107">
            <v>3.5999999999999996</v>
          </cell>
        </row>
        <row r="108">
          <cell r="B108">
            <v>10.5</v>
          </cell>
          <cell r="C108">
            <v>3.5</v>
          </cell>
        </row>
        <row r="109">
          <cell r="B109">
            <v>10.6</v>
          </cell>
          <cell r="C109">
            <v>3.4000000000000004</v>
          </cell>
        </row>
        <row r="110">
          <cell r="B110">
            <v>10.7</v>
          </cell>
          <cell r="C110">
            <v>3.3000000000000007</v>
          </cell>
        </row>
        <row r="111">
          <cell r="B111">
            <v>10.8</v>
          </cell>
          <cell r="C111">
            <v>3.1999999999999993</v>
          </cell>
        </row>
        <row r="112">
          <cell r="B112">
            <v>10.9</v>
          </cell>
          <cell r="C112">
            <v>3.0999999999999996</v>
          </cell>
        </row>
        <row r="113">
          <cell r="B113">
            <v>11</v>
          </cell>
          <cell r="C113">
            <v>3</v>
          </cell>
        </row>
        <row r="114">
          <cell r="B114">
            <v>11.1</v>
          </cell>
          <cell r="C114">
            <v>2.9000000000000004</v>
          </cell>
        </row>
        <row r="115">
          <cell r="B115">
            <v>11.2</v>
          </cell>
          <cell r="C115">
            <v>2.8000000000000007</v>
          </cell>
        </row>
        <row r="116">
          <cell r="B116">
            <v>11.3</v>
          </cell>
          <cell r="C116">
            <v>2.6999999999999993</v>
          </cell>
        </row>
        <row r="117">
          <cell r="B117">
            <v>11.4</v>
          </cell>
          <cell r="C117">
            <v>2.5999999999999996</v>
          </cell>
        </row>
        <row r="118">
          <cell r="B118">
            <v>11.5</v>
          </cell>
          <cell r="C118">
            <v>2.5</v>
          </cell>
        </row>
        <row r="119">
          <cell r="B119">
            <v>11.6</v>
          </cell>
          <cell r="C119">
            <v>2.4000000000000004</v>
          </cell>
        </row>
        <row r="120">
          <cell r="B120">
            <v>11.7</v>
          </cell>
          <cell r="C120">
            <v>2.3000000000000007</v>
          </cell>
        </row>
        <row r="121">
          <cell r="B121">
            <v>11.8</v>
          </cell>
          <cell r="C121">
            <v>2.1999999999999993</v>
          </cell>
        </row>
        <row r="122">
          <cell r="B122">
            <v>11.9</v>
          </cell>
          <cell r="C122">
            <v>2.0999999999999996</v>
          </cell>
        </row>
        <row r="123">
          <cell r="B123">
            <v>12</v>
          </cell>
          <cell r="C123">
            <v>2</v>
          </cell>
        </row>
        <row r="124">
          <cell r="B124">
            <v>12.1</v>
          </cell>
          <cell r="C124">
            <v>1.9000000000000004</v>
          </cell>
        </row>
        <row r="125">
          <cell r="B125">
            <v>12.2</v>
          </cell>
          <cell r="C125">
            <v>1.8000000000000007</v>
          </cell>
        </row>
        <row r="126">
          <cell r="B126">
            <v>12.3</v>
          </cell>
          <cell r="C126">
            <v>1.6999999999999993</v>
          </cell>
        </row>
        <row r="127">
          <cell r="B127">
            <v>12.4</v>
          </cell>
          <cell r="C127">
            <v>1.5999999999999996</v>
          </cell>
        </row>
        <row r="128">
          <cell r="B128">
            <v>12.5</v>
          </cell>
          <cell r="C128">
            <v>1.5</v>
          </cell>
        </row>
        <row r="129">
          <cell r="B129">
            <v>12.6</v>
          </cell>
          <cell r="C129">
            <v>1.4000000000000004</v>
          </cell>
        </row>
        <row r="130">
          <cell r="B130">
            <v>12.7</v>
          </cell>
          <cell r="C130">
            <v>1.3000000000000007</v>
          </cell>
        </row>
        <row r="131">
          <cell r="B131">
            <v>12.8</v>
          </cell>
          <cell r="C131">
            <v>1.1999999999999993</v>
          </cell>
        </row>
        <row r="132">
          <cell r="B132">
            <v>12.9</v>
          </cell>
          <cell r="C132">
            <v>1.0999999999999996</v>
          </cell>
        </row>
        <row r="133">
          <cell r="B133">
            <v>13</v>
          </cell>
          <cell r="C133">
            <v>1</v>
          </cell>
        </row>
        <row r="134">
          <cell r="B134">
            <v>13.1</v>
          </cell>
          <cell r="C134">
            <v>0.90000000000000036</v>
          </cell>
        </row>
        <row r="135">
          <cell r="B135">
            <v>13.2</v>
          </cell>
          <cell r="C135">
            <v>0.80000000000000071</v>
          </cell>
        </row>
        <row r="136">
          <cell r="B136">
            <v>13.3</v>
          </cell>
          <cell r="C136">
            <v>0.69999999999999929</v>
          </cell>
        </row>
        <row r="137">
          <cell r="B137">
            <v>13.4</v>
          </cell>
          <cell r="C137">
            <v>0.59999999999999964</v>
          </cell>
        </row>
        <row r="138">
          <cell r="B138">
            <v>13.5</v>
          </cell>
          <cell r="C138">
            <v>0.5</v>
          </cell>
        </row>
        <row r="139">
          <cell r="B139">
            <v>13.6</v>
          </cell>
          <cell r="C139">
            <v>0.40000000000000036</v>
          </cell>
        </row>
        <row r="140">
          <cell r="B140">
            <v>13.7</v>
          </cell>
          <cell r="C140">
            <v>0.30000000000000071</v>
          </cell>
        </row>
        <row r="141">
          <cell r="B141">
            <v>13.8</v>
          </cell>
          <cell r="C141">
            <v>0.19999999999999929</v>
          </cell>
        </row>
        <row r="142">
          <cell r="B142">
            <v>13.9</v>
          </cell>
          <cell r="C142">
            <v>9.9999999999999645E-2</v>
          </cell>
        </row>
        <row r="143">
          <cell r="B143">
            <v>14</v>
          </cell>
          <cell r="C143">
            <v>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44"/>
  <sheetViews>
    <sheetView topLeftCell="A13" zoomScaleNormal="100" workbookViewId="0">
      <selection activeCell="S19" sqref="S19"/>
    </sheetView>
  </sheetViews>
  <sheetFormatPr baseColWidth="10" defaultColWidth="9.140625" defaultRowHeight="15" x14ac:dyDescent="0.25"/>
  <sheetData>
    <row r="1" spans="2:11" x14ac:dyDescent="0.25">
      <c r="E1" t="s">
        <v>2</v>
      </c>
    </row>
    <row r="2" spans="2:11" x14ac:dyDescent="0.25">
      <c r="E2" s="6" t="s">
        <v>3</v>
      </c>
      <c r="F2" s="6"/>
      <c r="G2" s="6"/>
      <c r="H2" s="6" t="s">
        <v>3</v>
      </c>
      <c r="I2" s="6"/>
      <c r="J2" s="6"/>
    </row>
    <row r="3" spans="2:11" x14ac:dyDescent="0.25">
      <c r="B3" t="s">
        <v>0</v>
      </c>
      <c r="D3" t="s">
        <v>1</v>
      </c>
      <c r="E3">
        <v>6</v>
      </c>
      <c r="F3">
        <v>7</v>
      </c>
      <c r="G3">
        <v>8</v>
      </c>
      <c r="H3">
        <v>10</v>
      </c>
      <c r="I3">
        <v>11</v>
      </c>
      <c r="J3">
        <v>12</v>
      </c>
      <c r="K3">
        <v>13</v>
      </c>
    </row>
    <row r="4" spans="2:11" x14ac:dyDescent="0.25">
      <c r="D4">
        <v>0</v>
      </c>
      <c r="E4">
        <f>2*D4-10.96</f>
        <v>-10.96</v>
      </c>
      <c r="H4">
        <f>2*D4-5.2</f>
        <v>-5.2</v>
      </c>
    </row>
    <row r="5" spans="2:11" x14ac:dyDescent="0.25">
      <c r="D5">
        <v>0.1</v>
      </c>
      <c r="E5">
        <f t="shared" ref="E5:E68" si="0">2*D5-10.96</f>
        <v>-10.760000000000002</v>
      </c>
      <c r="H5">
        <f t="shared" ref="H5:H26" si="1">2*D5-5.2</f>
        <v>-5</v>
      </c>
    </row>
    <row r="6" spans="2:11" x14ac:dyDescent="0.25">
      <c r="D6">
        <v>0.2</v>
      </c>
      <c r="E6">
        <f t="shared" si="0"/>
        <v>-10.56</v>
      </c>
      <c r="H6">
        <f t="shared" si="1"/>
        <v>-4.8</v>
      </c>
    </row>
    <row r="7" spans="2:11" x14ac:dyDescent="0.25">
      <c r="D7">
        <v>0.3</v>
      </c>
      <c r="E7">
        <f t="shared" si="0"/>
        <v>-10.360000000000001</v>
      </c>
      <c r="H7">
        <f t="shared" si="1"/>
        <v>-4.6000000000000005</v>
      </c>
    </row>
    <row r="8" spans="2:11" x14ac:dyDescent="0.25">
      <c r="D8">
        <v>0.4</v>
      </c>
      <c r="E8">
        <f t="shared" si="0"/>
        <v>-10.16</v>
      </c>
      <c r="H8">
        <f t="shared" si="1"/>
        <v>-4.4000000000000004</v>
      </c>
    </row>
    <row r="9" spans="2:11" x14ac:dyDescent="0.25">
      <c r="D9">
        <v>0.5</v>
      </c>
      <c r="E9">
        <f t="shared" si="0"/>
        <v>-9.9600000000000009</v>
      </c>
      <c r="H9">
        <f t="shared" si="1"/>
        <v>-4.2</v>
      </c>
    </row>
    <row r="10" spans="2:11" x14ac:dyDescent="0.25">
      <c r="D10">
        <v>0.6</v>
      </c>
      <c r="E10">
        <f t="shared" si="0"/>
        <v>-9.7600000000000016</v>
      </c>
      <c r="H10">
        <f t="shared" si="1"/>
        <v>-4</v>
      </c>
    </row>
    <row r="11" spans="2:11" x14ac:dyDescent="0.25">
      <c r="D11">
        <v>0.7</v>
      </c>
      <c r="E11">
        <f t="shared" si="0"/>
        <v>-9.56</v>
      </c>
      <c r="H11">
        <f t="shared" si="1"/>
        <v>-3.8000000000000003</v>
      </c>
    </row>
    <row r="12" spans="2:11" x14ac:dyDescent="0.25">
      <c r="D12">
        <v>0.8</v>
      </c>
      <c r="E12">
        <f t="shared" si="0"/>
        <v>-9.3600000000000012</v>
      </c>
      <c r="H12">
        <f t="shared" si="1"/>
        <v>-3.6</v>
      </c>
    </row>
    <row r="13" spans="2:11" x14ac:dyDescent="0.25">
      <c r="D13">
        <v>0.9</v>
      </c>
      <c r="E13">
        <f t="shared" si="0"/>
        <v>-9.16</v>
      </c>
      <c r="H13">
        <f t="shared" si="1"/>
        <v>-3.4000000000000004</v>
      </c>
    </row>
    <row r="14" spans="2:11" x14ac:dyDescent="0.25">
      <c r="D14">
        <v>1</v>
      </c>
      <c r="E14">
        <f t="shared" si="0"/>
        <v>-8.9600000000000009</v>
      </c>
      <c r="H14">
        <f t="shared" si="1"/>
        <v>-3.2</v>
      </c>
      <c r="I14" s="1"/>
    </row>
    <row r="15" spans="2:11" x14ac:dyDescent="0.25">
      <c r="D15">
        <v>1.1000000000000001</v>
      </c>
      <c r="E15">
        <f t="shared" si="0"/>
        <v>-8.7600000000000016</v>
      </c>
      <c r="H15">
        <f t="shared" si="1"/>
        <v>-3</v>
      </c>
    </row>
    <row r="16" spans="2:11" x14ac:dyDescent="0.25">
      <c r="D16">
        <v>1.2</v>
      </c>
      <c r="E16">
        <f t="shared" si="0"/>
        <v>-8.56</v>
      </c>
      <c r="H16">
        <f t="shared" si="1"/>
        <v>-2.8000000000000003</v>
      </c>
    </row>
    <row r="17" spans="4:9" x14ac:dyDescent="0.25">
      <c r="D17">
        <v>1.3</v>
      </c>
      <c r="E17">
        <f t="shared" si="0"/>
        <v>-8.3600000000000012</v>
      </c>
      <c r="H17">
        <f t="shared" si="1"/>
        <v>-2.6</v>
      </c>
    </row>
    <row r="18" spans="4:9" x14ac:dyDescent="0.25">
      <c r="D18">
        <v>1.4</v>
      </c>
      <c r="E18">
        <f t="shared" si="0"/>
        <v>-8.16</v>
      </c>
      <c r="H18">
        <f t="shared" si="1"/>
        <v>-2.4000000000000004</v>
      </c>
    </row>
    <row r="19" spans="4:9" x14ac:dyDescent="0.25">
      <c r="D19">
        <v>1.5</v>
      </c>
      <c r="E19">
        <f t="shared" si="0"/>
        <v>-7.9600000000000009</v>
      </c>
      <c r="H19">
        <f t="shared" si="1"/>
        <v>-2.2000000000000002</v>
      </c>
    </row>
    <row r="20" spans="4:9" x14ac:dyDescent="0.25">
      <c r="D20">
        <v>1.6</v>
      </c>
      <c r="E20">
        <f t="shared" si="0"/>
        <v>-7.7600000000000007</v>
      </c>
      <c r="H20">
        <f t="shared" si="1"/>
        <v>-2</v>
      </c>
    </row>
    <row r="21" spans="4:9" x14ac:dyDescent="0.25">
      <c r="D21">
        <v>1.7</v>
      </c>
      <c r="E21">
        <f t="shared" si="0"/>
        <v>-7.5600000000000005</v>
      </c>
      <c r="H21">
        <f t="shared" si="1"/>
        <v>-1.8000000000000003</v>
      </c>
    </row>
    <row r="22" spans="4:9" x14ac:dyDescent="0.25">
      <c r="D22">
        <v>1.8</v>
      </c>
      <c r="E22">
        <f t="shared" si="0"/>
        <v>-7.3600000000000012</v>
      </c>
      <c r="H22">
        <f t="shared" si="1"/>
        <v>-1.6</v>
      </c>
    </row>
    <row r="23" spans="4:9" x14ac:dyDescent="0.25">
      <c r="D23">
        <v>1.9</v>
      </c>
      <c r="E23">
        <f t="shared" si="0"/>
        <v>-7.160000000000001</v>
      </c>
      <c r="H23">
        <f t="shared" si="1"/>
        <v>-1.4000000000000004</v>
      </c>
    </row>
    <row r="24" spans="4:9" x14ac:dyDescent="0.25">
      <c r="D24">
        <v>2</v>
      </c>
      <c r="E24">
        <f t="shared" si="0"/>
        <v>-6.9600000000000009</v>
      </c>
      <c r="H24">
        <f t="shared" si="1"/>
        <v>-1.2000000000000002</v>
      </c>
    </row>
    <row r="25" spans="4:9" x14ac:dyDescent="0.25">
      <c r="D25">
        <v>2.1</v>
      </c>
      <c r="E25">
        <f t="shared" si="0"/>
        <v>-6.7600000000000007</v>
      </c>
      <c r="H25">
        <f t="shared" si="1"/>
        <v>-1</v>
      </c>
    </row>
    <row r="26" spans="4:9" x14ac:dyDescent="0.25">
      <c r="D26">
        <v>2.2000000000000002</v>
      </c>
      <c r="E26">
        <f t="shared" si="0"/>
        <v>-6.5600000000000005</v>
      </c>
      <c r="H26">
        <f t="shared" si="1"/>
        <v>-0.79999999999999982</v>
      </c>
      <c r="I26">
        <f>1.4*D26-3.9</f>
        <v>-0.81999999999999984</v>
      </c>
    </row>
    <row r="27" spans="4:9" x14ac:dyDescent="0.25">
      <c r="D27">
        <v>2.2999999999999998</v>
      </c>
      <c r="E27">
        <f t="shared" si="0"/>
        <v>-6.3600000000000012</v>
      </c>
      <c r="I27">
        <f t="shared" ref="I27:I76" si="2">1.4*D27-3.9</f>
        <v>-0.68000000000000016</v>
      </c>
    </row>
    <row r="28" spans="4:9" x14ac:dyDescent="0.25">
      <c r="D28">
        <v>2.4</v>
      </c>
      <c r="E28">
        <f t="shared" si="0"/>
        <v>-6.160000000000001</v>
      </c>
      <c r="I28">
        <f t="shared" si="2"/>
        <v>-0.54</v>
      </c>
    </row>
    <row r="29" spans="4:9" x14ac:dyDescent="0.25">
      <c r="D29">
        <v>2.5</v>
      </c>
      <c r="E29">
        <f t="shared" si="0"/>
        <v>-5.9600000000000009</v>
      </c>
      <c r="I29">
        <f t="shared" si="2"/>
        <v>-0.39999999999999991</v>
      </c>
    </row>
    <row r="30" spans="4:9" x14ac:dyDescent="0.25">
      <c r="D30">
        <v>2.6</v>
      </c>
      <c r="E30">
        <f t="shared" si="0"/>
        <v>-5.7600000000000007</v>
      </c>
      <c r="I30">
        <f t="shared" si="2"/>
        <v>-0.26000000000000023</v>
      </c>
    </row>
    <row r="31" spans="4:9" x14ac:dyDescent="0.25">
      <c r="D31">
        <v>2.7</v>
      </c>
      <c r="E31">
        <f t="shared" si="0"/>
        <v>-5.5600000000000005</v>
      </c>
      <c r="I31">
        <f t="shared" si="2"/>
        <v>-0.12000000000000011</v>
      </c>
    </row>
    <row r="32" spans="4:9" x14ac:dyDescent="0.25">
      <c r="D32">
        <v>2.8</v>
      </c>
      <c r="E32">
        <f t="shared" si="0"/>
        <v>-5.3600000000000012</v>
      </c>
      <c r="I32">
        <f t="shared" si="2"/>
        <v>1.9999999999999574E-2</v>
      </c>
    </row>
    <row r="33" spans="4:9" x14ac:dyDescent="0.25">
      <c r="D33">
        <v>2.9</v>
      </c>
      <c r="E33">
        <f t="shared" si="0"/>
        <v>-5.160000000000001</v>
      </c>
      <c r="I33">
        <f t="shared" si="2"/>
        <v>0.1599999999999997</v>
      </c>
    </row>
    <row r="34" spans="4:9" x14ac:dyDescent="0.25">
      <c r="D34">
        <v>3</v>
      </c>
      <c r="E34">
        <f t="shared" si="0"/>
        <v>-4.9600000000000009</v>
      </c>
      <c r="I34">
        <f t="shared" si="2"/>
        <v>0.29999999999999938</v>
      </c>
    </row>
    <row r="35" spans="4:9" x14ac:dyDescent="0.25">
      <c r="D35">
        <v>3.1</v>
      </c>
      <c r="E35">
        <f t="shared" si="0"/>
        <v>-4.7600000000000007</v>
      </c>
      <c r="I35">
        <f t="shared" si="2"/>
        <v>0.43999999999999995</v>
      </c>
    </row>
    <row r="36" spans="4:9" x14ac:dyDescent="0.25">
      <c r="D36">
        <v>3.2</v>
      </c>
      <c r="E36">
        <f t="shared" si="0"/>
        <v>-4.5600000000000005</v>
      </c>
      <c r="I36">
        <f t="shared" si="2"/>
        <v>0.57999999999999963</v>
      </c>
    </row>
    <row r="37" spans="4:9" x14ac:dyDescent="0.25">
      <c r="D37">
        <v>3.3</v>
      </c>
      <c r="E37">
        <f t="shared" si="0"/>
        <v>-4.3600000000000012</v>
      </c>
      <c r="I37">
        <f t="shared" si="2"/>
        <v>0.71999999999999931</v>
      </c>
    </row>
    <row r="38" spans="4:9" x14ac:dyDescent="0.25">
      <c r="D38">
        <v>3.4</v>
      </c>
      <c r="E38">
        <f t="shared" si="0"/>
        <v>-4.160000000000001</v>
      </c>
      <c r="I38">
        <f t="shared" si="2"/>
        <v>0.85999999999999988</v>
      </c>
    </row>
    <row r="39" spans="4:9" x14ac:dyDescent="0.25">
      <c r="D39">
        <v>3.5</v>
      </c>
      <c r="E39">
        <f t="shared" si="0"/>
        <v>-3.9600000000000009</v>
      </c>
      <c r="I39">
        <f t="shared" si="2"/>
        <v>0.99999999999999956</v>
      </c>
    </row>
    <row r="40" spans="4:9" x14ac:dyDescent="0.25">
      <c r="D40">
        <v>3.6</v>
      </c>
      <c r="E40">
        <f t="shared" si="0"/>
        <v>-3.7600000000000007</v>
      </c>
      <c r="I40">
        <f t="shared" si="2"/>
        <v>1.1400000000000001</v>
      </c>
    </row>
    <row r="41" spans="4:9" x14ac:dyDescent="0.25">
      <c r="D41">
        <v>3.7</v>
      </c>
      <c r="E41">
        <f t="shared" si="0"/>
        <v>-3.5600000000000005</v>
      </c>
      <c r="I41">
        <f t="shared" si="2"/>
        <v>1.2799999999999998</v>
      </c>
    </row>
    <row r="42" spans="4:9" x14ac:dyDescent="0.25">
      <c r="D42">
        <v>3.8</v>
      </c>
      <c r="E42">
        <f t="shared" si="0"/>
        <v>-3.3600000000000012</v>
      </c>
      <c r="I42">
        <f t="shared" si="2"/>
        <v>1.4199999999999995</v>
      </c>
    </row>
    <row r="43" spans="4:9" x14ac:dyDescent="0.25">
      <c r="D43">
        <v>3.9</v>
      </c>
      <c r="E43">
        <f t="shared" si="0"/>
        <v>-3.160000000000001</v>
      </c>
      <c r="I43">
        <f t="shared" si="2"/>
        <v>1.56</v>
      </c>
    </row>
    <row r="44" spans="4:9" x14ac:dyDescent="0.25">
      <c r="D44">
        <v>4</v>
      </c>
      <c r="E44">
        <f t="shared" si="0"/>
        <v>-2.9600000000000009</v>
      </c>
      <c r="I44">
        <f t="shared" si="2"/>
        <v>1.6999999999999997</v>
      </c>
    </row>
    <row r="45" spans="4:9" x14ac:dyDescent="0.25">
      <c r="D45">
        <v>4.0999999999999996</v>
      </c>
      <c r="E45">
        <f t="shared" si="0"/>
        <v>-2.7600000000000016</v>
      </c>
      <c r="I45">
        <f t="shared" si="2"/>
        <v>1.8399999999999994</v>
      </c>
    </row>
    <row r="46" spans="4:9" x14ac:dyDescent="0.25">
      <c r="D46">
        <v>4.2</v>
      </c>
      <c r="E46">
        <f t="shared" si="0"/>
        <v>-2.5600000000000005</v>
      </c>
      <c r="I46">
        <f t="shared" si="2"/>
        <v>1.98</v>
      </c>
    </row>
    <row r="47" spans="4:9" x14ac:dyDescent="0.25">
      <c r="D47">
        <v>4.3</v>
      </c>
      <c r="E47">
        <f t="shared" si="0"/>
        <v>-2.3600000000000012</v>
      </c>
      <c r="I47">
        <f t="shared" si="2"/>
        <v>2.1199999999999997</v>
      </c>
    </row>
    <row r="48" spans="4:9" x14ac:dyDescent="0.25">
      <c r="D48">
        <v>4.4000000000000004</v>
      </c>
      <c r="E48">
        <f t="shared" si="0"/>
        <v>-2.16</v>
      </c>
      <c r="I48">
        <f t="shared" si="2"/>
        <v>2.2600000000000002</v>
      </c>
    </row>
    <row r="49" spans="4:9" x14ac:dyDescent="0.25">
      <c r="D49">
        <v>4.5</v>
      </c>
      <c r="E49">
        <f t="shared" si="0"/>
        <v>-1.9600000000000009</v>
      </c>
      <c r="I49">
        <f t="shared" si="2"/>
        <v>2.4</v>
      </c>
    </row>
    <row r="50" spans="4:9" x14ac:dyDescent="0.25">
      <c r="D50">
        <v>4.5999999999999996</v>
      </c>
      <c r="E50">
        <f t="shared" si="0"/>
        <v>-1.7600000000000016</v>
      </c>
      <c r="I50">
        <f t="shared" si="2"/>
        <v>2.5399999999999996</v>
      </c>
    </row>
    <row r="51" spans="4:9" x14ac:dyDescent="0.25">
      <c r="D51">
        <v>4.7</v>
      </c>
      <c r="E51">
        <f t="shared" si="0"/>
        <v>-1.5600000000000005</v>
      </c>
      <c r="I51">
        <f t="shared" si="2"/>
        <v>2.68</v>
      </c>
    </row>
    <row r="52" spans="4:9" x14ac:dyDescent="0.25">
      <c r="D52">
        <v>4.8</v>
      </c>
      <c r="E52">
        <f t="shared" si="0"/>
        <v>-1.3600000000000012</v>
      </c>
      <c r="I52">
        <f t="shared" si="2"/>
        <v>2.82</v>
      </c>
    </row>
    <row r="53" spans="4:9" x14ac:dyDescent="0.25">
      <c r="D53">
        <v>4.9000000000000004</v>
      </c>
      <c r="E53">
        <f t="shared" si="0"/>
        <v>-1.1600000000000001</v>
      </c>
      <c r="I53">
        <f t="shared" si="2"/>
        <v>2.9600000000000004</v>
      </c>
    </row>
    <row r="54" spans="4:9" x14ac:dyDescent="0.25">
      <c r="D54">
        <v>5</v>
      </c>
      <c r="E54">
        <f t="shared" si="0"/>
        <v>-0.96000000000000085</v>
      </c>
      <c r="I54">
        <f t="shared" si="2"/>
        <v>3.1</v>
      </c>
    </row>
    <row r="55" spans="4:9" x14ac:dyDescent="0.25">
      <c r="D55">
        <v>5.0999999999999996</v>
      </c>
      <c r="E55">
        <f t="shared" si="0"/>
        <v>-0.76000000000000156</v>
      </c>
      <c r="I55">
        <f t="shared" si="2"/>
        <v>3.2399999999999989</v>
      </c>
    </row>
    <row r="56" spans="4:9" x14ac:dyDescent="0.25">
      <c r="D56">
        <v>5.2</v>
      </c>
      <c r="E56">
        <f t="shared" si="0"/>
        <v>-0.5600000000000005</v>
      </c>
      <c r="I56">
        <f t="shared" si="2"/>
        <v>3.3799999999999994</v>
      </c>
    </row>
    <row r="57" spans="4:9" x14ac:dyDescent="0.25">
      <c r="D57">
        <v>5.3</v>
      </c>
      <c r="E57">
        <f t="shared" si="0"/>
        <v>-0.36000000000000121</v>
      </c>
      <c r="I57">
        <f t="shared" si="2"/>
        <v>3.5199999999999991</v>
      </c>
    </row>
    <row r="58" spans="4:9" x14ac:dyDescent="0.25">
      <c r="D58">
        <v>5.4</v>
      </c>
      <c r="E58">
        <f t="shared" si="0"/>
        <v>-0.16000000000000014</v>
      </c>
      <c r="I58">
        <f t="shared" si="2"/>
        <v>3.6599999999999997</v>
      </c>
    </row>
    <row r="59" spans="4:9" x14ac:dyDescent="0.25">
      <c r="D59">
        <v>5.5</v>
      </c>
      <c r="E59">
        <f t="shared" si="0"/>
        <v>3.9999999999999147E-2</v>
      </c>
      <c r="I59">
        <f t="shared" si="2"/>
        <v>3.7999999999999994</v>
      </c>
    </row>
    <row r="60" spans="4:9" x14ac:dyDescent="0.25">
      <c r="D60">
        <v>5.6</v>
      </c>
      <c r="E60">
        <f t="shared" si="0"/>
        <v>0.23999999999999844</v>
      </c>
      <c r="I60">
        <f t="shared" si="2"/>
        <v>3.9399999999999991</v>
      </c>
    </row>
    <row r="61" spans="4:9" x14ac:dyDescent="0.25">
      <c r="D61">
        <v>5.7</v>
      </c>
      <c r="E61">
        <f t="shared" si="0"/>
        <v>0.4399999999999995</v>
      </c>
      <c r="I61">
        <f t="shared" si="2"/>
        <v>4.08</v>
      </c>
    </row>
    <row r="62" spans="4:9" x14ac:dyDescent="0.25">
      <c r="D62">
        <v>5.8</v>
      </c>
      <c r="E62">
        <f t="shared" si="0"/>
        <v>0.63999999999999879</v>
      </c>
      <c r="I62">
        <f t="shared" si="2"/>
        <v>4.2199999999999989</v>
      </c>
    </row>
    <row r="63" spans="4:9" x14ac:dyDescent="0.25">
      <c r="D63">
        <v>5.9</v>
      </c>
      <c r="E63">
        <f t="shared" si="0"/>
        <v>0.83999999999999986</v>
      </c>
      <c r="I63">
        <f t="shared" si="2"/>
        <v>4.3599999999999994</v>
      </c>
    </row>
    <row r="64" spans="4:9" x14ac:dyDescent="0.25">
      <c r="D64">
        <v>6</v>
      </c>
      <c r="E64">
        <f t="shared" si="0"/>
        <v>1.0399999999999991</v>
      </c>
      <c r="I64">
        <f t="shared" si="2"/>
        <v>4.4999999999999982</v>
      </c>
    </row>
    <row r="65" spans="4:10" x14ac:dyDescent="0.25">
      <c r="D65">
        <v>6.1</v>
      </c>
      <c r="E65">
        <f t="shared" si="0"/>
        <v>1.2399999999999984</v>
      </c>
      <c r="I65">
        <f t="shared" si="2"/>
        <v>4.6399999999999988</v>
      </c>
    </row>
    <row r="66" spans="4:10" x14ac:dyDescent="0.25">
      <c r="D66">
        <v>6.2</v>
      </c>
      <c r="E66">
        <f t="shared" si="0"/>
        <v>1.4399999999999995</v>
      </c>
      <c r="I66">
        <f t="shared" si="2"/>
        <v>4.7799999999999994</v>
      </c>
    </row>
    <row r="67" spans="4:10" x14ac:dyDescent="0.25">
      <c r="D67">
        <v>6.3</v>
      </c>
      <c r="E67">
        <f t="shared" si="0"/>
        <v>1.6399999999999988</v>
      </c>
      <c r="I67">
        <f t="shared" si="2"/>
        <v>4.9199999999999982</v>
      </c>
    </row>
    <row r="68" spans="4:10" x14ac:dyDescent="0.25">
      <c r="D68">
        <v>6.4</v>
      </c>
      <c r="E68">
        <f t="shared" si="0"/>
        <v>1.8399999999999999</v>
      </c>
      <c r="F68" s="1">
        <f>D68-4.6</f>
        <v>1.8000000000000007</v>
      </c>
      <c r="H68" s="2"/>
      <c r="I68">
        <f t="shared" si="2"/>
        <v>5.0599999999999987</v>
      </c>
    </row>
    <row r="69" spans="4:10" x14ac:dyDescent="0.25">
      <c r="D69">
        <v>6.5</v>
      </c>
      <c r="F69" s="1">
        <f t="shared" ref="F69:F107" si="3">D69-4.6</f>
        <v>1.9000000000000004</v>
      </c>
      <c r="I69">
        <f t="shared" si="2"/>
        <v>5.1999999999999993</v>
      </c>
    </row>
    <row r="70" spans="4:10" x14ac:dyDescent="0.25">
      <c r="D70">
        <v>6.6</v>
      </c>
      <c r="F70" s="1">
        <f t="shared" si="3"/>
        <v>2</v>
      </c>
      <c r="I70">
        <f t="shared" si="2"/>
        <v>5.3399999999999981</v>
      </c>
    </row>
    <row r="71" spans="4:10" x14ac:dyDescent="0.25">
      <c r="D71">
        <v>6.7</v>
      </c>
      <c r="F71" s="1">
        <f t="shared" si="3"/>
        <v>2.1000000000000005</v>
      </c>
      <c r="I71">
        <f t="shared" si="2"/>
        <v>5.4799999999999986</v>
      </c>
    </row>
    <row r="72" spans="4:10" x14ac:dyDescent="0.25">
      <c r="D72">
        <v>6.8</v>
      </c>
      <c r="F72" s="1">
        <f t="shared" si="3"/>
        <v>2.2000000000000002</v>
      </c>
      <c r="I72">
        <f t="shared" si="2"/>
        <v>5.6199999999999992</v>
      </c>
    </row>
    <row r="73" spans="4:10" x14ac:dyDescent="0.25">
      <c r="D73">
        <v>6.9</v>
      </c>
      <c r="F73" s="1">
        <f t="shared" si="3"/>
        <v>2.3000000000000007</v>
      </c>
      <c r="I73">
        <f t="shared" si="2"/>
        <v>5.76</v>
      </c>
    </row>
    <row r="74" spans="4:10" x14ac:dyDescent="0.25">
      <c r="D74">
        <v>7</v>
      </c>
      <c r="F74" s="1">
        <f t="shared" si="3"/>
        <v>2.4000000000000004</v>
      </c>
      <c r="I74">
        <f t="shared" si="2"/>
        <v>5.8999999999999986</v>
      </c>
    </row>
    <row r="75" spans="4:10" x14ac:dyDescent="0.25">
      <c r="D75">
        <v>7.1</v>
      </c>
      <c r="F75" s="1">
        <f t="shared" si="3"/>
        <v>2.5</v>
      </c>
      <c r="I75">
        <f t="shared" si="2"/>
        <v>6.0399999999999991</v>
      </c>
    </row>
    <row r="76" spans="4:10" x14ac:dyDescent="0.25">
      <c r="D76">
        <v>7.2</v>
      </c>
      <c r="F76" s="1">
        <f t="shared" si="3"/>
        <v>2.6000000000000005</v>
      </c>
      <c r="I76">
        <f t="shared" si="2"/>
        <v>6.18</v>
      </c>
      <c r="J76">
        <f>0.8*D76+0.4</f>
        <v>6.160000000000001</v>
      </c>
    </row>
    <row r="77" spans="4:10" x14ac:dyDescent="0.25">
      <c r="D77">
        <v>7.3</v>
      </c>
      <c r="F77" s="1">
        <f t="shared" si="3"/>
        <v>2.7</v>
      </c>
      <c r="J77">
        <f t="shared" ref="J77:J127" si="4">0.8*D77+0.4</f>
        <v>6.24</v>
      </c>
    </row>
    <row r="78" spans="4:10" x14ac:dyDescent="0.25">
      <c r="D78">
        <v>7.4</v>
      </c>
      <c r="F78" s="1">
        <f t="shared" si="3"/>
        <v>2.8000000000000007</v>
      </c>
      <c r="J78">
        <f t="shared" si="4"/>
        <v>6.3200000000000012</v>
      </c>
    </row>
    <row r="79" spans="4:10" x14ac:dyDescent="0.25">
      <c r="D79">
        <v>7.5</v>
      </c>
      <c r="F79" s="1">
        <f t="shared" si="3"/>
        <v>2.9000000000000004</v>
      </c>
      <c r="J79">
        <f t="shared" si="4"/>
        <v>6.4</v>
      </c>
    </row>
    <row r="80" spans="4:10" x14ac:dyDescent="0.25">
      <c r="D80">
        <v>7.6</v>
      </c>
      <c r="F80" s="1">
        <f t="shared" si="3"/>
        <v>3</v>
      </c>
      <c r="J80">
        <f t="shared" si="4"/>
        <v>6.48</v>
      </c>
    </row>
    <row r="81" spans="4:10" x14ac:dyDescent="0.25">
      <c r="D81">
        <v>7.7</v>
      </c>
      <c r="F81" s="1">
        <f t="shared" si="3"/>
        <v>3.1000000000000005</v>
      </c>
      <c r="J81">
        <f t="shared" si="4"/>
        <v>6.5600000000000005</v>
      </c>
    </row>
    <row r="82" spans="4:10" x14ac:dyDescent="0.25">
      <c r="D82">
        <v>7.8</v>
      </c>
      <c r="F82" s="1">
        <f t="shared" si="3"/>
        <v>3.2</v>
      </c>
      <c r="J82">
        <f t="shared" si="4"/>
        <v>6.6400000000000006</v>
      </c>
    </row>
    <row r="83" spans="4:10" x14ac:dyDescent="0.25">
      <c r="D83">
        <v>7.9</v>
      </c>
      <c r="F83" s="1">
        <f t="shared" si="3"/>
        <v>3.3000000000000007</v>
      </c>
      <c r="J83">
        <f t="shared" si="4"/>
        <v>6.7200000000000006</v>
      </c>
    </row>
    <row r="84" spans="4:10" x14ac:dyDescent="0.25">
      <c r="D84">
        <v>8</v>
      </c>
      <c r="F84" s="1">
        <f t="shared" si="3"/>
        <v>3.4000000000000004</v>
      </c>
      <c r="J84">
        <f t="shared" si="4"/>
        <v>6.8000000000000007</v>
      </c>
    </row>
    <row r="85" spans="4:10" x14ac:dyDescent="0.25">
      <c r="D85">
        <v>8.1</v>
      </c>
      <c r="F85" s="1">
        <f t="shared" si="3"/>
        <v>3.5</v>
      </c>
      <c r="J85">
        <f t="shared" si="4"/>
        <v>6.8800000000000008</v>
      </c>
    </row>
    <row r="86" spans="4:10" x14ac:dyDescent="0.25">
      <c r="D86">
        <v>8.1999999999999993</v>
      </c>
      <c r="F86" s="1">
        <f t="shared" si="3"/>
        <v>3.5999999999999996</v>
      </c>
      <c r="J86">
        <f t="shared" si="4"/>
        <v>6.96</v>
      </c>
    </row>
    <row r="87" spans="4:10" x14ac:dyDescent="0.25">
      <c r="D87">
        <v>8.3000000000000007</v>
      </c>
      <c r="F87" s="1">
        <f t="shared" si="3"/>
        <v>3.7000000000000011</v>
      </c>
      <c r="J87">
        <f t="shared" si="4"/>
        <v>7.0400000000000009</v>
      </c>
    </row>
    <row r="88" spans="4:10" x14ac:dyDescent="0.25">
      <c r="D88">
        <v>8.4</v>
      </c>
      <c r="F88" s="1">
        <f t="shared" si="3"/>
        <v>3.8000000000000007</v>
      </c>
      <c r="J88">
        <f t="shared" si="4"/>
        <v>7.120000000000001</v>
      </c>
    </row>
    <row r="89" spans="4:10" x14ac:dyDescent="0.25">
      <c r="D89">
        <v>8.5</v>
      </c>
      <c r="F89" s="1">
        <f t="shared" si="3"/>
        <v>3.9000000000000004</v>
      </c>
      <c r="J89">
        <f t="shared" si="4"/>
        <v>7.2000000000000011</v>
      </c>
    </row>
    <row r="90" spans="4:10" x14ac:dyDescent="0.25">
      <c r="D90">
        <v>8.6</v>
      </c>
      <c r="F90" s="1">
        <f t="shared" si="3"/>
        <v>4</v>
      </c>
      <c r="J90">
        <f t="shared" si="4"/>
        <v>7.28</v>
      </c>
    </row>
    <row r="91" spans="4:10" x14ac:dyDescent="0.25">
      <c r="D91">
        <v>8.6999999999999993</v>
      </c>
      <c r="F91" s="1">
        <f t="shared" si="3"/>
        <v>4.0999999999999996</v>
      </c>
      <c r="J91">
        <f t="shared" si="4"/>
        <v>7.36</v>
      </c>
    </row>
    <row r="92" spans="4:10" x14ac:dyDescent="0.25">
      <c r="D92">
        <v>8.8000000000000007</v>
      </c>
      <c r="F92" s="1">
        <f t="shared" si="3"/>
        <v>4.2000000000000011</v>
      </c>
      <c r="J92">
        <f t="shared" si="4"/>
        <v>7.4400000000000013</v>
      </c>
    </row>
    <row r="93" spans="4:10" x14ac:dyDescent="0.25">
      <c r="D93">
        <v>8.9</v>
      </c>
      <c r="F93" s="1">
        <f t="shared" si="3"/>
        <v>4.3000000000000007</v>
      </c>
      <c r="J93">
        <f t="shared" si="4"/>
        <v>7.5200000000000014</v>
      </c>
    </row>
    <row r="94" spans="4:10" x14ac:dyDescent="0.25">
      <c r="D94">
        <v>9</v>
      </c>
      <c r="F94" s="1">
        <f t="shared" si="3"/>
        <v>4.4000000000000004</v>
      </c>
      <c r="J94">
        <f t="shared" si="4"/>
        <v>7.6000000000000005</v>
      </c>
    </row>
    <row r="95" spans="4:10" x14ac:dyDescent="0.25">
      <c r="D95">
        <v>9.1</v>
      </c>
      <c r="F95" s="1">
        <f t="shared" si="3"/>
        <v>4.5</v>
      </c>
      <c r="J95">
        <f t="shared" si="4"/>
        <v>7.6800000000000006</v>
      </c>
    </row>
    <row r="96" spans="4:10" x14ac:dyDescent="0.25">
      <c r="D96">
        <v>9.1999999999999993</v>
      </c>
      <c r="F96" s="1">
        <f t="shared" si="3"/>
        <v>4.5999999999999996</v>
      </c>
      <c r="J96">
        <f t="shared" si="4"/>
        <v>7.76</v>
      </c>
    </row>
    <row r="97" spans="4:10" x14ac:dyDescent="0.25">
      <c r="D97">
        <v>9.3000000000000007</v>
      </c>
      <c r="F97" s="1">
        <f t="shared" si="3"/>
        <v>4.7000000000000011</v>
      </c>
      <c r="J97">
        <f t="shared" si="4"/>
        <v>7.8400000000000016</v>
      </c>
    </row>
    <row r="98" spans="4:10" x14ac:dyDescent="0.25">
      <c r="D98">
        <v>9.4</v>
      </c>
      <c r="F98" s="1">
        <f t="shared" si="3"/>
        <v>4.8000000000000007</v>
      </c>
      <c r="J98">
        <f t="shared" si="4"/>
        <v>7.9200000000000008</v>
      </c>
    </row>
    <row r="99" spans="4:10" x14ac:dyDescent="0.25">
      <c r="D99">
        <v>9.5</v>
      </c>
      <c r="F99" s="1">
        <f t="shared" si="3"/>
        <v>4.9000000000000004</v>
      </c>
      <c r="J99">
        <f t="shared" si="4"/>
        <v>8</v>
      </c>
    </row>
    <row r="100" spans="4:10" x14ac:dyDescent="0.25">
      <c r="D100">
        <v>9.6</v>
      </c>
      <c r="F100" s="1">
        <f t="shared" si="3"/>
        <v>5</v>
      </c>
      <c r="J100">
        <f t="shared" si="4"/>
        <v>8.08</v>
      </c>
    </row>
    <row r="101" spans="4:10" x14ac:dyDescent="0.25">
      <c r="D101">
        <v>9.6999999999999993</v>
      </c>
      <c r="F101" s="1">
        <f t="shared" si="3"/>
        <v>5.0999999999999996</v>
      </c>
      <c r="J101">
        <f t="shared" si="4"/>
        <v>8.16</v>
      </c>
    </row>
    <row r="102" spans="4:10" x14ac:dyDescent="0.25">
      <c r="D102">
        <v>9.8000000000000007</v>
      </c>
      <c r="F102" s="1">
        <f t="shared" si="3"/>
        <v>5.2000000000000011</v>
      </c>
      <c r="J102">
        <f t="shared" si="4"/>
        <v>8.24</v>
      </c>
    </row>
    <row r="103" spans="4:10" x14ac:dyDescent="0.25">
      <c r="D103">
        <v>9.9</v>
      </c>
      <c r="F103" s="1">
        <f t="shared" si="3"/>
        <v>5.3000000000000007</v>
      </c>
      <c r="J103">
        <f t="shared" si="4"/>
        <v>8.32</v>
      </c>
    </row>
    <row r="104" spans="4:10" x14ac:dyDescent="0.25">
      <c r="D104">
        <v>10</v>
      </c>
      <c r="F104" s="1">
        <f t="shared" si="3"/>
        <v>5.4</v>
      </c>
      <c r="J104">
        <f t="shared" si="4"/>
        <v>8.4</v>
      </c>
    </row>
    <row r="105" spans="4:10" x14ac:dyDescent="0.25">
      <c r="D105">
        <v>10.1</v>
      </c>
      <c r="F105" s="1">
        <f t="shared" si="3"/>
        <v>5.5</v>
      </c>
      <c r="J105">
        <f t="shared" si="4"/>
        <v>8.48</v>
      </c>
    </row>
    <row r="106" spans="4:10" x14ac:dyDescent="0.25">
      <c r="D106">
        <v>10.199999999999999</v>
      </c>
      <c r="F106" s="1">
        <f t="shared" si="3"/>
        <v>5.6</v>
      </c>
      <c r="J106">
        <f t="shared" si="4"/>
        <v>8.56</v>
      </c>
    </row>
    <row r="107" spans="4:10" x14ac:dyDescent="0.25">
      <c r="D107">
        <v>10.3</v>
      </c>
      <c r="F107" s="1">
        <f t="shared" si="3"/>
        <v>5.7000000000000011</v>
      </c>
      <c r="J107">
        <f t="shared" si="4"/>
        <v>8.64</v>
      </c>
    </row>
    <row r="108" spans="4:10" x14ac:dyDescent="0.25">
      <c r="D108">
        <v>10.4</v>
      </c>
      <c r="G108">
        <f>5.7</f>
        <v>5.7</v>
      </c>
      <c r="J108">
        <f t="shared" si="4"/>
        <v>8.7200000000000006</v>
      </c>
    </row>
    <row r="109" spans="4:10" x14ac:dyDescent="0.25">
      <c r="D109">
        <v>10.5</v>
      </c>
      <c r="G109">
        <f t="shared" ref="G109:G144" si="5">5.7</f>
        <v>5.7</v>
      </c>
      <c r="J109">
        <f t="shared" si="4"/>
        <v>8.8000000000000007</v>
      </c>
    </row>
    <row r="110" spans="4:10" x14ac:dyDescent="0.25">
      <c r="D110">
        <v>10.6</v>
      </c>
      <c r="G110">
        <f t="shared" si="5"/>
        <v>5.7</v>
      </c>
      <c r="J110">
        <f t="shared" si="4"/>
        <v>8.8800000000000008</v>
      </c>
    </row>
    <row r="111" spans="4:10" x14ac:dyDescent="0.25">
      <c r="D111">
        <v>10.7</v>
      </c>
      <c r="G111">
        <f t="shared" si="5"/>
        <v>5.7</v>
      </c>
      <c r="J111">
        <f t="shared" si="4"/>
        <v>8.9600000000000009</v>
      </c>
    </row>
    <row r="112" spans="4:10" x14ac:dyDescent="0.25">
      <c r="D112">
        <v>10.8</v>
      </c>
      <c r="G112">
        <f t="shared" si="5"/>
        <v>5.7</v>
      </c>
      <c r="J112">
        <f t="shared" si="4"/>
        <v>9.0400000000000009</v>
      </c>
    </row>
    <row r="113" spans="4:11" x14ac:dyDescent="0.25">
      <c r="D113">
        <v>10.9</v>
      </c>
      <c r="G113">
        <f t="shared" si="5"/>
        <v>5.7</v>
      </c>
      <c r="J113">
        <f t="shared" si="4"/>
        <v>9.120000000000001</v>
      </c>
    </row>
    <row r="114" spans="4:11" x14ac:dyDescent="0.25">
      <c r="D114">
        <v>11</v>
      </c>
      <c r="G114">
        <f t="shared" si="5"/>
        <v>5.7</v>
      </c>
      <c r="J114">
        <f t="shared" si="4"/>
        <v>9.2000000000000011</v>
      </c>
    </row>
    <row r="115" spans="4:11" x14ac:dyDescent="0.25">
      <c r="D115">
        <v>11.1</v>
      </c>
      <c r="G115">
        <f t="shared" si="5"/>
        <v>5.7</v>
      </c>
      <c r="J115">
        <f t="shared" si="4"/>
        <v>9.2800000000000011</v>
      </c>
    </row>
    <row r="116" spans="4:11" x14ac:dyDescent="0.25">
      <c r="D116">
        <v>11.2</v>
      </c>
      <c r="G116">
        <f t="shared" si="5"/>
        <v>5.7</v>
      </c>
      <c r="J116">
        <f t="shared" si="4"/>
        <v>9.36</v>
      </c>
    </row>
    <row r="117" spans="4:11" x14ac:dyDescent="0.25">
      <c r="D117">
        <v>11.3</v>
      </c>
      <c r="G117">
        <f t="shared" si="5"/>
        <v>5.7</v>
      </c>
      <c r="J117">
        <f t="shared" si="4"/>
        <v>9.4400000000000013</v>
      </c>
    </row>
    <row r="118" spans="4:11" x14ac:dyDescent="0.25">
      <c r="D118">
        <v>11.4</v>
      </c>
      <c r="G118">
        <f t="shared" si="5"/>
        <v>5.7</v>
      </c>
      <c r="J118">
        <f t="shared" si="4"/>
        <v>9.5200000000000014</v>
      </c>
    </row>
    <row r="119" spans="4:11" x14ac:dyDescent="0.25">
      <c r="D119">
        <v>11.5</v>
      </c>
      <c r="G119">
        <f t="shared" si="5"/>
        <v>5.7</v>
      </c>
      <c r="J119">
        <f t="shared" si="4"/>
        <v>9.6000000000000014</v>
      </c>
    </row>
    <row r="120" spans="4:11" x14ac:dyDescent="0.25">
      <c r="D120">
        <v>11.6</v>
      </c>
      <c r="G120">
        <f t="shared" si="5"/>
        <v>5.7</v>
      </c>
      <c r="J120">
        <f t="shared" si="4"/>
        <v>9.68</v>
      </c>
    </row>
    <row r="121" spans="4:11" x14ac:dyDescent="0.25">
      <c r="D121">
        <v>11.7</v>
      </c>
      <c r="G121">
        <f t="shared" si="5"/>
        <v>5.7</v>
      </c>
      <c r="J121">
        <f t="shared" si="4"/>
        <v>9.76</v>
      </c>
    </row>
    <row r="122" spans="4:11" x14ac:dyDescent="0.25">
      <c r="D122">
        <v>11.8</v>
      </c>
      <c r="G122">
        <f t="shared" si="5"/>
        <v>5.7</v>
      </c>
      <c r="J122">
        <f t="shared" si="4"/>
        <v>9.8400000000000016</v>
      </c>
    </row>
    <row r="123" spans="4:11" x14ac:dyDescent="0.25">
      <c r="D123">
        <v>11.9</v>
      </c>
      <c r="G123">
        <f t="shared" si="5"/>
        <v>5.7</v>
      </c>
      <c r="J123">
        <f t="shared" si="4"/>
        <v>9.9200000000000017</v>
      </c>
    </row>
    <row r="124" spans="4:11" x14ac:dyDescent="0.25">
      <c r="D124">
        <v>12</v>
      </c>
      <c r="G124">
        <f t="shared" si="5"/>
        <v>5.7</v>
      </c>
      <c r="J124">
        <f t="shared" si="4"/>
        <v>10.000000000000002</v>
      </c>
    </row>
    <row r="125" spans="4:11" x14ac:dyDescent="0.25">
      <c r="D125">
        <v>12.1</v>
      </c>
      <c r="G125">
        <f t="shared" si="5"/>
        <v>5.7</v>
      </c>
      <c r="J125">
        <f t="shared" si="4"/>
        <v>10.08</v>
      </c>
    </row>
    <row r="126" spans="4:11" x14ac:dyDescent="0.25">
      <c r="D126">
        <v>12.2</v>
      </c>
      <c r="G126">
        <f t="shared" si="5"/>
        <v>5.7</v>
      </c>
      <c r="J126">
        <f t="shared" si="4"/>
        <v>10.16</v>
      </c>
    </row>
    <row r="127" spans="4:11" x14ac:dyDescent="0.25">
      <c r="D127">
        <v>12.3</v>
      </c>
      <c r="G127">
        <f t="shared" si="5"/>
        <v>5.7</v>
      </c>
      <c r="J127">
        <f t="shared" si="4"/>
        <v>10.240000000000002</v>
      </c>
    </row>
    <row r="128" spans="4:11" x14ac:dyDescent="0.25">
      <c r="D128">
        <v>12.4</v>
      </c>
      <c r="G128">
        <f t="shared" si="5"/>
        <v>5.7</v>
      </c>
      <c r="K128">
        <f>0.2*D128+7.82</f>
        <v>10.3</v>
      </c>
    </row>
    <row r="129" spans="4:11" x14ac:dyDescent="0.25">
      <c r="D129">
        <v>12.5</v>
      </c>
      <c r="G129">
        <f t="shared" si="5"/>
        <v>5.7</v>
      </c>
      <c r="K129">
        <f t="shared" ref="K129:K144" si="6">0.2*D129+7.82</f>
        <v>10.32</v>
      </c>
    </row>
    <row r="130" spans="4:11" x14ac:dyDescent="0.25">
      <c r="D130">
        <v>12.6</v>
      </c>
      <c r="G130">
        <f t="shared" si="5"/>
        <v>5.7</v>
      </c>
      <c r="K130">
        <f t="shared" si="6"/>
        <v>10.34</v>
      </c>
    </row>
    <row r="131" spans="4:11" x14ac:dyDescent="0.25">
      <c r="D131">
        <v>12.7</v>
      </c>
      <c r="G131">
        <f t="shared" si="5"/>
        <v>5.7</v>
      </c>
      <c r="K131">
        <f t="shared" si="6"/>
        <v>10.36</v>
      </c>
    </row>
    <row r="132" spans="4:11" x14ac:dyDescent="0.25">
      <c r="D132">
        <v>12.8</v>
      </c>
      <c r="G132">
        <f t="shared" si="5"/>
        <v>5.7</v>
      </c>
      <c r="K132">
        <f t="shared" si="6"/>
        <v>10.38</v>
      </c>
    </row>
    <row r="133" spans="4:11" x14ac:dyDescent="0.25">
      <c r="D133">
        <v>12.9</v>
      </c>
      <c r="G133">
        <f t="shared" si="5"/>
        <v>5.7</v>
      </c>
      <c r="K133">
        <f t="shared" si="6"/>
        <v>10.4</v>
      </c>
    </row>
    <row r="134" spans="4:11" x14ac:dyDescent="0.25">
      <c r="D134">
        <v>13</v>
      </c>
      <c r="G134">
        <f t="shared" si="5"/>
        <v>5.7</v>
      </c>
      <c r="K134">
        <f t="shared" si="6"/>
        <v>10.42</v>
      </c>
    </row>
    <row r="135" spans="4:11" x14ac:dyDescent="0.25">
      <c r="D135">
        <v>13.1</v>
      </c>
      <c r="G135">
        <f t="shared" si="5"/>
        <v>5.7</v>
      </c>
      <c r="K135">
        <f t="shared" si="6"/>
        <v>10.440000000000001</v>
      </c>
    </row>
    <row r="136" spans="4:11" x14ac:dyDescent="0.25">
      <c r="D136">
        <v>13.2</v>
      </c>
      <c r="G136">
        <f t="shared" si="5"/>
        <v>5.7</v>
      </c>
      <c r="K136">
        <f t="shared" si="6"/>
        <v>10.46</v>
      </c>
    </row>
    <row r="137" spans="4:11" x14ac:dyDescent="0.25">
      <c r="D137">
        <v>13.3</v>
      </c>
      <c r="G137">
        <f t="shared" si="5"/>
        <v>5.7</v>
      </c>
      <c r="K137">
        <f t="shared" si="6"/>
        <v>10.48</v>
      </c>
    </row>
    <row r="138" spans="4:11" x14ac:dyDescent="0.25">
      <c r="D138">
        <v>13.4</v>
      </c>
      <c r="G138">
        <f t="shared" si="5"/>
        <v>5.7</v>
      </c>
      <c r="K138">
        <f t="shared" si="6"/>
        <v>10.5</v>
      </c>
    </row>
    <row r="139" spans="4:11" x14ac:dyDescent="0.25">
      <c r="D139">
        <v>13.5</v>
      </c>
      <c r="G139">
        <f t="shared" si="5"/>
        <v>5.7</v>
      </c>
      <c r="K139">
        <f t="shared" si="6"/>
        <v>10.52</v>
      </c>
    </row>
    <row r="140" spans="4:11" x14ac:dyDescent="0.25">
      <c r="D140">
        <v>13.6</v>
      </c>
      <c r="G140">
        <f t="shared" si="5"/>
        <v>5.7</v>
      </c>
      <c r="K140">
        <f t="shared" si="6"/>
        <v>10.540000000000001</v>
      </c>
    </row>
    <row r="141" spans="4:11" x14ac:dyDescent="0.25">
      <c r="D141">
        <v>13.7</v>
      </c>
      <c r="G141">
        <f t="shared" si="5"/>
        <v>5.7</v>
      </c>
      <c r="K141">
        <f t="shared" si="6"/>
        <v>10.56</v>
      </c>
    </row>
    <row r="142" spans="4:11" x14ac:dyDescent="0.25">
      <c r="D142">
        <v>13.8</v>
      </c>
      <c r="G142">
        <f t="shared" si="5"/>
        <v>5.7</v>
      </c>
      <c r="K142">
        <f t="shared" si="6"/>
        <v>10.58</v>
      </c>
    </row>
    <row r="143" spans="4:11" x14ac:dyDescent="0.25">
      <c r="D143">
        <v>13.9</v>
      </c>
      <c r="G143">
        <f t="shared" si="5"/>
        <v>5.7</v>
      </c>
      <c r="K143">
        <f t="shared" si="6"/>
        <v>10.600000000000001</v>
      </c>
    </row>
    <row r="144" spans="4:11" x14ac:dyDescent="0.25">
      <c r="D144">
        <v>14</v>
      </c>
      <c r="G144">
        <f t="shared" si="5"/>
        <v>5.7</v>
      </c>
      <c r="K144">
        <f t="shared" si="6"/>
        <v>10.620000000000001</v>
      </c>
    </row>
  </sheetData>
  <mergeCells count="2">
    <mergeCell ref="E2:G2"/>
    <mergeCell ref="H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BA46-A6B6-4A06-A8CA-BFFAF7B1F415}">
  <dimension ref="B1:Q144"/>
  <sheetViews>
    <sheetView zoomScale="55" zoomScaleNormal="55" workbookViewId="0">
      <selection activeCell="D4" sqref="D4"/>
    </sheetView>
  </sheetViews>
  <sheetFormatPr baseColWidth="10" defaultRowHeight="15" x14ac:dyDescent="0.25"/>
  <cols>
    <col min="4" max="4" width="11.85546875" bestFit="1" customWidth="1"/>
  </cols>
  <sheetData>
    <row r="1" spans="2:17" x14ac:dyDescent="0.25">
      <c r="B1" t="s">
        <v>5</v>
      </c>
      <c r="C1">
        <v>7</v>
      </c>
      <c r="D1" t="s">
        <v>7</v>
      </c>
      <c r="E1">
        <f>10^-2</f>
        <v>0.01</v>
      </c>
    </row>
    <row r="2" spans="2:17" x14ac:dyDescent="0.25">
      <c r="B2" t="s">
        <v>6</v>
      </c>
      <c r="C2">
        <v>13</v>
      </c>
    </row>
    <row r="3" spans="2:17" ht="15.75" thickBot="1" x14ac:dyDescent="0.3">
      <c r="B3" t="s">
        <v>1</v>
      </c>
      <c r="C3" t="s">
        <v>4</v>
      </c>
      <c r="D3" t="s">
        <v>10</v>
      </c>
      <c r="E3" t="s">
        <v>8</v>
      </c>
      <c r="F3" t="s">
        <v>9</v>
      </c>
      <c r="G3" t="s">
        <v>12</v>
      </c>
      <c r="H3" t="s">
        <v>11</v>
      </c>
      <c r="I3" t="s">
        <v>13</v>
      </c>
      <c r="L3" t="s">
        <v>10</v>
      </c>
      <c r="M3" t="s">
        <v>8</v>
      </c>
      <c r="N3" t="s">
        <v>9</v>
      </c>
      <c r="O3" t="s">
        <v>12</v>
      </c>
      <c r="P3" t="s">
        <v>11</v>
      </c>
      <c r="Q3" t="s">
        <v>13</v>
      </c>
    </row>
    <row r="4" spans="2:17" ht="15.75" thickBot="1" x14ac:dyDescent="0.3">
      <c r="B4">
        <v>0</v>
      </c>
      <c r="C4">
        <f>14-B4</f>
        <v>14</v>
      </c>
      <c r="D4" s="3">
        <f>(1+10^-$C$1/10^-B4+10^-($C$1+$C$2)/10^(-2*B4))^-1</f>
        <v>0.99999990000000993</v>
      </c>
      <c r="E4" s="4">
        <f>(1+10^-B4/10^-$C$1+10^-($C$2)/10^(-B4))^-1</f>
        <v>9.9999990000001005E-8</v>
      </c>
      <c r="F4" s="5">
        <f>(1+10^(-2*B4)/10^-($C$1+$C$2)+10^-(B4)/10^(-$C$2))^-1</f>
        <v>9.9999990000001001E-21</v>
      </c>
      <c r="G4">
        <f>-LOG($E$1*D4)</f>
        <v>2.0000000434294458</v>
      </c>
      <c r="H4">
        <f t="shared" ref="H4:I4" si="0">-LOG($E$1*E4)</f>
        <v>9.0000000434294467</v>
      </c>
      <c r="I4">
        <f t="shared" si="0"/>
        <v>22.000000043429445</v>
      </c>
      <c r="L4" s="3">
        <f>(1+10^-$C$1/10^-B4+10^-($C$1+$C$2)/10^(-2*B4))^-1</f>
        <v>0.99999990000000993</v>
      </c>
      <c r="M4" s="3">
        <f>(1+10^-$C$1/10^-B4+10^-($C$1+$C$2)/10^(-2*B4))^-1</f>
        <v>0.99999990000000993</v>
      </c>
      <c r="N4" s="3">
        <f>(1+10^-$C$1/10^-B4+10^-($C$1+$C$2)/10^(-2*B4))^-1</f>
        <v>0.99999990000000993</v>
      </c>
      <c r="O4">
        <f>-LOG($E$1*L4)</f>
        <v>2.0000000434294458</v>
      </c>
      <c r="P4">
        <f t="shared" ref="P4:P67" si="1">-LOG($E$1*M4)</f>
        <v>2.0000000434294458</v>
      </c>
      <c r="Q4">
        <f t="shared" ref="Q4:Q67" si="2">-LOG($E$1*N4)</f>
        <v>2.0000000434294458</v>
      </c>
    </row>
    <row r="5" spans="2:17" ht="15.75" thickBot="1" x14ac:dyDescent="0.3">
      <c r="B5">
        <v>0.1</v>
      </c>
      <c r="C5">
        <f t="shared" ref="C5:C68" si="3">14-B5</f>
        <v>13.9</v>
      </c>
      <c r="D5" s="3">
        <f t="shared" ref="D5:D68" si="4">(1+10^-$C$1/10^-B5+10^-($C$1+$C$2)/10^(-2*B5))^-1</f>
        <v>0.9999998741074746</v>
      </c>
      <c r="E5" s="4">
        <f t="shared" ref="E5:E68" si="5">(1+10^-B5/10^-$C$1+10^-($C$2)/10^(-B5))^-1</f>
        <v>1.2589252533048679E-7</v>
      </c>
      <c r="F5" s="5">
        <f t="shared" ref="F5:F68" si="6">(1+10^(-2*B5)/10^-($C$1+$C$2)+10^-(B5)/10^(-$C$2))^-1</f>
        <v>1.5848929929349073E-20</v>
      </c>
      <c r="G5">
        <f t="shared" ref="G5:G68" si="7">-LOG($E$1*D5)</f>
        <v>2.0000000546744325</v>
      </c>
      <c r="H5">
        <f t="shared" ref="H5:H68" si="8">-LOG($E$1*E5)</f>
        <v>8.9000000546744324</v>
      </c>
      <c r="I5">
        <f t="shared" ref="I5:I68" si="9">-LOG($E$1*F5)</f>
        <v>21.800000054674431</v>
      </c>
      <c r="L5" s="3">
        <f t="shared" ref="L5:L68" si="10">(1+10^-$C$1/10^-B5+10^-($C$1+$C$2)/10^(-2*B5))^-1</f>
        <v>0.9999998741074746</v>
      </c>
      <c r="M5" s="3">
        <f t="shared" ref="M5:M68" si="11">(1+10^-$C$1/10^-B5+10^-($C$1+$C$2)/10^(-2*B5))^-1</f>
        <v>0.9999998741074746</v>
      </c>
      <c r="N5" s="3">
        <f t="shared" ref="N5:N68" si="12">(1+10^-$C$1/10^-B5+10^-($C$1+$C$2)/10^(-2*B5))^-1</f>
        <v>0.9999998741074746</v>
      </c>
      <c r="O5">
        <f t="shared" ref="O5:O68" si="13">-LOG($E$1*L5)</f>
        <v>2.0000000546744325</v>
      </c>
      <c r="P5">
        <f t="shared" si="1"/>
        <v>2.0000000546744325</v>
      </c>
      <c r="Q5">
        <f t="shared" si="2"/>
        <v>2.0000000546744325</v>
      </c>
    </row>
    <row r="6" spans="2:17" ht="15.75" thickBot="1" x14ac:dyDescent="0.3">
      <c r="B6">
        <v>0.2</v>
      </c>
      <c r="C6">
        <f t="shared" si="3"/>
        <v>13.8</v>
      </c>
      <c r="D6" s="3">
        <f t="shared" si="4"/>
        <v>0.99999984151070587</v>
      </c>
      <c r="E6" s="4">
        <f t="shared" si="5"/>
        <v>1.58489294127251E-7</v>
      </c>
      <c r="F6" s="5">
        <f t="shared" si="6"/>
        <v>2.5118860334024731E-20</v>
      </c>
      <c r="G6">
        <f t="shared" si="7"/>
        <v>2.0000000688310311</v>
      </c>
      <c r="H6">
        <f t="shared" si="8"/>
        <v>8.8000000688310323</v>
      </c>
      <c r="I6">
        <f t="shared" si="9"/>
        <v>21.600000068831033</v>
      </c>
      <c r="L6" s="3">
        <f t="shared" si="10"/>
        <v>0.99999984151070587</v>
      </c>
      <c r="M6" s="3">
        <f t="shared" si="11"/>
        <v>0.99999984151070587</v>
      </c>
      <c r="N6" s="3">
        <f t="shared" si="12"/>
        <v>0.99999984151070587</v>
      </c>
      <c r="O6">
        <f t="shared" si="13"/>
        <v>2.0000000688310311</v>
      </c>
      <c r="P6">
        <f t="shared" si="1"/>
        <v>2.0000000688310311</v>
      </c>
      <c r="Q6">
        <f t="shared" si="2"/>
        <v>2.0000000688310311</v>
      </c>
    </row>
    <row r="7" spans="2:17" ht="15.75" thickBot="1" x14ac:dyDescent="0.3">
      <c r="B7">
        <v>0.3</v>
      </c>
      <c r="C7">
        <f t="shared" si="3"/>
        <v>13.7</v>
      </c>
      <c r="D7" s="3">
        <f t="shared" si="4"/>
        <v>0.99999980047380832</v>
      </c>
      <c r="E7" s="4">
        <f t="shared" si="5"/>
        <v>1.9952619168617884E-7</v>
      </c>
      <c r="F7" s="5">
        <f t="shared" si="6"/>
        <v>3.981070911206896E-20</v>
      </c>
      <c r="G7">
        <f t="shared" si="7"/>
        <v>2.0000000866531327</v>
      </c>
      <c r="H7">
        <f t="shared" si="8"/>
        <v>8.700000086653132</v>
      </c>
      <c r="I7">
        <f t="shared" si="9"/>
        <v>21.400000086653133</v>
      </c>
      <c r="L7" s="3">
        <f t="shared" si="10"/>
        <v>0.99999980047380832</v>
      </c>
      <c r="M7" s="3">
        <f t="shared" si="11"/>
        <v>0.99999980047380832</v>
      </c>
      <c r="N7" s="3">
        <f t="shared" si="12"/>
        <v>0.99999980047380832</v>
      </c>
      <c r="O7">
        <f t="shared" si="13"/>
        <v>2.0000000866531327</v>
      </c>
      <c r="P7">
        <f t="shared" si="1"/>
        <v>2.0000000866531327</v>
      </c>
      <c r="Q7">
        <f t="shared" si="2"/>
        <v>2.0000000866531327</v>
      </c>
    </row>
    <row r="8" spans="2:17" ht="15.75" thickBot="1" x14ac:dyDescent="0.3">
      <c r="B8">
        <v>0.4</v>
      </c>
      <c r="C8">
        <f t="shared" si="3"/>
        <v>13.6</v>
      </c>
      <c r="D8" s="3">
        <f t="shared" si="4"/>
        <v>0.99999974881141984</v>
      </c>
      <c r="E8" s="4">
        <f t="shared" si="5"/>
        <v>2.5118858005523941E-7</v>
      </c>
      <c r="F8" s="5">
        <f t="shared" si="6"/>
        <v>6.3095718599091396E-20</v>
      </c>
      <c r="G8">
        <f t="shared" si="7"/>
        <v>2.0000001090898278</v>
      </c>
      <c r="H8">
        <f t="shared" si="8"/>
        <v>8.6000001090898284</v>
      </c>
      <c r="I8">
        <f t="shared" si="9"/>
        <v>21.200000109089828</v>
      </c>
      <c r="L8" s="3">
        <f t="shared" si="10"/>
        <v>0.99999974881141984</v>
      </c>
      <c r="M8" s="3">
        <f t="shared" si="11"/>
        <v>0.99999974881141984</v>
      </c>
      <c r="N8" s="3">
        <f t="shared" si="12"/>
        <v>0.99999974881141984</v>
      </c>
      <c r="O8">
        <f t="shared" si="13"/>
        <v>2.0000001090898278</v>
      </c>
      <c r="P8">
        <f t="shared" si="1"/>
        <v>2.0000001090898278</v>
      </c>
      <c r="Q8">
        <f t="shared" si="2"/>
        <v>2.0000001090898278</v>
      </c>
    </row>
    <row r="9" spans="2:17" ht="15.75" thickBot="1" x14ac:dyDescent="0.3">
      <c r="B9">
        <v>0.5</v>
      </c>
      <c r="C9">
        <f t="shared" si="3"/>
        <v>13.5</v>
      </c>
      <c r="D9" s="3">
        <f t="shared" si="4"/>
        <v>0.99999968377233406</v>
      </c>
      <c r="E9" s="4">
        <f t="shared" si="5"/>
        <v>3.1622766601686953E-7</v>
      </c>
      <c r="F9" s="5">
        <f t="shared" si="6"/>
        <v>9.9999968377233371E-20</v>
      </c>
      <c r="G9">
        <f t="shared" si="7"/>
        <v>2.0000001373359519</v>
      </c>
      <c r="H9">
        <f t="shared" si="8"/>
        <v>8.5000001373359524</v>
      </c>
      <c r="I9">
        <f t="shared" si="9"/>
        <v>21.000000137335952</v>
      </c>
      <c r="L9" s="3">
        <f t="shared" si="10"/>
        <v>0.99999968377233406</v>
      </c>
      <c r="M9" s="3">
        <f t="shared" si="11"/>
        <v>0.99999968377233406</v>
      </c>
      <c r="N9" s="3">
        <f t="shared" si="12"/>
        <v>0.99999968377233406</v>
      </c>
      <c r="O9">
        <f t="shared" si="13"/>
        <v>2.0000001373359519</v>
      </c>
      <c r="P9">
        <f t="shared" si="1"/>
        <v>2.0000001373359519</v>
      </c>
      <c r="Q9">
        <f t="shared" si="2"/>
        <v>2.0000001373359519</v>
      </c>
    </row>
    <row r="10" spans="2:17" ht="15.75" thickBot="1" x14ac:dyDescent="0.3">
      <c r="B10">
        <v>0.6</v>
      </c>
      <c r="C10">
        <f t="shared" si="3"/>
        <v>13.4</v>
      </c>
      <c r="D10" s="3">
        <f t="shared" si="4"/>
        <v>0.99999960189298798</v>
      </c>
      <c r="E10" s="4">
        <f t="shared" si="5"/>
        <v>3.9810701206424107E-7</v>
      </c>
      <c r="F10" s="5">
        <f t="shared" si="6"/>
        <v>1.5848925615040204E-19</v>
      </c>
      <c r="G10">
        <f t="shared" si="7"/>
        <v>2.0000001728957129</v>
      </c>
      <c r="H10">
        <f t="shared" si="8"/>
        <v>8.4000001728957123</v>
      </c>
      <c r="I10">
        <f t="shared" si="9"/>
        <v>20.800000172895714</v>
      </c>
      <c r="L10" s="3">
        <f t="shared" si="10"/>
        <v>0.99999960189298798</v>
      </c>
      <c r="M10" s="3">
        <f t="shared" si="11"/>
        <v>0.99999960189298798</v>
      </c>
      <c r="N10" s="3">
        <f t="shared" si="12"/>
        <v>0.99999960189298798</v>
      </c>
      <c r="O10">
        <f t="shared" si="13"/>
        <v>2.0000001728957129</v>
      </c>
      <c r="P10">
        <f t="shared" si="1"/>
        <v>2.0000001728957129</v>
      </c>
      <c r="Q10">
        <f t="shared" si="2"/>
        <v>2.0000001728957129</v>
      </c>
    </row>
    <row r="11" spans="2:17" ht="15.75" thickBot="1" x14ac:dyDescent="0.3">
      <c r="B11">
        <v>0.7</v>
      </c>
      <c r="C11">
        <f t="shared" si="3"/>
        <v>13.3</v>
      </c>
      <c r="D11" s="3">
        <f t="shared" si="4"/>
        <v>0.99999949881301753</v>
      </c>
      <c r="E11" s="4">
        <f t="shared" si="5"/>
        <v>5.0118698243875509E-7</v>
      </c>
      <c r="F11" s="5">
        <f t="shared" si="6"/>
        <v>2.511885172584799E-19</v>
      </c>
      <c r="G11">
        <f t="shared" si="7"/>
        <v>2.0000002176627953</v>
      </c>
      <c r="H11">
        <f t="shared" si="8"/>
        <v>8.3000002176627952</v>
      </c>
      <c r="I11">
        <f t="shared" si="9"/>
        <v>20.600000217662796</v>
      </c>
      <c r="L11" s="3">
        <f t="shared" si="10"/>
        <v>0.99999949881301753</v>
      </c>
      <c r="M11" s="3">
        <f t="shared" si="11"/>
        <v>0.99999949881301753</v>
      </c>
      <c r="N11" s="3">
        <f t="shared" si="12"/>
        <v>0.99999949881301753</v>
      </c>
      <c r="O11">
        <f t="shared" si="13"/>
        <v>2.0000002176627953</v>
      </c>
      <c r="P11">
        <f t="shared" si="1"/>
        <v>2.0000002176627953</v>
      </c>
      <c r="Q11">
        <f t="shared" si="2"/>
        <v>2.0000002176627953</v>
      </c>
    </row>
    <row r="12" spans="2:17" ht="15.75" thickBot="1" x14ac:dyDescent="0.3">
      <c r="B12">
        <v>0.8</v>
      </c>
      <c r="C12">
        <f t="shared" si="3"/>
        <v>13.2</v>
      </c>
      <c r="D12" s="3">
        <f t="shared" si="4"/>
        <v>0.99999936904305375</v>
      </c>
      <c r="E12" s="4">
        <f t="shared" si="5"/>
        <v>6.3095694637327405E-7</v>
      </c>
      <c r="F12" s="5">
        <f t="shared" si="6"/>
        <v>3.9810691936501287E-19</v>
      </c>
      <c r="G12">
        <f t="shared" si="7"/>
        <v>2.0000002740212066</v>
      </c>
      <c r="H12">
        <f t="shared" si="8"/>
        <v>8.2000002740212068</v>
      </c>
      <c r="I12">
        <f t="shared" si="9"/>
        <v>20.400000274021206</v>
      </c>
      <c r="L12" s="3">
        <f t="shared" si="10"/>
        <v>0.99999936904305375</v>
      </c>
      <c r="M12" s="3">
        <f t="shared" si="11"/>
        <v>0.99999936904305375</v>
      </c>
      <c r="N12" s="3">
        <f t="shared" si="12"/>
        <v>0.99999936904305375</v>
      </c>
      <c r="O12">
        <f t="shared" si="13"/>
        <v>2.0000002740212066</v>
      </c>
      <c r="P12">
        <f t="shared" si="1"/>
        <v>2.0000002740212066</v>
      </c>
      <c r="Q12">
        <f t="shared" si="2"/>
        <v>2.0000002740212066</v>
      </c>
    </row>
    <row r="13" spans="2:17" ht="15.75" thickBot="1" x14ac:dyDescent="0.3">
      <c r="B13">
        <v>0.9</v>
      </c>
      <c r="C13">
        <f t="shared" si="3"/>
        <v>13.1</v>
      </c>
      <c r="D13" s="3">
        <f t="shared" si="4"/>
        <v>0.9999992056723962</v>
      </c>
      <c r="E13" s="4">
        <f t="shared" si="5"/>
        <v>7.9432760376743846E-7</v>
      </c>
      <c r="F13" s="5">
        <f t="shared" si="6"/>
        <v>6.3095684329335804E-19</v>
      </c>
      <c r="G13">
        <f t="shared" si="7"/>
        <v>2.0000003449722321</v>
      </c>
      <c r="H13">
        <f t="shared" si="8"/>
        <v>8.1000003449722318</v>
      </c>
      <c r="I13">
        <f t="shared" si="9"/>
        <v>20.200000344972231</v>
      </c>
      <c r="L13" s="3">
        <f t="shared" si="10"/>
        <v>0.9999992056723962</v>
      </c>
      <c r="M13" s="3">
        <f t="shared" si="11"/>
        <v>0.9999992056723962</v>
      </c>
      <c r="N13" s="3">
        <f t="shared" si="12"/>
        <v>0.9999992056723962</v>
      </c>
      <c r="O13">
        <f t="shared" si="13"/>
        <v>2.0000003449722321</v>
      </c>
      <c r="P13">
        <f t="shared" si="1"/>
        <v>2.0000003449722321</v>
      </c>
      <c r="Q13">
        <f t="shared" si="2"/>
        <v>2.0000003449722321</v>
      </c>
    </row>
    <row r="14" spans="2:17" ht="15.75" thickBot="1" x14ac:dyDescent="0.3">
      <c r="B14">
        <v>1</v>
      </c>
      <c r="C14">
        <f t="shared" si="3"/>
        <v>13</v>
      </c>
      <c r="D14" s="3">
        <f t="shared" si="4"/>
        <v>0.99999900000100006</v>
      </c>
      <c r="E14" s="4">
        <f t="shared" si="5"/>
        <v>9.9999900000099985E-7</v>
      </c>
      <c r="F14" s="5">
        <f t="shared" si="6"/>
        <v>9.9999900000099992E-19</v>
      </c>
      <c r="G14">
        <f t="shared" si="7"/>
        <v>2.0000004342942646</v>
      </c>
      <c r="H14">
        <f t="shared" si="8"/>
        <v>8.0000004342942646</v>
      </c>
      <c r="I14">
        <f t="shared" si="9"/>
        <v>20.000000434294265</v>
      </c>
      <c r="L14" s="3">
        <f t="shared" si="10"/>
        <v>0.99999900000100006</v>
      </c>
      <c r="M14" s="3">
        <f t="shared" si="11"/>
        <v>0.99999900000100006</v>
      </c>
      <c r="N14" s="3">
        <f t="shared" si="12"/>
        <v>0.99999900000100006</v>
      </c>
      <c r="O14">
        <f t="shared" si="13"/>
        <v>2.0000004342942646</v>
      </c>
      <c r="P14">
        <f t="shared" si="1"/>
        <v>2.0000004342942646</v>
      </c>
      <c r="Q14">
        <f t="shared" si="2"/>
        <v>2.0000004342942646</v>
      </c>
    </row>
    <row r="15" spans="2:17" ht="15.75" thickBot="1" x14ac:dyDescent="0.3">
      <c r="B15">
        <v>1.1000000000000001</v>
      </c>
      <c r="C15">
        <f t="shared" si="3"/>
        <v>12.9</v>
      </c>
      <c r="D15" s="3">
        <f t="shared" si="4"/>
        <v>0.99999874107617315</v>
      </c>
      <c r="E15" s="4">
        <f t="shared" si="5"/>
        <v>1.2589238269029707E-6</v>
      </c>
      <c r="F15" s="5">
        <f t="shared" si="6"/>
        <v>1.5848911972013121E-18</v>
      </c>
      <c r="G15">
        <f t="shared" si="7"/>
        <v>2.0000005467440154</v>
      </c>
      <c r="H15">
        <f t="shared" si="8"/>
        <v>7.9000005467440149</v>
      </c>
      <c r="I15">
        <f t="shared" si="9"/>
        <v>19.800000546744016</v>
      </c>
      <c r="L15" s="3">
        <f t="shared" si="10"/>
        <v>0.99999874107617315</v>
      </c>
      <c r="M15" s="3">
        <f t="shared" si="11"/>
        <v>0.99999874107617315</v>
      </c>
      <c r="N15" s="3">
        <f t="shared" si="12"/>
        <v>0.99999874107617315</v>
      </c>
      <c r="O15">
        <f t="shared" si="13"/>
        <v>2.0000005467440154</v>
      </c>
      <c r="P15">
        <f t="shared" si="1"/>
        <v>2.0000005467440154</v>
      </c>
      <c r="Q15">
        <f t="shared" si="2"/>
        <v>2.0000005467440154</v>
      </c>
    </row>
    <row r="16" spans="2:17" ht="15.75" thickBot="1" x14ac:dyDescent="0.3">
      <c r="B16">
        <v>1.2</v>
      </c>
      <c r="C16">
        <f t="shared" si="3"/>
        <v>12.8</v>
      </c>
      <c r="D16" s="3">
        <f t="shared" si="4"/>
        <v>0.99999841510931942</v>
      </c>
      <c r="E16" s="4">
        <f t="shared" si="5"/>
        <v>1.5848906805786632E-6</v>
      </c>
      <c r="F16" s="5">
        <f t="shared" si="6"/>
        <v>2.5118824504441841E-18</v>
      </c>
      <c r="G16">
        <f t="shared" si="7"/>
        <v>2.0000006883098225</v>
      </c>
      <c r="H16">
        <f t="shared" si="8"/>
        <v>7.8000006883098223</v>
      </c>
      <c r="I16">
        <f t="shared" si="9"/>
        <v>19.600000688309823</v>
      </c>
      <c r="L16" s="3">
        <f t="shared" si="10"/>
        <v>0.99999841510931942</v>
      </c>
      <c r="M16" s="3">
        <f t="shared" si="11"/>
        <v>0.99999841510931942</v>
      </c>
      <c r="N16" s="3">
        <f t="shared" si="12"/>
        <v>0.99999841510931942</v>
      </c>
      <c r="O16">
        <f t="shared" si="13"/>
        <v>2.0000006883098225</v>
      </c>
      <c r="P16">
        <f t="shared" si="1"/>
        <v>2.0000006883098225</v>
      </c>
      <c r="Q16">
        <f t="shared" si="2"/>
        <v>2.0000006883098225</v>
      </c>
    </row>
    <row r="17" spans="2:17" ht="15.75" thickBot="1" x14ac:dyDescent="0.3">
      <c r="B17">
        <v>1.3</v>
      </c>
      <c r="C17">
        <f t="shared" si="3"/>
        <v>12.7</v>
      </c>
      <c r="D17" s="3">
        <f t="shared" si="4"/>
        <v>0.99999800474166611</v>
      </c>
      <c r="E17" s="4">
        <f t="shared" si="5"/>
        <v>1.9952583339051184E-6</v>
      </c>
      <c r="F17" s="5">
        <f t="shared" si="6"/>
        <v>3.9810637622684772E-18</v>
      </c>
      <c r="G17">
        <f t="shared" si="7"/>
        <v>2.0000008665305486</v>
      </c>
      <c r="H17">
        <f t="shared" si="8"/>
        <v>7.7000008665305488</v>
      </c>
      <c r="I17">
        <f t="shared" si="9"/>
        <v>19.400000866530547</v>
      </c>
      <c r="L17" s="3">
        <f t="shared" si="10"/>
        <v>0.99999800474166611</v>
      </c>
      <c r="M17" s="3">
        <f t="shared" si="11"/>
        <v>0.99999800474166611</v>
      </c>
      <c r="N17" s="3">
        <f t="shared" si="12"/>
        <v>0.99999800474166611</v>
      </c>
      <c r="O17">
        <f t="shared" si="13"/>
        <v>2.0000008665305486</v>
      </c>
      <c r="P17">
        <f t="shared" si="1"/>
        <v>2.0000008665305486</v>
      </c>
      <c r="Q17">
        <f t="shared" si="2"/>
        <v>2.0000008665305486</v>
      </c>
    </row>
    <row r="18" spans="2:17" ht="15.75" thickBot="1" x14ac:dyDescent="0.3">
      <c r="B18">
        <v>1.4</v>
      </c>
      <c r="C18">
        <f t="shared" si="3"/>
        <v>12.6</v>
      </c>
      <c r="D18" s="3">
        <f t="shared" si="4"/>
        <v>0.99999748811987799</v>
      </c>
      <c r="E18" s="4">
        <f t="shared" si="5"/>
        <v>2.511880121951984E-6</v>
      </c>
      <c r="F18" s="5">
        <f t="shared" si="6"/>
        <v>6.3095575959098181E-18</v>
      </c>
      <c r="G18">
        <f t="shared" si="7"/>
        <v>2.0000010908970465</v>
      </c>
      <c r="H18">
        <f t="shared" si="8"/>
        <v>7.6000010908970461</v>
      </c>
      <c r="I18">
        <f t="shared" si="9"/>
        <v>19.200001090897047</v>
      </c>
      <c r="L18" s="3">
        <f t="shared" si="10"/>
        <v>0.99999748811987799</v>
      </c>
      <c r="M18" s="3">
        <f t="shared" si="11"/>
        <v>0.99999748811987799</v>
      </c>
      <c r="N18" s="3">
        <f t="shared" si="12"/>
        <v>0.99999748811987799</v>
      </c>
      <c r="O18">
        <f t="shared" si="13"/>
        <v>2.0000010908970465</v>
      </c>
      <c r="P18">
        <f t="shared" si="1"/>
        <v>2.0000010908970465</v>
      </c>
      <c r="Q18">
        <f t="shared" si="2"/>
        <v>2.0000010908970465</v>
      </c>
    </row>
    <row r="19" spans="2:17" ht="15.75" thickBot="1" x14ac:dyDescent="0.3">
      <c r="B19">
        <v>1.5</v>
      </c>
      <c r="C19">
        <f t="shared" si="3"/>
        <v>12.5</v>
      </c>
      <c r="D19" s="3">
        <f t="shared" si="4"/>
        <v>0.99999683773233983</v>
      </c>
      <c r="E19" s="4">
        <f t="shared" si="5"/>
        <v>3.1622676602000029E-6</v>
      </c>
      <c r="F19" s="5">
        <f t="shared" si="6"/>
        <v>9.9999683773233978E-18</v>
      </c>
      <c r="G19">
        <f t="shared" si="7"/>
        <v>2.0000013733575668</v>
      </c>
      <c r="H19">
        <f t="shared" si="8"/>
        <v>7.5000013733575663</v>
      </c>
      <c r="I19">
        <f t="shared" si="9"/>
        <v>19.000001373357566</v>
      </c>
      <c r="L19" s="3">
        <f t="shared" si="10"/>
        <v>0.99999683773233983</v>
      </c>
      <c r="M19" s="3">
        <f t="shared" si="11"/>
        <v>0.99999683773233983</v>
      </c>
      <c r="N19" s="3">
        <f t="shared" si="12"/>
        <v>0.99999683773233983</v>
      </c>
      <c r="O19">
        <f t="shared" si="13"/>
        <v>2.0000013733575668</v>
      </c>
      <c r="P19">
        <f t="shared" si="1"/>
        <v>2.0000013733575668</v>
      </c>
      <c r="Q19">
        <f t="shared" si="2"/>
        <v>2.0000013733575668</v>
      </c>
    </row>
    <row r="20" spans="2:17" ht="15.75" thickBot="1" x14ac:dyDescent="0.3">
      <c r="B20">
        <v>1.6</v>
      </c>
      <c r="C20">
        <f t="shared" si="3"/>
        <v>12.4</v>
      </c>
      <c r="D20" s="3">
        <f t="shared" si="4"/>
        <v>0.99999601894414325</v>
      </c>
      <c r="E20" s="4">
        <f t="shared" si="5"/>
        <v>3.9810558566661464E-6</v>
      </c>
      <c r="F20" s="5">
        <f t="shared" si="6"/>
        <v>1.5848868829127893E-17</v>
      </c>
      <c r="G20">
        <f t="shared" si="7"/>
        <v>2.0000017289540324</v>
      </c>
      <c r="H20">
        <f t="shared" si="8"/>
        <v>7.4000017289540319</v>
      </c>
      <c r="I20">
        <f t="shared" si="9"/>
        <v>18.800001728954033</v>
      </c>
      <c r="L20" s="3">
        <f t="shared" si="10"/>
        <v>0.99999601894414325</v>
      </c>
      <c r="M20" s="3">
        <f t="shared" si="11"/>
        <v>0.99999601894414325</v>
      </c>
      <c r="N20" s="3">
        <f t="shared" si="12"/>
        <v>0.99999601894414325</v>
      </c>
      <c r="O20">
        <f t="shared" si="13"/>
        <v>2.0000017289540324</v>
      </c>
      <c r="P20">
        <f t="shared" si="1"/>
        <v>2.0000017289540324</v>
      </c>
      <c r="Q20">
        <f t="shared" si="2"/>
        <v>2.0000017289540324</v>
      </c>
    </row>
    <row r="21" spans="2:17" ht="15.75" thickBot="1" x14ac:dyDescent="0.3">
      <c r="B21">
        <v>1.7</v>
      </c>
      <c r="C21">
        <f t="shared" si="3"/>
        <v>12.3</v>
      </c>
      <c r="D21" s="3">
        <f t="shared" si="4"/>
        <v>0.99999498815278243</v>
      </c>
      <c r="E21" s="4">
        <f t="shared" si="5"/>
        <v>5.0118472175343004E-6</v>
      </c>
      <c r="F21" s="5">
        <f t="shared" si="6"/>
        <v>2.5118738423185584E-17</v>
      </c>
      <c r="G21">
        <f t="shared" si="7"/>
        <v>2.0000021766230454</v>
      </c>
      <c r="H21">
        <f t="shared" si="8"/>
        <v>7.3000021766230452</v>
      </c>
      <c r="I21">
        <f t="shared" si="9"/>
        <v>18.600002176623047</v>
      </c>
      <c r="L21" s="3">
        <f t="shared" si="10"/>
        <v>0.99999498815278243</v>
      </c>
      <c r="M21" s="3">
        <f t="shared" si="11"/>
        <v>0.99999498815278243</v>
      </c>
      <c r="N21" s="3">
        <f t="shared" si="12"/>
        <v>0.99999498815278243</v>
      </c>
      <c r="O21">
        <f t="shared" si="13"/>
        <v>2.0000021766230454</v>
      </c>
      <c r="P21">
        <f t="shared" si="1"/>
        <v>2.0000021766230454</v>
      </c>
      <c r="Q21">
        <f t="shared" si="2"/>
        <v>2.0000021766230454</v>
      </c>
    </row>
    <row r="22" spans="2:17" ht="15.75" thickBot="1" x14ac:dyDescent="0.3">
      <c r="B22">
        <v>1.8</v>
      </c>
      <c r="C22">
        <f t="shared" si="3"/>
        <v>12.2</v>
      </c>
      <c r="D22" s="3">
        <f t="shared" si="4"/>
        <v>0.99999369046636566</v>
      </c>
      <c r="E22" s="4">
        <f t="shared" si="5"/>
        <v>6.3095336343360689E-6</v>
      </c>
      <c r="F22" s="5">
        <f t="shared" si="6"/>
        <v>3.9810465868291491E-17</v>
      </c>
      <c r="G22">
        <f t="shared" si="7"/>
        <v>2.0000027402042853</v>
      </c>
      <c r="H22">
        <f t="shared" si="8"/>
        <v>7.200002740204285</v>
      </c>
      <c r="I22">
        <f t="shared" si="9"/>
        <v>18.400002740204286</v>
      </c>
      <c r="L22" s="3">
        <f t="shared" si="10"/>
        <v>0.99999369046636566</v>
      </c>
      <c r="M22" s="3">
        <f t="shared" si="11"/>
        <v>0.99999369046636566</v>
      </c>
      <c r="N22" s="3">
        <f t="shared" si="12"/>
        <v>0.99999369046636566</v>
      </c>
      <c r="O22">
        <f t="shared" si="13"/>
        <v>2.0000027402042853</v>
      </c>
      <c r="P22">
        <f t="shared" si="1"/>
        <v>2.0000027402042853</v>
      </c>
      <c r="Q22">
        <f t="shared" si="2"/>
        <v>2.0000027402042853</v>
      </c>
    </row>
    <row r="23" spans="2:17" ht="15.75" thickBot="1" x14ac:dyDescent="0.3">
      <c r="B23">
        <v>1.9</v>
      </c>
      <c r="C23">
        <f t="shared" si="3"/>
        <v>12.1</v>
      </c>
      <c r="D23" s="3">
        <f t="shared" si="4"/>
        <v>0.99999205678074798</v>
      </c>
      <c r="E23" s="4">
        <f t="shared" si="5"/>
        <v>7.9432192520095532E-6</v>
      </c>
      <c r="F23" s="5">
        <f t="shared" si="6"/>
        <v>6.3095233264766776E-17</v>
      </c>
      <c r="G23">
        <f t="shared" si="7"/>
        <v>2.0000034497099906</v>
      </c>
      <c r="H23">
        <f t="shared" si="8"/>
        <v>7.1000034497099902</v>
      </c>
      <c r="I23">
        <f t="shared" si="9"/>
        <v>18.200003449709989</v>
      </c>
      <c r="L23" s="3">
        <f t="shared" si="10"/>
        <v>0.99999205678074798</v>
      </c>
      <c r="M23" s="3">
        <f t="shared" si="11"/>
        <v>0.99999205678074798</v>
      </c>
      <c r="N23" s="3">
        <f t="shared" si="12"/>
        <v>0.99999205678074798</v>
      </c>
      <c r="O23">
        <f t="shared" si="13"/>
        <v>2.0000034497099906</v>
      </c>
      <c r="P23">
        <f t="shared" si="1"/>
        <v>2.0000034497099906</v>
      </c>
      <c r="Q23">
        <f t="shared" si="2"/>
        <v>2.0000034497099906</v>
      </c>
    </row>
    <row r="24" spans="2:17" ht="15.75" thickBot="1" x14ac:dyDescent="0.3">
      <c r="B24">
        <v>2</v>
      </c>
      <c r="C24">
        <f t="shared" si="3"/>
        <v>12</v>
      </c>
      <c r="D24" s="3">
        <f t="shared" si="4"/>
        <v>0.99999000009999894</v>
      </c>
      <c r="E24" s="4">
        <f t="shared" si="5"/>
        <v>9.9999000009999891E-6</v>
      </c>
      <c r="F24" s="5">
        <f t="shared" si="6"/>
        <v>9.9999000009999865E-17</v>
      </c>
      <c r="G24">
        <f t="shared" si="7"/>
        <v>2.0000043429231047</v>
      </c>
      <c r="H24">
        <f t="shared" si="8"/>
        <v>7.0000043429231047</v>
      </c>
      <c r="I24">
        <f t="shared" si="9"/>
        <v>18.000004342923106</v>
      </c>
      <c r="L24" s="3">
        <f t="shared" si="10"/>
        <v>0.99999000009999894</v>
      </c>
      <c r="M24" s="3">
        <f t="shared" si="11"/>
        <v>0.99999000009999894</v>
      </c>
      <c r="N24" s="3">
        <f t="shared" si="12"/>
        <v>0.99999000009999894</v>
      </c>
      <c r="O24">
        <f t="shared" si="13"/>
        <v>2.0000043429231047</v>
      </c>
      <c r="P24">
        <f t="shared" si="1"/>
        <v>2.0000043429231047</v>
      </c>
      <c r="Q24">
        <f t="shared" si="2"/>
        <v>2.0000043429231047</v>
      </c>
    </row>
    <row r="25" spans="2:17" ht="15.75" thickBot="1" x14ac:dyDescent="0.3">
      <c r="B25">
        <v>2.1</v>
      </c>
      <c r="C25">
        <f t="shared" si="3"/>
        <v>11.9</v>
      </c>
      <c r="D25" s="3">
        <f t="shared" si="4"/>
        <v>0.99998741090436927</v>
      </c>
      <c r="E25" s="4">
        <f t="shared" si="5"/>
        <v>1.2589095630617665E-5</v>
      </c>
      <c r="F25" s="5">
        <f t="shared" si="6"/>
        <v>1.5848732400891502E-16</v>
      </c>
      <c r="G25">
        <f t="shared" si="7"/>
        <v>2.0000054674091796</v>
      </c>
      <c r="H25">
        <f t="shared" si="8"/>
        <v>6.9000054674091791</v>
      </c>
      <c r="I25">
        <f t="shared" si="9"/>
        <v>17.800005467409179</v>
      </c>
      <c r="L25" s="3">
        <f t="shared" si="10"/>
        <v>0.99998741090436927</v>
      </c>
      <c r="M25" s="3">
        <f t="shared" si="11"/>
        <v>0.99998741090436927</v>
      </c>
      <c r="N25" s="3">
        <f t="shared" si="12"/>
        <v>0.99998741090436927</v>
      </c>
      <c r="O25">
        <f t="shared" si="13"/>
        <v>2.0000054674091796</v>
      </c>
      <c r="P25">
        <f t="shared" si="1"/>
        <v>2.0000054674091796</v>
      </c>
      <c r="Q25">
        <f t="shared" si="2"/>
        <v>2.0000054674091796</v>
      </c>
    </row>
    <row r="26" spans="2:17" ht="15.75" thickBot="1" x14ac:dyDescent="0.3">
      <c r="B26">
        <v>2.2000000000000002</v>
      </c>
      <c r="C26">
        <f t="shared" si="3"/>
        <v>11.8</v>
      </c>
      <c r="D26" s="3">
        <f t="shared" si="4"/>
        <v>0.99998415131925977</v>
      </c>
      <c r="E26" s="4">
        <f t="shared" si="5"/>
        <v>1.5848680739949007E-5</v>
      </c>
      <c r="F26" s="5">
        <f t="shared" si="6"/>
        <v>2.5118466214234774E-16</v>
      </c>
      <c r="G26">
        <f t="shared" si="7"/>
        <v>2.0000068830491347</v>
      </c>
      <c r="H26">
        <f t="shared" si="8"/>
        <v>6.800006883049134</v>
      </c>
      <c r="I26">
        <f t="shared" si="9"/>
        <v>17.600006883049133</v>
      </c>
      <c r="L26" s="3">
        <f t="shared" si="10"/>
        <v>0.99998415131925977</v>
      </c>
      <c r="M26" s="3">
        <f t="shared" si="11"/>
        <v>0.99998415131925977</v>
      </c>
      <c r="N26" s="3">
        <f t="shared" si="12"/>
        <v>0.99998415131925977</v>
      </c>
      <c r="O26">
        <f t="shared" si="13"/>
        <v>2.0000068830491347</v>
      </c>
      <c r="P26">
        <f t="shared" si="1"/>
        <v>2.0000068830491347</v>
      </c>
      <c r="Q26">
        <f t="shared" si="2"/>
        <v>2.0000068830491347</v>
      </c>
    </row>
    <row r="27" spans="2:17" ht="15.75" thickBot="1" x14ac:dyDescent="0.3">
      <c r="B27">
        <v>2.2999999999999998</v>
      </c>
      <c r="C27">
        <f t="shared" si="3"/>
        <v>11.7</v>
      </c>
      <c r="D27" s="3">
        <f t="shared" si="4"/>
        <v>0.99998004777494909</v>
      </c>
      <c r="E27" s="4">
        <f t="shared" si="5"/>
        <v>1.9952225050461365E-5</v>
      </c>
      <c r="F27" s="5">
        <f t="shared" si="6"/>
        <v>3.9809922742963616E-16</v>
      </c>
      <c r="G27">
        <f t="shared" si="7"/>
        <v>2.0000086652276869</v>
      </c>
      <c r="H27">
        <f t="shared" si="8"/>
        <v>6.7000086652276867</v>
      </c>
      <c r="I27">
        <f t="shared" si="9"/>
        <v>17.400008665227688</v>
      </c>
      <c r="L27" s="3">
        <f t="shared" si="10"/>
        <v>0.99998004777494909</v>
      </c>
      <c r="M27" s="3">
        <f t="shared" si="11"/>
        <v>0.99998004777494909</v>
      </c>
      <c r="N27" s="3">
        <f t="shared" si="12"/>
        <v>0.99998004777494909</v>
      </c>
      <c r="O27">
        <f t="shared" si="13"/>
        <v>2.0000086652276869</v>
      </c>
      <c r="P27">
        <f t="shared" si="1"/>
        <v>2.0000086652276869</v>
      </c>
      <c r="Q27">
        <f t="shared" si="2"/>
        <v>2.0000086652276869</v>
      </c>
    </row>
    <row r="28" spans="2:17" ht="15.75" thickBot="1" x14ac:dyDescent="0.3">
      <c r="B28">
        <v>2.4</v>
      </c>
      <c r="C28">
        <f t="shared" si="3"/>
        <v>11.6</v>
      </c>
      <c r="D28" s="3">
        <f t="shared" si="4"/>
        <v>0.99997488176662586</v>
      </c>
      <c r="E28" s="4">
        <f t="shared" si="5"/>
        <v>2.5118233373599843E-5</v>
      </c>
      <c r="F28" s="5">
        <f t="shared" si="6"/>
        <v>6.3094149594636554E-16</v>
      </c>
      <c r="G28">
        <f t="shared" si="7"/>
        <v>2.0000109088471558</v>
      </c>
      <c r="H28">
        <f t="shared" si="8"/>
        <v>6.6000109088471559</v>
      </c>
      <c r="I28">
        <f t="shared" si="9"/>
        <v>17.200010908847155</v>
      </c>
      <c r="L28" s="3">
        <f t="shared" si="10"/>
        <v>0.99997488176662586</v>
      </c>
      <c r="M28" s="3">
        <f t="shared" si="11"/>
        <v>0.99997488176662586</v>
      </c>
      <c r="N28" s="3">
        <f t="shared" si="12"/>
        <v>0.99997488176662586</v>
      </c>
      <c r="O28">
        <f t="shared" si="13"/>
        <v>2.0000109088471558</v>
      </c>
      <c r="P28">
        <f t="shared" si="1"/>
        <v>2.0000109088471558</v>
      </c>
      <c r="Q28">
        <f t="shared" si="2"/>
        <v>2.0000109088471558</v>
      </c>
    </row>
    <row r="29" spans="2:17" ht="15.75" thickBot="1" x14ac:dyDescent="0.3">
      <c r="B29">
        <v>2.5</v>
      </c>
      <c r="C29">
        <f t="shared" si="3"/>
        <v>11.5</v>
      </c>
      <c r="D29" s="3">
        <f t="shared" si="4"/>
        <v>0.99996837822336548</v>
      </c>
      <c r="E29" s="4">
        <f t="shared" si="5"/>
        <v>3.1621776633305566E-5</v>
      </c>
      <c r="F29" s="5">
        <f t="shared" si="6"/>
        <v>9.9996837822336558E-16</v>
      </c>
      <c r="G29">
        <f t="shared" si="7"/>
        <v>2.0000137333802384</v>
      </c>
      <c r="H29">
        <f t="shared" si="8"/>
        <v>6.5000137333802384</v>
      </c>
      <c r="I29">
        <f t="shared" si="9"/>
        <v>17.000013733380239</v>
      </c>
      <c r="L29" s="3">
        <f t="shared" si="10"/>
        <v>0.99996837822336548</v>
      </c>
      <c r="M29" s="3">
        <f t="shared" si="11"/>
        <v>0.99996837822336548</v>
      </c>
      <c r="N29" s="3">
        <f t="shared" si="12"/>
        <v>0.99996837822336548</v>
      </c>
      <c r="O29">
        <f t="shared" si="13"/>
        <v>2.0000137333802384</v>
      </c>
      <c r="P29">
        <f t="shared" si="1"/>
        <v>2.0000137333802384</v>
      </c>
      <c r="Q29">
        <f t="shared" si="2"/>
        <v>2.0000137333802384</v>
      </c>
    </row>
    <row r="30" spans="2:17" ht="15.75" thickBot="1" x14ac:dyDescent="0.3">
      <c r="B30">
        <v>2.6</v>
      </c>
      <c r="C30">
        <f t="shared" si="3"/>
        <v>11.4</v>
      </c>
      <c r="D30" s="3">
        <f t="shared" si="4"/>
        <v>0.9999601908677731</v>
      </c>
      <c r="E30" s="4">
        <f t="shared" si="5"/>
        <v>3.9809132225250454E-5</v>
      </c>
      <c r="F30" s="5">
        <f t="shared" si="6"/>
        <v>1.5848300992384522E-15</v>
      </c>
      <c r="G30">
        <f t="shared" si="7"/>
        <v>2.0000172892305925</v>
      </c>
      <c r="H30">
        <f t="shared" si="8"/>
        <v>6.4000172892305924</v>
      </c>
      <c r="I30">
        <f t="shared" si="9"/>
        <v>16.800017289230592</v>
      </c>
      <c r="L30" s="3">
        <f t="shared" si="10"/>
        <v>0.9999601908677731</v>
      </c>
      <c r="M30" s="3">
        <f t="shared" si="11"/>
        <v>0.9999601908677731</v>
      </c>
      <c r="N30" s="3">
        <f t="shared" si="12"/>
        <v>0.9999601908677731</v>
      </c>
      <c r="O30">
        <f t="shared" si="13"/>
        <v>2.0000172892305925</v>
      </c>
      <c r="P30">
        <f t="shared" si="1"/>
        <v>2.0000172892305925</v>
      </c>
      <c r="Q30">
        <f t="shared" si="2"/>
        <v>2.0000172892305925</v>
      </c>
    </row>
    <row r="31" spans="2:17" ht="15.75" thickBot="1" x14ac:dyDescent="0.3">
      <c r="B31">
        <v>2.7</v>
      </c>
      <c r="C31">
        <f t="shared" si="3"/>
        <v>11.3</v>
      </c>
      <c r="D31" s="3">
        <f t="shared" si="4"/>
        <v>0.99994988378839533</v>
      </c>
      <c r="E31" s="4">
        <f t="shared" si="5"/>
        <v>5.0116211602181861E-5</v>
      </c>
      <c r="F31" s="5">
        <f t="shared" si="6"/>
        <v>2.5117605452776557E-15</v>
      </c>
      <c r="G31">
        <f t="shared" si="7"/>
        <v>2.0000217657395667</v>
      </c>
      <c r="H31">
        <f t="shared" si="8"/>
        <v>6.3000217657395661</v>
      </c>
      <c r="I31">
        <f t="shared" si="9"/>
        <v>16.600021765739566</v>
      </c>
      <c r="L31" s="3">
        <f t="shared" si="10"/>
        <v>0.99994988378839533</v>
      </c>
      <c r="M31" s="3">
        <f t="shared" si="11"/>
        <v>0.99994988378839533</v>
      </c>
      <c r="N31" s="3">
        <f t="shared" si="12"/>
        <v>0.99994988378839533</v>
      </c>
      <c r="O31">
        <f t="shared" si="13"/>
        <v>2.0000217657395667</v>
      </c>
      <c r="P31">
        <f t="shared" si="1"/>
        <v>2.0000217657395667</v>
      </c>
      <c r="Q31">
        <f t="shared" si="2"/>
        <v>2.0000217657395667</v>
      </c>
    </row>
    <row r="32" spans="2:17" ht="15.75" thickBot="1" x14ac:dyDescent="0.3">
      <c r="B32">
        <v>2.8</v>
      </c>
      <c r="C32">
        <f t="shared" si="3"/>
        <v>11.2</v>
      </c>
      <c r="D32" s="3">
        <f t="shared" si="4"/>
        <v>0.99993690824636849</v>
      </c>
      <c r="E32" s="4">
        <f t="shared" si="5"/>
        <v>6.3091753627486327E-5</v>
      </c>
      <c r="F32" s="5">
        <f t="shared" si="6"/>
        <v>3.9808205327397366E-15</v>
      </c>
      <c r="G32">
        <f t="shared" si="7"/>
        <v>2.000027401264862</v>
      </c>
      <c r="H32">
        <f t="shared" si="8"/>
        <v>6.2000274012648617</v>
      </c>
      <c r="I32">
        <f t="shared" si="9"/>
        <v>16.400027401264861</v>
      </c>
      <c r="L32" s="3">
        <f t="shared" si="10"/>
        <v>0.99993690824636849</v>
      </c>
      <c r="M32" s="3">
        <f t="shared" si="11"/>
        <v>0.99993690824636849</v>
      </c>
      <c r="N32" s="3">
        <f t="shared" si="12"/>
        <v>0.99993690824636849</v>
      </c>
      <c r="O32">
        <f t="shared" si="13"/>
        <v>2.000027401264862</v>
      </c>
      <c r="P32">
        <f t="shared" si="1"/>
        <v>2.000027401264862</v>
      </c>
      <c r="Q32">
        <f t="shared" si="2"/>
        <v>2.000027401264862</v>
      </c>
    </row>
    <row r="33" spans="2:17" ht="15.75" thickBot="1" x14ac:dyDescent="0.3">
      <c r="B33">
        <v>2.9</v>
      </c>
      <c r="C33">
        <f t="shared" si="3"/>
        <v>11.1</v>
      </c>
      <c r="D33" s="3">
        <f t="shared" si="4"/>
        <v>0.99992057348559371</v>
      </c>
      <c r="E33" s="4">
        <f t="shared" si="5"/>
        <v>7.9426514400130329E-5</v>
      </c>
      <c r="F33" s="5">
        <f t="shared" si="6"/>
        <v>6.3090722973758291E-15</v>
      </c>
      <c r="G33">
        <f t="shared" si="7"/>
        <v>2.0000344958668848</v>
      </c>
      <c r="H33">
        <f t="shared" si="8"/>
        <v>6.1000344958668844</v>
      </c>
      <c r="I33">
        <f t="shared" si="9"/>
        <v>16.200034495866884</v>
      </c>
      <c r="L33" s="3">
        <f t="shared" si="10"/>
        <v>0.99992057348559371</v>
      </c>
      <c r="M33" s="3">
        <f t="shared" si="11"/>
        <v>0.99992057348559371</v>
      </c>
      <c r="N33" s="3">
        <f t="shared" si="12"/>
        <v>0.99992057348559371</v>
      </c>
      <c r="O33">
        <f t="shared" si="13"/>
        <v>2.0000344958668848</v>
      </c>
      <c r="P33">
        <f t="shared" si="1"/>
        <v>2.0000344958668848</v>
      </c>
      <c r="Q33">
        <f t="shared" si="2"/>
        <v>2.0000344958668848</v>
      </c>
    </row>
    <row r="34" spans="2:17" ht="15.75" thickBot="1" x14ac:dyDescent="0.3">
      <c r="B34">
        <v>3</v>
      </c>
      <c r="C34">
        <f t="shared" si="3"/>
        <v>11</v>
      </c>
      <c r="D34" s="3">
        <f t="shared" si="4"/>
        <v>0.99990000999899009</v>
      </c>
      <c r="E34" s="4">
        <f t="shared" si="5"/>
        <v>9.9990000999899013E-5</v>
      </c>
      <c r="F34" s="5">
        <f t="shared" si="6"/>
        <v>9.9990000999899012E-15</v>
      </c>
      <c r="G34">
        <f t="shared" si="7"/>
        <v>2.000043427276867</v>
      </c>
      <c r="H34">
        <f t="shared" si="8"/>
        <v>6.000043427276867</v>
      </c>
      <c r="I34">
        <f t="shared" si="9"/>
        <v>16.000043427276868</v>
      </c>
      <c r="L34" s="3">
        <f t="shared" si="10"/>
        <v>0.99990000999899009</v>
      </c>
      <c r="M34" s="3">
        <f t="shared" si="11"/>
        <v>0.99990000999899009</v>
      </c>
      <c r="N34" s="3">
        <f t="shared" si="12"/>
        <v>0.99990000999899009</v>
      </c>
      <c r="O34">
        <f t="shared" si="13"/>
        <v>2.000043427276867</v>
      </c>
      <c r="P34">
        <f t="shared" si="1"/>
        <v>2.000043427276867</v>
      </c>
      <c r="Q34">
        <f t="shared" si="2"/>
        <v>2.000043427276867</v>
      </c>
    </row>
    <row r="35" spans="2:17" ht="15.75" thickBot="1" x14ac:dyDescent="0.3">
      <c r="B35">
        <v>3.1</v>
      </c>
      <c r="C35">
        <f t="shared" si="3"/>
        <v>10.9</v>
      </c>
      <c r="D35" s="3">
        <f t="shared" si="4"/>
        <v>0.99987412330574177</v>
      </c>
      <c r="E35" s="4">
        <f t="shared" si="5"/>
        <v>1.2587669424250135E-4</v>
      </c>
      <c r="F35" s="5">
        <f t="shared" si="6"/>
        <v>1.5846936913452955E-14</v>
      </c>
      <c r="G35">
        <f t="shared" si="7"/>
        <v>2.0000546709946909</v>
      </c>
      <c r="H35">
        <f t="shared" si="8"/>
        <v>5.9000546709946908</v>
      </c>
      <c r="I35">
        <f t="shared" si="9"/>
        <v>15.80005467099469</v>
      </c>
      <c r="L35" s="3">
        <f t="shared" si="10"/>
        <v>0.99987412330574177</v>
      </c>
      <c r="M35" s="3">
        <f t="shared" si="11"/>
        <v>0.99987412330574177</v>
      </c>
      <c r="N35" s="3">
        <f t="shared" si="12"/>
        <v>0.99987412330574177</v>
      </c>
      <c r="O35">
        <f t="shared" si="13"/>
        <v>2.0000546709946909</v>
      </c>
      <c r="P35">
        <f t="shared" si="1"/>
        <v>2.0000546709946909</v>
      </c>
      <c r="Q35">
        <f t="shared" si="2"/>
        <v>2.0000546709946909</v>
      </c>
    </row>
    <row r="36" spans="2:17" ht="15.75" thickBot="1" x14ac:dyDescent="0.3">
      <c r="B36">
        <v>3.2</v>
      </c>
      <c r="C36">
        <f t="shared" si="3"/>
        <v>10.8</v>
      </c>
      <c r="D36" s="3">
        <f t="shared" si="4"/>
        <v>0.99984153579561263</v>
      </c>
      <c r="E36" s="4">
        <f t="shared" si="5"/>
        <v>1.5846420436223333E-4</v>
      </c>
      <c r="F36" s="5">
        <f t="shared" si="6"/>
        <v>2.5114883874247062E-14</v>
      </c>
      <c r="G36">
        <f t="shared" si="7"/>
        <v>2.0000688255828845</v>
      </c>
      <c r="H36">
        <f t="shared" si="8"/>
        <v>5.8000688255828834</v>
      </c>
      <c r="I36">
        <f t="shared" si="9"/>
        <v>15.600068825582882</v>
      </c>
      <c r="L36" s="3">
        <f t="shared" si="10"/>
        <v>0.99984153579561263</v>
      </c>
      <c r="M36" s="3">
        <f t="shared" si="11"/>
        <v>0.99984153579561263</v>
      </c>
      <c r="N36" s="3">
        <f t="shared" si="12"/>
        <v>0.99984153579561263</v>
      </c>
      <c r="O36">
        <f t="shared" si="13"/>
        <v>2.0000688255828845</v>
      </c>
      <c r="P36">
        <f t="shared" si="1"/>
        <v>2.0000688255828845</v>
      </c>
      <c r="Q36">
        <f t="shared" si="2"/>
        <v>2.0000688255828845</v>
      </c>
    </row>
    <row r="37" spans="2:17" ht="15.75" thickBot="1" x14ac:dyDescent="0.3">
      <c r="B37">
        <v>3.3</v>
      </c>
      <c r="C37">
        <f t="shared" si="3"/>
        <v>10.7</v>
      </c>
      <c r="D37" s="3">
        <f t="shared" si="4"/>
        <v>0.99980051357123878</v>
      </c>
      <c r="E37" s="4">
        <f t="shared" si="5"/>
        <v>1.9948642872152252E-4</v>
      </c>
      <c r="F37" s="5">
        <f t="shared" si="6"/>
        <v>3.9802775357577954E-14</v>
      </c>
      <c r="G37">
        <f t="shared" si="7"/>
        <v>2.0000866444977135</v>
      </c>
      <c r="H37">
        <f t="shared" si="8"/>
        <v>5.7000866444977136</v>
      </c>
      <c r="I37">
        <f t="shared" si="9"/>
        <v>15.400086644497714</v>
      </c>
      <c r="L37" s="3">
        <f t="shared" si="10"/>
        <v>0.99980051357123878</v>
      </c>
      <c r="M37" s="3">
        <f t="shared" si="11"/>
        <v>0.99980051357123878</v>
      </c>
      <c r="N37" s="3">
        <f t="shared" si="12"/>
        <v>0.99980051357123878</v>
      </c>
      <c r="O37">
        <f t="shared" si="13"/>
        <v>2.0000866444977135</v>
      </c>
      <c r="P37">
        <f t="shared" si="1"/>
        <v>2.0000866444977135</v>
      </c>
      <c r="Q37">
        <f t="shared" si="2"/>
        <v>2.0000866444977135</v>
      </c>
    </row>
    <row r="38" spans="2:17" ht="15.75" thickBot="1" x14ac:dyDescent="0.3">
      <c r="B38">
        <v>3.4</v>
      </c>
      <c r="C38">
        <f t="shared" si="3"/>
        <v>10.6</v>
      </c>
      <c r="D38" s="3">
        <f t="shared" si="4"/>
        <v>0.99974887443667559</v>
      </c>
      <c r="E38" s="4">
        <f t="shared" si="5"/>
        <v>2.511255632614461E-4</v>
      </c>
      <c r="F38" s="5">
        <f t="shared" si="6"/>
        <v>6.3079889496162733E-14</v>
      </c>
      <c r="G38">
        <f t="shared" si="7"/>
        <v>2.0001090761428939</v>
      </c>
      <c r="H38">
        <f t="shared" si="8"/>
        <v>5.6001090761428935</v>
      </c>
      <c r="I38">
        <f t="shared" si="9"/>
        <v>15.200109076142894</v>
      </c>
      <c r="L38" s="3">
        <f t="shared" si="10"/>
        <v>0.99974887443667559</v>
      </c>
      <c r="M38" s="3">
        <f t="shared" si="11"/>
        <v>0.99974887443667559</v>
      </c>
      <c r="N38" s="3">
        <f t="shared" si="12"/>
        <v>0.99974887443667559</v>
      </c>
      <c r="O38">
        <f t="shared" si="13"/>
        <v>2.0001090761428939</v>
      </c>
      <c r="P38">
        <f t="shared" si="1"/>
        <v>2.0001090761428939</v>
      </c>
      <c r="Q38">
        <f t="shared" si="2"/>
        <v>2.0001090761428939</v>
      </c>
    </row>
    <row r="39" spans="2:17" ht="15.75" thickBot="1" x14ac:dyDescent="0.3">
      <c r="B39">
        <v>3.5</v>
      </c>
      <c r="C39">
        <f t="shared" si="3"/>
        <v>10.5</v>
      </c>
      <c r="D39" s="3">
        <f t="shared" si="4"/>
        <v>0.9996838722022704</v>
      </c>
      <c r="E39" s="4">
        <f t="shared" si="5"/>
        <v>3.1612779762958616E-4</v>
      </c>
      <c r="F39" s="5">
        <f t="shared" si="6"/>
        <v>9.9968387220227052E-14</v>
      </c>
      <c r="G39">
        <f t="shared" si="7"/>
        <v>2.0001373142637018</v>
      </c>
      <c r="H39">
        <f t="shared" si="8"/>
        <v>5.5001373142637018</v>
      </c>
      <c r="I39">
        <f t="shared" si="9"/>
        <v>15.000137314263702</v>
      </c>
      <c r="L39" s="3">
        <f t="shared" si="10"/>
        <v>0.9996838722022704</v>
      </c>
      <c r="M39" s="3">
        <f t="shared" si="11"/>
        <v>0.9996838722022704</v>
      </c>
      <c r="N39" s="3">
        <f t="shared" si="12"/>
        <v>0.9996838722022704</v>
      </c>
      <c r="O39">
        <f t="shared" si="13"/>
        <v>2.0001373142637018</v>
      </c>
      <c r="P39">
        <f t="shared" si="1"/>
        <v>2.0001373142637018</v>
      </c>
      <c r="Q39">
        <f t="shared" si="2"/>
        <v>2.0001373142637018</v>
      </c>
    </row>
    <row r="40" spans="2:17" ht="15.75" thickBot="1" x14ac:dyDescent="0.3">
      <c r="B40">
        <v>3.6</v>
      </c>
      <c r="C40">
        <f t="shared" si="3"/>
        <v>10.4</v>
      </c>
      <c r="D40" s="3">
        <f t="shared" si="4"/>
        <v>0.99960205125553681</v>
      </c>
      <c r="E40" s="4">
        <f t="shared" si="5"/>
        <v>3.9794874430481414E-4</v>
      </c>
      <c r="F40" s="5">
        <f t="shared" si="6"/>
        <v>1.5842624862050689E-13</v>
      </c>
      <c r="G40">
        <f t="shared" si="7"/>
        <v>2.0001728613410594</v>
      </c>
      <c r="H40">
        <f t="shared" si="8"/>
        <v>5.4001728613410585</v>
      </c>
      <c r="I40">
        <f t="shared" si="9"/>
        <v>14.800172861341059</v>
      </c>
      <c r="L40" s="3">
        <f t="shared" si="10"/>
        <v>0.99960205125553681</v>
      </c>
      <c r="M40" s="3">
        <f t="shared" si="11"/>
        <v>0.99960205125553681</v>
      </c>
      <c r="N40" s="3">
        <f t="shared" si="12"/>
        <v>0.99960205125553681</v>
      </c>
      <c r="O40">
        <f t="shared" si="13"/>
        <v>2.0001728613410594</v>
      </c>
      <c r="P40">
        <f t="shared" si="1"/>
        <v>2.0001728613410594</v>
      </c>
      <c r="Q40">
        <f t="shared" si="2"/>
        <v>2.0001728613410594</v>
      </c>
    </row>
    <row r="41" spans="2:17" ht="15.75" thickBot="1" x14ac:dyDescent="0.3">
      <c r="B41">
        <v>3.7</v>
      </c>
      <c r="C41">
        <f t="shared" si="3"/>
        <v>10.3</v>
      </c>
      <c r="D41" s="3">
        <f t="shared" si="4"/>
        <v>0.99949906382893539</v>
      </c>
      <c r="E41" s="4">
        <f t="shared" si="5"/>
        <v>5.009361708134735E-4</v>
      </c>
      <c r="F41" s="5">
        <f t="shared" si="6"/>
        <v>2.5106281367384406E-13</v>
      </c>
      <c r="G41">
        <f t="shared" si="7"/>
        <v>2.0002176083233709</v>
      </c>
      <c r="H41">
        <f t="shared" si="8"/>
        <v>5.3002176083233703</v>
      </c>
      <c r="I41">
        <f t="shared" si="9"/>
        <v>14.600217608323369</v>
      </c>
      <c r="L41" s="3">
        <f t="shared" si="10"/>
        <v>0.99949906382893539</v>
      </c>
      <c r="M41" s="3">
        <f t="shared" si="11"/>
        <v>0.99949906382893539</v>
      </c>
      <c r="N41" s="3">
        <f t="shared" si="12"/>
        <v>0.99949906382893539</v>
      </c>
      <c r="O41">
        <f t="shared" si="13"/>
        <v>2.0002176083233709</v>
      </c>
      <c r="P41">
        <f t="shared" si="1"/>
        <v>2.0002176083233709</v>
      </c>
      <c r="Q41">
        <f t="shared" si="2"/>
        <v>2.0002176083233709</v>
      </c>
    </row>
    <row r="42" spans="2:17" ht="15.75" thickBot="1" x14ac:dyDescent="0.3">
      <c r="B42">
        <v>3.8</v>
      </c>
      <c r="C42">
        <f t="shared" si="3"/>
        <v>10.199999999999999</v>
      </c>
      <c r="D42" s="3">
        <f t="shared" si="4"/>
        <v>0.99936944051126242</v>
      </c>
      <c r="E42" s="4">
        <f t="shared" si="5"/>
        <v>6.3055948833964329E-4</v>
      </c>
      <c r="F42" s="5">
        <f t="shared" si="6"/>
        <v>3.978561402995711E-13</v>
      </c>
      <c r="G42">
        <f t="shared" si="7"/>
        <v>2.0002739348816694</v>
      </c>
      <c r="H42">
        <f t="shared" si="8"/>
        <v>5.2002739348816691</v>
      </c>
      <c r="I42">
        <f t="shared" si="9"/>
        <v>14.400273934881668</v>
      </c>
      <c r="L42" s="3">
        <f t="shared" si="10"/>
        <v>0.99936944051126242</v>
      </c>
      <c r="M42" s="3">
        <f t="shared" si="11"/>
        <v>0.99936944051126242</v>
      </c>
      <c r="N42" s="3">
        <f t="shared" si="12"/>
        <v>0.99936944051126242</v>
      </c>
      <c r="O42">
        <f t="shared" si="13"/>
        <v>2.0002739348816694</v>
      </c>
      <c r="P42">
        <f t="shared" si="1"/>
        <v>2.0002739348816694</v>
      </c>
      <c r="Q42">
        <f t="shared" si="2"/>
        <v>2.0002739348816694</v>
      </c>
    </row>
    <row r="43" spans="2:17" ht="15.75" thickBot="1" x14ac:dyDescent="0.3">
      <c r="B43">
        <v>3.9</v>
      </c>
      <c r="C43">
        <f t="shared" si="3"/>
        <v>10.1</v>
      </c>
      <c r="D43" s="3">
        <f t="shared" si="4"/>
        <v>0.99920630222120077</v>
      </c>
      <c r="E43" s="4">
        <f t="shared" si="5"/>
        <v>7.9369777816874331E-4</v>
      </c>
      <c r="F43" s="5">
        <f t="shared" si="6"/>
        <v>6.3045655503736236E-13</v>
      </c>
      <c r="G43">
        <f t="shared" si="7"/>
        <v>2.0003448354312989</v>
      </c>
      <c r="H43">
        <f t="shared" si="8"/>
        <v>5.100344835431299</v>
      </c>
      <c r="I43">
        <f t="shared" si="9"/>
        <v>14.200344835431299</v>
      </c>
      <c r="L43" s="3">
        <f t="shared" si="10"/>
        <v>0.99920630222120077</v>
      </c>
      <c r="M43" s="3">
        <f t="shared" si="11"/>
        <v>0.99920630222120077</v>
      </c>
      <c r="N43" s="3">
        <f t="shared" si="12"/>
        <v>0.99920630222120077</v>
      </c>
      <c r="O43">
        <f t="shared" si="13"/>
        <v>2.0003448354312989</v>
      </c>
      <c r="P43">
        <f t="shared" si="1"/>
        <v>2.0003448354312989</v>
      </c>
      <c r="Q43">
        <f t="shared" si="2"/>
        <v>2.0003448354312989</v>
      </c>
    </row>
    <row r="44" spans="2:17" ht="15.75" thickBot="1" x14ac:dyDescent="0.3">
      <c r="B44">
        <v>4</v>
      </c>
      <c r="C44">
        <f t="shared" si="3"/>
        <v>10</v>
      </c>
      <c r="D44" s="3">
        <f t="shared" si="4"/>
        <v>0.99900099900000106</v>
      </c>
      <c r="E44" s="4">
        <f t="shared" si="5"/>
        <v>9.9900099900000088E-4</v>
      </c>
      <c r="F44" s="5">
        <f t="shared" si="6"/>
        <v>9.990009990000009E-13</v>
      </c>
      <c r="G44">
        <f t="shared" si="7"/>
        <v>2.0004340774797527</v>
      </c>
      <c r="H44">
        <f t="shared" si="8"/>
        <v>5.0004340774797527</v>
      </c>
      <c r="I44">
        <f t="shared" si="9"/>
        <v>14.000434077479753</v>
      </c>
      <c r="L44" s="3">
        <f t="shared" si="10"/>
        <v>0.99900099900000106</v>
      </c>
      <c r="M44" s="3">
        <f t="shared" si="11"/>
        <v>0.99900099900000106</v>
      </c>
      <c r="N44" s="3">
        <f t="shared" si="12"/>
        <v>0.99900099900000106</v>
      </c>
      <c r="O44">
        <f t="shared" si="13"/>
        <v>2.0004340774797527</v>
      </c>
      <c r="P44">
        <f t="shared" si="1"/>
        <v>2.0004340774797527</v>
      </c>
      <c r="Q44">
        <f t="shared" si="2"/>
        <v>2.0004340774797527</v>
      </c>
    </row>
    <row r="45" spans="2:17" ht="15.75" thickBot="1" x14ac:dyDescent="0.3">
      <c r="B45">
        <v>4.0999999999999996</v>
      </c>
      <c r="C45">
        <f t="shared" si="3"/>
        <v>9.9</v>
      </c>
      <c r="D45" s="3">
        <f t="shared" si="4"/>
        <v>0.99874265748706381</v>
      </c>
      <c r="E45" s="4">
        <f t="shared" si="5"/>
        <v>1.2573425113533026E-3</v>
      </c>
      <c r="F45" s="5">
        <f t="shared" si="6"/>
        <v>1.5829004388717687E-12</v>
      </c>
      <c r="G45">
        <f t="shared" si="7"/>
        <v>2.0005464004935449</v>
      </c>
      <c r="H45">
        <f t="shared" si="8"/>
        <v>4.9005464004935444</v>
      </c>
      <c r="I45">
        <f t="shared" si="9"/>
        <v>13.800546400493545</v>
      </c>
      <c r="L45" s="3">
        <f t="shared" si="10"/>
        <v>0.99874265748706381</v>
      </c>
      <c r="M45" s="3">
        <f t="shared" si="11"/>
        <v>0.99874265748706381</v>
      </c>
      <c r="N45" s="3">
        <f t="shared" si="12"/>
        <v>0.99874265748706381</v>
      </c>
      <c r="O45">
        <f t="shared" si="13"/>
        <v>2.0005464004935449</v>
      </c>
      <c r="P45">
        <f t="shared" si="1"/>
        <v>2.0005464004935449</v>
      </c>
      <c r="Q45">
        <f t="shared" si="2"/>
        <v>2.0005464004935449</v>
      </c>
    </row>
    <row r="46" spans="2:17" ht="15.75" thickBot="1" x14ac:dyDescent="0.3">
      <c r="B46">
        <v>4.2</v>
      </c>
      <c r="C46">
        <f t="shared" si="3"/>
        <v>9.8000000000000007</v>
      </c>
      <c r="D46" s="3">
        <f t="shared" si="4"/>
        <v>0.99841761471669421</v>
      </c>
      <c r="E46" s="4">
        <f t="shared" si="5"/>
        <v>1.5823852807977528E-3</v>
      </c>
      <c r="F46" s="5">
        <f t="shared" si="6"/>
        <v>2.5079116593870283E-12</v>
      </c>
      <c r="G46">
        <f t="shared" si="7"/>
        <v>2.0006877654954081</v>
      </c>
      <c r="H46">
        <f t="shared" si="8"/>
        <v>4.8006877654954074</v>
      </c>
      <c r="I46">
        <f t="shared" si="9"/>
        <v>13.600687765495406</v>
      </c>
      <c r="L46" s="3">
        <f t="shared" si="10"/>
        <v>0.99841761471669421</v>
      </c>
      <c r="M46" s="3">
        <f t="shared" si="11"/>
        <v>0.99841761471669421</v>
      </c>
      <c r="N46" s="3">
        <f t="shared" si="12"/>
        <v>0.99841761471669421</v>
      </c>
      <c r="O46">
        <f t="shared" si="13"/>
        <v>2.0006877654954081</v>
      </c>
      <c r="P46">
        <f t="shared" si="1"/>
        <v>2.0006877654954081</v>
      </c>
      <c r="Q46">
        <f t="shared" si="2"/>
        <v>2.0006877654954081</v>
      </c>
    </row>
    <row r="47" spans="2:17" ht="15.75" thickBot="1" x14ac:dyDescent="0.3">
      <c r="B47">
        <v>4.3</v>
      </c>
      <c r="C47">
        <f t="shared" si="3"/>
        <v>9.6999999999999993</v>
      </c>
      <c r="D47" s="3">
        <f t="shared" si="4"/>
        <v>0.99800871082530651</v>
      </c>
      <c r="E47" s="4">
        <f t="shared" si="5"/>
        <v>1.9912891707204077E-3</v>
      </c>
      <c r="F47" s="5">
        <f t="shared" si="6"/>
        <v>3.97314424054406E-12</v>
      </c>
      <c r="G47">
        <f t="shared" si="7"/>
        <v>2.0008656680845189</v>
      </c>
      <c r="H47">
        <f t="shared" si="8"/>
        <v>4.7008656680845187</v>
      </c>
      <c r="I47">
        <f t="shared" si="9"/>
        <v>13.400865668084519</v>
      </c>
      <c r="L47" s="3">
        <f t="shared" si="10"/>
        <v>0.99800871082530651</v>
      </c>
      <c r="M47" s="3">
        <f t="shared" si="11"/>
        <v>0.99800871082530651</v>
      </c>
      <c r="N47" s="3">
        <f t="shared" si="12"/>
        <v>0.99800871082530651</v>
      </c>
      <c r="O47">
        <f t="shared" si="13"/>
        <v>2.0008656680845189</v>
      </c>
      <c r="P47">
        <f t="shared" si="1"/>
        <v>2.0008656680845189</v>
      </c>
      <c r="Q47">
        <f t="shared" si="2"/>
        <v>2.0008656680845189</v>
      </c>
    </row>
    <row r="48" spans="2:17" ht="15.75" thickBot="1" x14ac:dyDescent="0.3">
      <c r="B48">
        <v>4.4000000000000004</v>
      </c>
      <c r="C48">
        <f t="shared" si="3"/>
        <v>9.6</v>
      </c>
      <c r="D48" s="3">
        <f t="shared" si="4"/>
        <v>0.99749440732643613</v>
      </c>
      <c r="E48" s="4">
        <f t="shared" si="5"/>
        <v>2.5055926672699711E-3</v>
      </c>
      <c r="F48" s="5">
        <f t="shared" si="6"/>
        <v>6.2937642238053541E-12</v>
      </c>
      <c r="G48">
        <f t="shared" si="7"/>
        <v>2.0010895306026946</v>
      </c>
      <c r="H48">
        <f t="shared" si="8"/>
        <v>4.6010895306026933</v>
      </c>
      <c r="I48">
        <f t="shared" si="9"/>
        <v>13.201089530602692</v>
      </c>
      <c r="L48" s="3">
        <f t="shared" si="10"/>
        <v>0.99749440732643613</v>
      </c>
      <c r="M48" s="3">
        <f t="shared" si="11"/>
        <v>0.99749440732643613</v>
      </c>
      <c r="N48" s="3">
        <f t="shared" si="12"/>
        <v>0.99749440732643613</v>
      </c>
      <c r="O48">
        <f t="shared" si="13"/>
        <v>2.0010895306026946</v>
      </c>
      <c r="P48">
        <f t="shared" si="1"/>
        <v>2.0010895306026946</v>
      </c>
      <c r="Q48">
        <f t="shared" si="2"/>
        <v>2.0010895306026946</v>
      </c>
    </row>
    <row r="49" spans="2:17" ht="15.75" thickBot="1" x14ac:dyDescent="0.3">
      <c r="B49">
        <v>4.5</v>
      </c>
      <c r="C49">
        <f t="shared" si="3"/>
        <v>9.5</v>
      </c>
      <c r="D49" s="3">
        <f t="shared" si="4"/>
        <v>0.9968476908068028</v>
      </c>
      <c r="E49" s="4">
        <f t="shared" si="5"/>
        <v>3.1523091832287927E-3</v>
      </c>
      <c r="F49" s="5">
        <f t="shared" si="6"/>
        <v>9.9684769080680258E-12</v>
      </c>
      <c r="G49">
        <f t="shared" si="7"/>
        <v>2.0013711928370128</v>
      </c>
      <c r="H49">
        <f t="shared" si="8"/>
        <v>4.5013711928370119</v>
      </c>
      <c r="I49">
        <f t="shared" si="9"/>
        <v>13.001371192837013</v>
      </c>
      <c r="L49" s="3">
        <f t="shared" si="10"/>
        <v>0.9968476908068028</v>
      </c>
      <c r="M49" s="3">
        <f t="shared" si="11"/>
        <v>0.9968476908068028</v>
      </c>
      <c r="N49" s="3">
        <f t="shared" si="12"/>
        <v>0.9968476908068028</v>
      </c>
      <c r="O49">
        <f t="shared" si="13"/>
        <v>2.0013711928370128</v>
      </c>
      <c r="P49">
        <f t="shared" si="1"/>
        <v>2.0013711928370128</v>
      </c>
      <c r="Q49">
        <f t="shared" si="2"/>
        <v>2.0013711928370128</v>
      </c>
    </row>
    <row r="50" spans="2:17" ht="15.75" thickBot="1" x14ac:dyDescent="0.3">
      <c r="B50">
        <v>4.5999999999999996</v>
      </c>
      <c r="C50">
        <f t="shared" si="3"/>
        <v>9.4</v>
      </c>
      <c r="D50" s="3">
        <f t="shared" si="4"/>
        <v>0.99603471436512425</v>
      </c>
      <c r="E50" s="4">
        <f t="shared" si="5"/>
        <v>3.9652856190896058E-3</v>
      </c>
      <c r="F50" s="5">
        <f t="shared" si="6"/>
        <v>1.5786086382522366E-11</v>
      </c>
      <c r="G50">
        <f t="shared" si="7"/>
        <v>2.0017255250356487</v>
      </c>
      <c r="H50">
        <f t="shared" si="8"/>
        <v>4.4017255250356486</v>
      </c>
      <c r="I50">
        <f t="shared" si="9"/>
        <v>12.801725525035648</v>
      </c>
      <c r="L50" s="3">
        <f t="shared" si="10"/>
        <v>0.99603471436512425</v>
      </c>
      <c r="M50" s="3">
        <f t="shared" si="11"/>
        <v>0.99603471436512425</v>
      </c>
      <c r="N50" s="3">
        <f t="shared" si="12"/>
        <v>0.99603471436512425</v>
      </c>
      <c r="O50">
        <f t="shared" si="13"/>
        <v>2.0017255250356487</v>
      </c>
      <c r="P50">
        <f t="shared" si="1"/>
        <v>2.0017255250356487</v>
      </c>
      <c r="Q50">
        <f t="shared" si="2"/>
        <v>2.0017255250356487</v>
      </c>
    </row>
    <row r="51" spans="2:17" ht="15.75" thickBot="1" x14ac:dyDescent="0.3">
      <c r="B51">
        <v>4.7</v>
      </c>
      <c r="C51">
        <f t="shared" si="3"/>
        <v>9.3000000000000007</v>
      </c>
      <c r="D51" s="3">
        <f t="shared" si="4"/>
        <v>0.99501312123844321</v>
      </c>
      <c r="E51" s="4">
        <f t="shared" si="5"/>
        <v>4.9868787365633356E-3</v>
      </c>
      <c r="F51" s="5">
        <f t="shared" si="6"/>
        <v>2.4993599584128484E-11</v>
      </c>
      <c r="G51">
        <f t="shared" si="7"/>
        <v>2.0021711921749996</v>
      </c>
      <c r="H51">
        <f t="shared" si="8"/>
        <v>4.302171192174999</v>
      </c>
      <c r="I51">
        <f t="shared" si="9"/>
        <v>12.602171192174998</v>
      </c>
      <c r="L51" s="3">
        <f t="shared" si="10"/>
        <v>0.99501312123844321</v>
      </c>
      <c r="M51" s="3">
        <f t="shared" si="11"/>
        <v>0.99501312123844321</v>
      </c>
      <c r="N51" s="3">
        <f t="shared" si="12"/>
        <v>0.99501312123844321</v>
      </c>
      <c r="O51">
        <f t="shared" si="13"/>
        <v>2.0021711921749996</v>
      </c>
      <c r="P51">
        <f t="shared" si="1"/>
        <v>2.0021711921749996</v>
      </c>
      <c r="Q51">
        <f t="shared" si="2"/>
        <v>2.0021711921749996</v>
      </c>
    </row>
    <row r="52" spans="2:17" ht="15.75" thickBot="1" x14ac:dyDescent="0.3">
      <c r="B52">
        <v>4.8</v>
      </c>
      <c r="C52">
        <f t="shared" si="3"/>
        <v>9.1999999999999993</v>
      </c>
      <c r="D52" s="3">
        <f t="shared" si="4"/>
        <v>0.99372998761925291</v>
      </c>
      <c r="E52" s="4">
        <f t="shared" si="5"/>
        <v>6.2700123411857942E-3</v>
      </c>
      <c r="F52" s="5">
        <f t="shared" si="6"/>
        <v>3.9561103366526295E-11</v>
      </c>
      <c r="G52">
        <f t="shared" si="7"/>
        <v>2.0027316043521202</v>
      </c>
      <c r="H52">
        <f t="shared" si="8"/>
        <v>4.2027316043521203</v>
      </c>
      <c r="I52">
        <f t="shared" si="9"/>
        <v>12.40273160435212</v>
      </c>
      <c r="L52" s="3">
        <f t="shared" si="10"/>
        <v>0.99372998761925291</v>
      </c>
      <c r="M52" s="3">
        <f t="shared" si="11"/>
        <v>0.99372998761925291</v>
      </c>
      <c r="N52" s="3">
        <f t="shared" si="12"/>
        <v>0.99372998761925291</v>
      </c>
      <c r="O52">
        <f t="shared" si="13"/>
        <v>2.0027316043521202</v>
      </c>
      <c r="P52">
        <f t="shared" si="1"/>
        <v>2.0027316043521202</v>
      </c>
      <c r="Q52">
        <f t="shared" si="2"/>
        <v>2.0027316043521202</v>
      </c>
    </row>
    <row r="53" spans="2:17" ht="15.75" thickBot="1" x14ac:dyDescent="0.3">
      <c r="B53">
        <v>4.9000000000000004</v>
      </c>
      <c r="C53">
        <f t="shared" si="3"/>
        <v>9.1</v>
      </c>
      <c r="D53" s="3">
        <f t="shared" si="4"/>
        <v>0.99211931608756465</v>
      </c>
      <c r="E53" s="4">
        <f t="shared" si="5"/>
        <v>7.8806838498369745E-3</v>
      </c>
      <c r="F53" s="5">
        <f t="shared" si="6"/>
        <v>6.2598496908611665E-11</v>
      </c>
      <c r="G53">
        <f t="shared" si="7"/>
        <v>2.0034360947789147</v>
      </c>
      <c r="H53">
        <f t="shared" si="8"/>
        <v>4.1034360947789139</v>
      </c>
      <c r="I53">
        <f t="shared" si="9"/>
        <v>12.203436094778914</v>
      </c>
      <c r="L53" s="3">
        <f t="shared" si="10"/>
        <v>0.99211931608756465</v>
      </c>
      <c r="M53" s="3">
        <f t="shared" si="11"/>
        <v>0.99211931608756465</v>
      </c>
      <c r="N53" s="3">
        <f t="shared" si="12"/>
        <v>0.99211931608756465</v>
      </c>
      <c r="O53">
        <f t="shared" si="13"/>
        <v>2.0034360947789147</v>
      </c>
      <c r="P53">
        <f t="shared" si="1"/>
        <v>2.0034360947789147</v>
      </c>
      <c r="Q53">
        <f t="shared" si="2"/>
        <v>2.0034360947789147</v>
      </c>
    </row>
    <row r="54" spans="2:17" ht="15.75" thickBot="1" x14ac:dyDescent="0.3">
      <c r="B54">
        <v>5</v>
      </c>
      <c r="C54">
        <f t="shared" si="3"/>
        <v>9</v>
      </c>
      <c r="D54" s="3">
        <f t="shared" si="4"/>
        <v>0.99009900980296051</v>
      </c>
      <c r="E54" s="4">
        <f t="shared" si="5"/>
        <v>9.9009900980296037E-3</v>
      </c>
      <c r="F54" s="5">
        <f t="shared" si="6"/>
        <v>9.9009900980296044E-11</v>
      </c>
      <c r="G54">
        <f t="shared" si="7"/>
        <v>2.004321373825642</v>
      </c>
      <c r="H54">
        <f t="shared" si="8"/>
        <v>4.0043213738256425</v>
      </c>
      <c r="I54">
        <f t="shared" si="9"/>
        <v>12.004321373825642</v>
      </c>
      <c r="L54" s="3">
        <f t="shared" si="10"/>
        <v>0.99009900980296051</v>
      </c>
      <c r="M54" s="3">
        <f t="shared" si="11"/>
        <v>0.99009900980296051</v>
      </c>
      <c r="N54" s="3">
        <f t="shared" si="12"/>
        <v>0.99009900980296051</v>
      </c>
      <c r="O54">
        <f t="shared" si="13"/>
        <v>2.004321373825642</v>
      </c>
      <c r="P54">
        <f t="shared" si="1"/>
        <v>2.004321373825642</v>
      </c>
      <c r="Q54">
        <f t="shared" si="2"/>
        <v>2.004321373825642</v>
      </c>
    </row>
    <row r="55" spans="2:17" ht="15.75" thickBot="1" x14ac:dyDescent="0.3">
      <c r="B55">
        <v>5.0999999999999996</v>
      </c>
      <c r="C55">
        <f t="shared" si="3"/>
        <v>8.9</v>
      </c>
      <c r="D55" s="3">
        <f t="shared" si="4"/>
        <v>0.98756726459098465</v>
      </c>
      <c r="E55" s="4">
        <f t="shared" si="5"/>
        <v>1.243273525249646E-2</v>
      </c>
      <c r="F55" s="5">
        <f t="shared" si="6"/>
        <v>1.5651886347476979E-10</v>
      </c>
      <c r="G55">
        <f t="shared" si="7"/>
        <v>2.005433314288021</v>
      </c>
      <c r="H55">
        <f t="shared" si="8"/>
        <v>3.9054333142880204</v>
      </c>
      <c r="I55">
        <f t="shared" si="9"/>
        <v>11.80543331428802</v>
      </c>
      <c r="L55" s="3">
        <f t="shared" si="10"/>
        <v>0.98756726459098465</v>
      </c>
      <c r="M55" s="3">
        <f t="shared" si="11"/>
        <v>0.98756726459098465</v>
      </c>
      <c r="N55" s="3">
        <f t="shared" si="12"/>
        <v>0.98756726459098465</v>
      </c>
      <c r="O55">
        <f t="shared" si="13"/>
        <v>2.005433314288021</v>
      </c>
      <c r="P55">
        <f t="shared" si="1"/>
        <v>2.005433314288021</v>
      </c>
      <c r="Q55">
        <f t="shared" si="2"/>
        <v>2.005433314288021</v>
      </c>
    </row>
    <row r="56" spans="2:17" ht="15.75" thickBot="1" x14ac:dyDescent="0.3">
      <c r="B56">
        <v>5.2</v>
      </c>
      <c r="C56">
        <f t="shared" si="3"/>
        <v>8.8000000000000007</v>
      </c>
      <c r="D56" s="3">
        <f t="shared" si="4"/>
        <v>0.98439833751475858</v>
      </c>
      <c r="E56" s="4">
        <f t="shared" si="5"/>
        <v>1.5601662237971811E-2</v>
      </c>
      <c r="F56" s="5">
        <f t="shared" si="6"/>
        <v>2.4726968272039193E-10</v>
      </c>
      <c r="G56">
        <f t="shared" si="7"/>
        <v>2.0068291284198407</v>
      </c>
      <c r="H56">
        <f t="shared" si="8"/>
        <v>3.8068291284198401</v>
      </c>
      <c r="I56">
        <f t="shared" si="9"/>
        <v>11.606829128419839</v>
      </c>
      <c r="L56" s="3">
        <f t="shared" si="10"/>
        <v>0.98439833751475858</v>
      </c>
      <c r="M56" s="3">
        <f t="shared" si="11"/>
        <v>0.98439833751475858</v>
      </c>
      <c r="N56" s="3">
        <f t="shared" si="12"/>
        <v>0.98439833751475858</v>
      </c>
      <c r="O56">
        <f t="shared" si="13"/>
        <v>2.0068291284198407</v>
      </c>
      <c r="P56">
        <f t="shared" si="1"/>
        <v>2.0068291284198407</v>
      </c>
      <c r="Q56">
        <f t="shared" si="2"/>
        <v>2.0068291284198407</v>
      </c>
    </row>
    <row r="57" spans="2:17" ht="15.75" thickBot="1" x14ac:dyDescent="0.3">
      <c r="B57">
        <v>5.3</v>
      </c>
      <c r="C57">
        <f t="shared" si="3"/>
        <v>8.6999999999999993</v>
      </c>
      <c r="D57" s="3">
        <f t="shared" si="4"/>
        <v>0.98043769574473694</v>
      </c>
      <c r="E57" s="4">
        <f t="shared" si="5"/>
        <v>1.9562303864943988E-2</v>
      </c>
      <c r="F57" s="5">
        <f t="shared" si="6"/>
        <v>3.9031927695692841E-10</v>
      </c>
      <c r="G57">
        <f t="shared" si="7"/>
        <v>2.0085799993995495</v>
      </c>
      <c r="H57">
        <f t="shared" si="8"/>
        <v>3.7085799993995492</v>
      </c>
      <c r="I57">
        <f t="shared" si="9"/>
        <v>11.408579999399549</v>
      </c>
      <c r="L57" s="3">
        <f t="shared" si="10"/>
        <v>0.98043769574473694</v>
      </c>
      <c r="M57" s="3">
        <f t="shared" si="11"/>
        <v>0.98043769574473694</v>
      </c>
      <c r="N57" s="3">
        <f t="shared" si="12"/>
        <v>0.98043769574473694</v>
      </c>
      <c r="O57">
        <f t="shared" si="13"/>
        <v>2.0085799993995495</v>
      </c>
      <c r="P57">
        <f t="shared" si="1"/>
        <v>2.0085799993995495</v>
      </c>
      <c r="Q57">
        <f t="shared" si="2"/>
        <v>2.0085799993995495</v>
      </c>
    </row>
    <row r="58" spans="2:17" ht="15.75" thickBot="1" x14ac:dyDescent="0.3">
      <c r="B58">
        <v>5.4</v>
      </c>
      <c r="C58">
        <f t="shared" si="3"/>
        <v>8.6</v>
      </c>
      <c r="D58" s="3">
        <f t="shared" si="4"/>
        <v>0.97549663184924895</v>
      </c>
      <c r="E58" s="4">
        <f t="shared" si="5"/>
        <v>2.4503367535254287E-2</v>
      </c>
      <c r="F58" s="5">
        <f t="shared" si="6"/>
        <v>6.1549676438097686E-10</v>
      </c>
      <c r="G58">
        <f t="shared" si="7"/>
        <v>2.0107742257792638</v>
      </c>
      <c r="H58">
        <f t="shared" si="8"/>
        <v>3.6107742257792634</v>
      </c>
      <c r="I58">
        <f t="shared" si="9"/>
        <v>11.210774225779263</v>
      </c>
      <c r="L58" s="3">
        <f t="shared" si="10"/>
        <v>0.97549663184924895</v>
      </c>
      <c r="M58" s="3">
        <f t="shared" si="11"/>
        <v>0.97549663184924895</v>
      </c>
      <c r="N58" s="3">
        <f t="shared" si="12"/>
        <v>0.97549663184924895</v>
      </c>
      <c r="O58">
        <f t="shared" si="13"/>
        <v>2.0107742257792638</v>
      </c>
      <c r="P58">
        <f t="shared" si="1"/>
        <v>2.0107742257792638</v>
      </c>
      <c r="Q58">
        <f t="shared" si="2"/>
        <v>2.0107742257792638</v>
      </c>
    </row>
    <row r="59" spans="2:17" ht="15.75" thickBot="1" x14ac:dyDescent="0.3">
      <c r="B59">
        <v>5.5</v>
      </c>
      <c r="C59">
        <f t="shared" si="3"/>
        <v>8.5</v>
      </c>
      <c r="D59" s="3">
        <f t="shared" si="4"/>
        <v>0.96934656902865157</v>
      </c>
      <c r="E59" s="4">
        <f t="shared" si="5"/>
        <v>3.0653430002001738E-2</v>
      </c>
      <c r="F59" s="5">
        <f t="shared" si="6"/>
        <v>9.6934656902865172E-10</v>
      </c>
      <c r="G59">
        <f t="shared" si="7"/>
        <v>2.01352092252902</v>
      </c>
      <c r="H59">
        <f t="shared" si="8"/>
        <v>3.5135209225290196</v>
      </c>
      <c r="I59">
        <f t="shared" si="9"/>
        <v>11.01352092252902</v>
      </c>
      <c r="L59" s="3">
        <f t="shared" si="10"/>
        <v>0.96934656902865157</v>
      </c>
      <c r="M59" s="3">
        <f t="shared" si="11"/>
        <v>0.96934656902865157</v>
      </c>
      <c r="N59" s="3">
        <f t="shared" si="12"/>
        <v>0.96934656902865157</v>
      </c>
      <c r="O59">
        <f t="shared" si="13"/>
        <v>2.01352092252902</v>
      </c>
      <c r="P59">
        <f t="shared" si="1"/>
        <v>2.01352092252902</v>
      </c>
      <c r="Q59">
        <f t="shared" si="2"/>
        <v>2.01352092252902</v>
      </c>
    </row>
    <row r="60" spans="2:17" ht="15.75" thickBot="1" x14ac:dyDescent="0.3">
      <c r="B60">
        <v>5.6</v>
      </c>
      <c r="C60">
        <f t="shared" si="3"/>
        <v>8.4</v>
      </c>
      <c r="D60" s="3">
        <f t="shared" si="4"/>
        <v>0.96171349465188904</v>
      </c>
      <c r="E60" s="4">
        <f t="shared" si="5"/>
        <v>3.8286503823897929E-2</v>
      </c>
      <c r="F60" s="5">
        <f t="shared" si="6"/>
        <v>1.5242131707717656E-9</v>
      </c>
      <c r="G60">
        <f t="shared" si="7"/>
        <v>2.0169542899414905</v>
      </c>
      <c r="H60">
        <f t="shared" si="8"/>
        <v>3.4169542899414904</v>
      </c>
      <c r="I60">
        <f t="shared" si="9"/>
        <v>10.81695428994149</v>
      </c>
      <c r="L60" s="3">
        <f t="shared" si="10"/>
        <v>0.96171349465188904</v>
      </c>
      <c r="M60" s="3">
        <f t="shared" si="11"/>
        <v>0.96171349465188904</v>
      </c>
      <c r="N60" s="3">
        <f t="shared" si="12"/>
        <v>0.96171349465188904</v>
      </c>
      <c r="O60">
        <f t="shared" si="13"/>
        <v>2.0169542899414905</v>
      </c>
      <c r="P60">
        <f t="shared" si="1"/>
        <v>2.0169542899414905</v>
      </c>
      <c r="Q60">
        <f t="shared" si="2"/>
        <v>2.0169542899414905</v>
      </c>
    </row>
    <row r="61" spans="2:17" ht="15.75" thickBot="1" x14ac:dyDescent="0.3">
      <c r="B61">
        <v>5.7</v>
      </c>
      <c r="C61">
        <f t="shared" si="3"/>
        <v>8.3000000000000007</v>
      </c>
      <c r="D61" s="3">
        <f t="shared" si="4"/>
        <v>0.95227327668795603</v>
      </c>
      <c r="E61" s="4">
        <f t="shared" si="5"/>
        <v>4.7726720920041585E-2</v>
      </c>
      <c r="F61" s="5">
        <f t="shared" si="6"/>
        <v>2.3920023228016566E-9</v>
      </c>
      <c r="G61">
        <f t="shared" si="7"/>
        <v>2.0212384029530885</v>
      </c>
      <c r="H61">
        <f t="shared" si="8"/>
        <v>3.3212384029530875</v>
      </c>
      <c r="I61">
        <f t="shared" si="9"/>
        <v>10.621238402953086</v>
      </c>
      <c r="L61" s="3">
        <f t="shared" si="10"/>
        <v>0.95227327668795603</v>
      </c>
      <c r="M61" s="3">
        <f t="shared" si="11"/>
        <v>0.95227327668795603</v>
      </c>
      <c r="N61" s="3">
        <f t="shared" si="12"/>
        <v>0.95227327668795603</v>
      </c>
      <c r="O61">
        <f t="shared" si="13"/>
        <v>2.0212384029530885</v>
      </c>
      <c r="P61">
        <f t="shared" si="1"/>
        <v>2.0212384029530885</v>
      </c>
      <c r="Q61">
        <f t="shared" si="2"/>
        <v>2.0212384029530885</v>
      </c>
    </row>
    <row r="62" spans="2:17" ht="15.75" thickBot="1" x14ac:dyDescent="0.3">
      <c r="B62">
        <v>5.8</v>
      </c>
      <c r="C62">
        <f t="shared" si="3"/>
        <v>8.1999999999999993</v>
      </c>
      <c r="D62" s="3">
        <f t="shared" si="4"/>
        <v>0.94064905337469795</v>
      </c>
      <c r="E62" s="4">
        <f t="shared" si="5"/>
        <v>5.9350942880510786E-2</v>
      </c>
      <c r="F62" s="5">
        <f t="shared" si="6"/>
        <v>3.744791331228277E-9</v>
      </c>
      <c r="G62">
        <f t="shared" si="7"/>
        <v>2.0265723772224447</v>
      </c>
      <c r="H62">
        <f t="shared" si="8"/>
        <v>3.2265723772224439</v>
      </c>
      <c r="I62">
        <f t="shared" si="9"/>
        <v>10.426572377222444</v>
      </c>
      <c r="L62" s="3">
        <f t="shared" si="10"/>
        <v>0.94064905337469795</v>
      </c>
      <c r="M62" s="3">
        <f t="shared" si="11"/>
        <v>0.94064905337469795</v>
      </c>
      <c r="N62" s="3">
        <f t="shared" si="12"/>
        <v>0.94064905337469795</v>
      </c>
      <c r="O62">
        <f t="shared" si="13"/>
        <v>2.0265723772224447</v>
      </c>
      <c r="P62">
        <f t="shared" si="1"/>
        <v>2.0265723772224447</v>
      </c>
      <c r="Q62">
        <f t="shared" si="2"/>
        <v>2.0265723772224447</v>
      </c>
    </row>
    <row r="63" spans="2:17" ht="15.75" thickBot="1" x14ac:dyDescent="0.3">
      <c r="B63">
        <v>5.9</v>
      </c>
      <c r="C63">
        <f t="shared" si="3"/>
        <v>8.1</v>
      </c>
      <c r="D63" s="3">
        <f t="shared" si="4"/>
        <v>0.92641243846729782</v>
      </c>
      <c r="E63" s="4">
        <f t="shared" si="5"/>
        <v>7.3587555687434761E-2</v>
      </c>
      <c r="F63" s="5">
        <f t="shared" si="6"/>
        <v>5.8452673206874922E-9</v>
      </c>
      <c r="G63">
        <f t="shared" si="7"/>
        <v>2.0331956225269954</v>
      </c>
      <c r="H63">
        <f t="shared" si="8"/>
        <v>3.1331956225269941</v>
      </c>
      <c r="I63">
        <f t="shared" si="9"/>
        <v>10.233195622526994</v>
      </c>
      <c r="L63" s="3">
        <f t="shared" si="10"/>
        <v>0.92641243846729782</v>
      </c>
      <c r="M63" s="3">
        <f t="shared" si="11"/>
        <v>0.92641243846729782</v>
      </c>
      <c r="N63" s="3">
        <f t="shared" si="12"/>
        <v>0.92641243846729782</v>
      </c>
      <c r="O63">
        <f t="shared" si="13"/>
        <v>2.0331956225269954</v>
      </c>
      <c r="P63">
        <f t="shared" si="1"/>
        <v>2.0331956225269954</v>
      </c>
      <c r="Q63">
        <f t="shared" si="2"/>
        <v>2.0331956225269954</v>
      </c>
    </row>
    <row r="64" spans="2:17" ht="15.75" thickBot="1" x14ac:dyDescent="0.3">
      <c r="B64">
        <v>6</v>
      </c>
      <c r="C64">
        <f t="shared" si="3"/>
        <v>8</v>
      </c>
      <c r="D64" s="3">
        <f t="shared" si="4"/>
        <v>0.90909090082644628</v>
      </c>
      <c r="E64" s="4">
        <f t="shared" si="5"/>
        <v>9.0909090082644639E-2</v>
      </c>
      <c r="F64" s="5">
        <f t="shared" si="6"/>
        <v>9.0909090082644633E-9</v>
      </c>
      <c r="G64">
        <f t="shared" si="7"/>
        <v>2.0413926891063565</v>
      </c>
      <c r="H64">
        <f t="shared" si="8"/>
        <v>3.0413926891063565</v>
      </c>
      <c r="I64">
        <f t="shared" si="9"/>
        <v>10.041392689106356</v>
      </c>
      <c r="L64" s="3">
        <f t="shared" si="10"/>
        <v>0.90909090082644628</v>
      </c>
      <c r="M64" s="3">
        <f t="shared" si="11"/>
        <v>0.90909090082644628</v>
      </c>
      <c r="N64" s="3">
        <f t="shared" si="12"/>
        <v>0.90909090082644628</v>
      </c>
      <c r="O64">
        <f t="shared" si="13"/>
        <v>2.0413926891063565</v>
      </c>
      <c r="P64">
        <f t="shared" si="1"/>
        <v>2.0413926891063565</v>
      </c>
      <c r="Q64">
        <f t="shared" si="2"/>
        <v>2.0413926891063565</v>
      </c>
    </row>
    <row r="65" spans="2:17" ht="15.75" thickBot="1" x14ac:dyDescent="0.3">
      <c r="B65">
        <v>6.1</v>
      </c>
      <c r="C65">
        <f t="shared" si="3"/>
        <v>7.9</v>
      </c>
      <c r="D65" s="3">
        <f t="shared" si="4"/>
        <v>0.88818421771911682</v>
      </c>
      <c r="E65" s="4">
        <f t="shared" si="5"/>
        <v>0.111815768204112</v>
      </c>
      <c r="F65" s="5">
        <f t="shared" si="6"/>
        <v>1.4076771203144286E-8</v>
      </c>
      <c r="G65">
        <f t="shared" si="7"/>
        <v>2.0514969481386944</v>
      </c>
      <c r="H65">
        <f t="shared" si="8"/>
        <v>2.9514969481386939</v>
      </c>
      <c r="I65">
        <f t="shared" si="9"/>
        <v>9.8514969481386938</v>
      </c>
      <c r="L65" s="3">
        <f t="shared" si="10"/>
        <v>0.88818421771911682</v>
      </c>
      <c r="M65" s="3">
        <f t="shared" si="11"/>
        <v>0.88818421771911682</v>
      </c>
      <c r="N65" s="3">
        <f t="shared" si="12"/>
        <v>0.88818421771911682</v>
      </c>
      <c r="O65">
        <f t="shared" si="13"/>
        <v>2.0514969481386944</v>
      </c>
      <c r="P65">
        <f t="shared" si="1"/>
        <v>2.0514969481386944</v>
      </c>
      <c r="Q65">
        <f t="shared" si="2"/>
        <v>2.0514969481386944</v>
      </c>
    </row>
    <row r="66" spans="2:17" ht="15.75" thickBot="1" x14ac:dyDescent="0.3">
      <c r="B66">
        <v>6.2</v>
      </c>
      <c r="C66">
        <f t="shared" si="3"/>
        <v>7.8</v>
      </c>
      <c r="D66" s="3">
        <f t="shared" si="4"/>
        <v>0.86319309268066557</v>
      </c>
      <c r="E66" s="4">
        <f t="shared" si="5"/>
        <v>0.13680688563690432</v>
      </c>
      <c r="F66" s="5">
        <f t="shared" si="6"/>
        <v>2.1682430172773602E-8</v>
      </c>
      <c r="G66">
        <f t="shared" si="7"/>
        <v>2.0638920435599397</v>
      </c>
      <c r="H66">
        <f t="shared" si="8"/>
        <v>2.8638920435599391</v>
      </c>
      <c r="I66">
        <f t="shared" si="9"/>
        <v>9.6638920435599385</v>
      </c>
      <c r="L66" s="3">
        <f t="shared" si="10"/>
        <v>0.86319309268066557</v>
      </c>
      <c r="M66" s="3">
        <f t="shared" si="11"/>
        <v>0.86319309268066557</v>
      </c>
      <c r="N66" s="3">
        <f t="shared" si="12"/>
        <v>0.86319309268066557</v>
      </c>
      <c r="O66">
        <f t="shared" si="13"/>
        <v>2.0638920435599397</v>
      </c>
      <c r="P66">
        <f t="shared" si="1"/>
        <v>2.0638920435599397</v>
      </c>
      <c r="Q66">
        <f t="shared" si="2"/>
        <v>2.0638920435599397</v>
      </c>
    </row>
    <row r="67" spans="2:17" ht="15.75" thickBot="1" x14ac:dyDescent="0.3">
      <c r="B67">
        <v>6.3</v>
      </c>
      <c r="C67">
        <f t="shared" si="3"/>
        <v>7.7</v>
      </c>
      <c r="D67" s="3">
        <f t="shared" si="4"/>
        <v>0.83366244151526492</v>
      </c>
      <c r="E67" s="4">
        <f t="shared" si="5"/>
        <v>0.1663375252960356</v>
      </c>
      <c r="F67" s="5">
        <f t="shared" si="6"/>
        <v>3.3188699578836264E-8</v>
      </c>
      <c r="G67">
        <f t="shared" si="7"/>
        <v>2.0790097640662357</v>
      </c>
      <c r="H67">
        <f t="shared" si="8"/>
        <v>2.7790097640662359</v>
      </c>
      <c r="I67">
        <f t="shared" si="9"/>
        <v>9.4790097640662356</v>
      </c>
      <c r="L67" s="3">
        <f t="shared" si="10"/>
        <v>0.83366244151526492</v>
      </c>
      <c r="M67" s="3">
        <f t="shared" si="11"/>
        <v>0.83366244151526492</v>
      </c>
      <c r="N67" s="3">
        <f t="shared" si="12"/>
        <v>0.83366244151526492</v>
      </c>
      <c r="O67">
        <f t="shared" si="13"/>
        <v>2.0790097640662357</v>
      </c>
      <c r="P67">
        <f t="shared" si="1"/>
        <v>2.0790097640662357</v>
      </c>
      <c r="Q67">
        <f t="shared" si="2"/>
        <v>2.0790097640662357</v>
      </c>
    </row>
    <row r="68" spans="2:17" ht="15.75" thickBot="1" x14ac:dyDescent="0.3">
      <c r="B68">
        <v>6.4</v>
      </c>
      <c r="C68">
        <f t="shared" si="3"/>
        <v>7.6</v>
      </c>
      <c r="D68" s="3">
        <f t="shared" si="4"/>
        <v>0.79923995078231869</v>
      </c>
      <c r="E68" s="4">
        <f t="shared" si="5"/>
        <v>0.20075999878904963</v>
      </c>
      <c r="F68" s="5">
        <f t="shared" si="6"/>
        <v>5.0428631694809492E-8</v>
      </c>
      <c r="G68">
        <f t="shared" si="7"/>
        <v>2.0973228156095729</v>
      </c>
      <c r="H68">
        <f t="shared" si="8"/>
        <v>2.6973228156095717</v>
      </c>
      <c r="I68">
        <f t="shared" si="9"/>
        <v>9.2973228156095704</v>
      </c>
      <c r="L68" s="3">
        <f t="shared" si="10"/>
        <v>0.79923995078231869</v>
      </c>
      <c r="M68" s="3">
        <f t="shared" si="11"/>
        <v>0.79923995078231869</v>
      </c>
      <c r="N68" s="3">
        <f t="shared" si="12"/>
        <v>0.79923995078231869</v>
      </c>
      <c r="O68">
        <f t="shared" si="13"/>
        <v>2.0973228156095729</v>
      </c>
      <c r="P68">
        <f t="shared" ref="P68:P131" si="14">-LOG($E$1*M68)</f>
        <v>2.0973228156095729</v>
      </c>
      <c r="Q68">
        <f t="shared" ref="Q68:Q131" si="15">-LOG($E$1*N68)</f>
        <v>2.0973228156095729</v>
      </c>
    </row>
    <row r="69" spans="2:17" ht="15.75" thickBot="1" x14ac:dyDescent="0.3">
      <c r="B69">
        <v>6.5</v>
      </c>
      <c r="C69">
        <f t="shared" ref="C69:C132" si="16">14-B69</f>
        <v>7.5</v>
      </c>
      <c r="D69" s="3">
        <f t="shared" ref="D69:D132" si="17">(1+10^-$C$1/10^-B69+10^-($C$1+$C$2)/10^(-2*B69))^-1</f>
        <v>0.75974686892642262</v>
      </c>
      <c r="E69" s="4">
        <f t="shared" ref="E69:E132" si="18">(1+10^-B69/10^-$C$1+10^-($C$2)/10^(-B69))^-1</f>
        <v>0.2402530550988905</v>
      </c>
      <c r="F69" s="5">
        <f t="shared" ref="F69:F132" si="19">(1+10^(-2*B69)/10^-($C$1+$C$2)+10^-(B69)/10^(-$C$2))^-1</f>
        <v>7.5974686892642326E-8</v>
      </c>
      <c r="G69">
        <f t="shared" ref="G69:G132" si="20">-LOG($E$1*D69)</f>
        <v>2.1193310810614832</v>
      </c>
      <c r="H69">
        <f t="shared" ref="H69:H132" si="21">-LOG($E$1*E69)</f>
        <v>2.6193310810614823</v>
      </c>
      <c r="I69">
        <f t="shared" ref="I69:I132" si="22">-LOG($E$1*F69)</f>
        <v>9.1193310810614836</v>
      </c>
      <c r="L69" s="3">
        <f t="shared" ref="L69:L132" si="23">(1+10^-$C$1/10^-B69+10^-($C$1+$C$2)/10^(-2*B69))^-1</f>
        <v>0.75974686892642262</v>
      </c>
      <c r="M69" s="3">
        <f t="shared" ref="M69:M132" si="24">(1+10^-$C$1/10^-B69+10^-($C$1+$C$2)/10^(-2*B69))^-1</f>
        <v>0.75974686892642262</v>
      </c>
      <c r="N69" s="3">
        <f t="shared" ref="N69:N132" si="25">(1+10^-$C$1/10^-B69+10^-($C$1+$C$2)/10^(-2*B69))^-1</f>
        <v>0.75974686892642262</v>
      </c>
      <c r="O69">
        <f t="shared" ref="O69:O132" si="26">-LOG($E$1*L69)</f>
        <v>2.1193310810614832</v>
      </c>
      <c r="P69">
        <f t="shared" si="14"/>
        <v>2.1193310810614832</v>
      </c>
      <c r="Q69">
        <f t="shared" si="15"/>
        <v>2.1193310810614832</v>
      </c>
    </row>
    <row r="70" spans="2:17" ht="15.75" thickBot="1" x14ac:dyDescent="0.3">
      <c r="B70">
        <v>6.6</v>
      </c>
      <c r="C70">
        <f t="shared" si="16"/>
        <v>7.4</v>
      </c>
      <c r="D70" s="3">
        <f t="shared" si="17"/>
        <v>0.71525266996821191</v>
      </c>
      <c r="E70" s="4">
        <f t="shared" si="18"/>
        <v>0.28474721667187941</v>
      </c>
      <c r="F70" s="5">
        <f t="shared" si="19"/>
        <v>1.1335990875222564E-7</v>
      </c>
      <c r="G70">
        <f t="shared" si="20"/>
        <v>2.1455405123408795</v>
      </c>
      <c r="H70">
        <f t="shared" si="21"/>
        <v>2.545540512340879</v>
      </c>
      <c r="I70">
        <f t="shared" si="22"/>
        <v>8.9455405123408784</v>
      </c>
      <c r="L70" s="3">
        <f t="shared" si="23"/>
        <v>0.71525266996821191</v>
      </c>
      <c r="M70" s="3">
        <f t="shared" si="24"/>
        <v>0.71525266996821191</v>
      </c>
      <c r="N70" s="3">
        <f t="shared" si="25"/>
        <v>0.71525266996821191</v>
      </c>
      <c r="O70">
        <f t="shared" si="26"/>
        <v>2.1455405123408795</v>
      </c>
      <c r="P70">
        <f t="shared" si="14"/>
        <v>2.1455405123408795</v>
      </c>
      <c r="Q70">
        <f t="shared" si="15"/>
        <v>2.1455405123408795</v>
      </c>
    </row>
    <row r="71" spans="2:17" ht="15.75" thickBot="1" x14ac:dyDescent="0.3">
      <c r="B71">
        <v>6.7</v>
      </c>
      <c r="C71">
        <f t="shared" si="16"/>
        <v>7.3</v>
      </c>
      <c r="D71" s="3">
        <f t="shared" si="17"/>
        <v>0.66613931312025654</v>
      </c>
      <c r="E71" s="4">
        <f t="shared" si="18"/>
        <v>0.3338605195531133</v>
      </c>
      <c r="F71" s="5">
        <f t="shared" si="19"/>
        <v>1.6732663021218896E-7</v>
      </c>
      <c r="G71">
        <f t="shared" si="20"/>
        <v>2.1764349351055237</v>
      </c>
      <c r="H71">
        <f t="shared" si="21"/>
        <v>2.476434935105523</v>
      </c>
      <c r="I71">
        <f t="shared" si="22"/>
        <v>8.776434935105522</v>
      </c>
      <c r="L71" s="3">
        <f t="shared" si="23"/>
        <v>0.66613931312025654</v>
      </c>
      <c r="M71" s="3">
        <f t="shared" si="24"/>
        <v>0.66613931312025654</v>
      </c>
      <c r="N71" s="3">
        <f t="shared" si="25"/>
        <v>0.66613931312025654</v>
      </c>
      <c r="O71">
        <f t="shared" si="26"/>
        <v>2.1764349351055237</v>
      </c>
      <c r="P71">
        <f t="shared" si="14"/>
        <v>2.1764349351055237</v>
      </c>
      <c r="Q71">
        <f t="shared" si="15"/>
        <v>2.1764349351055237</v>
      </c>
    </row>
    <row r="72" spans="2:17" ht="15.75" thickBot="1" x14ac:dyDescent="0.3">
      <c r="B72">
        <v>6.8</v>
      </c>
      <c r="C72">
        <f t="shared" si="16"/>
        <v>7.2</v>
      </c>
      <c r="D72" s="3">
        <f t="shared" si="17"/>
        <v>0.61313667049005949</v>
      </c>
      <c r="E72" s="4">
        <f t="shared" si="18"/>
        <v>0.38686308541583553</v>
      </c>
      <c r="F72" s="5">
        <f t="shared" si="19"/>
        <v>2.4409410505138994E-7</v>
      </c>
      <c r="G72">
        <f t="shared" si="20"/>
        <v>2.2124427088030756</v>
      </c>
      <c r="H72">
        <f t="shared" si="21"/>
        <v>2.4124427088030753</v>
      </c>
      <c r="I72">
        <f t="shared" si="22"/>
        <v>8.6124427088030746</v>
      </c>
      <c r="L72" s="3">
        <f t="shared" si="23"/>
        <v>0.61313667049005949</v>
      </c>
      <c r="M72" s="3">
        <f t="shared" si="24"/>
        <v>0.61313667049005949</v>
      </c>
      <c r="N72" s="3">
        <f t="shared" si="25"/>
        <v>0.61313667049005949</v>
      </c>
      <c r="O72">
        <f t="shared" si="26"/>
        <v>2.2124427088030756</v>
      </c>
      <c r="P72">
        <f t="shared" si="14"/>
        <v>2.2124427088030756</v>
      </c>
      <c r="Q72">
        <f t="shared" si="15"/>
        <v>2.2124427088030756</v>
      </c>
    </row>
    <row r="73" spans="2:17" ht="15.75" thickBot="1" x14ac:dyDescent="0.3">
      <c r="B73">
        <v>6.9</v>
      </c>
      <c r="C73">
        <f t="shared" si="16"/>
        <v>7.1</v>
      </c>
      <c r="D73" s="3">
        <f t="shared" si="17"/>
        <v>0.55731143778937164</v>
      </c>
      <c r="E73" s="4">
        <f t="shared" si="18"/>
        <v>0.44268821057088353</v>
      </c>
      <c r="F73" s="5">
        <f t="shared" si="19"/>
        <v>3.5163974483602143E-7</v>
      </c>
      <c r="G73">
        <f t="shared" si="20"/>
        <v>2.2539020437590951</v>
      </c>
      <c r="H73">
        <f t="shared" si="21"/>
        <v>2.3539020437590943</v>
      </c>
      <c r="I73">
        <f t="shared" si="22"/>
        <v>8.4539020437590935</v>
      </c>
      <c r="L73" s="3">
        <f t="shared" si="23"/>
        <v>0.55731143778937164</v>
      </c>
      <c r="M73" s="3">
        <f t="shared" si="24"/>
        <v>0.55731143778937164</v>
      </c>
      <c r="N73" s="3">
        <f t="shared" si="25"/>
        <v>0.55731143778937164</v>
      </c>
      <c r="O73">
        <f t="shared" si="26"/>
        <v>2.2539020437590951</v>
      </c>
      <c r="P73">
        <f t="shared" si="14"/>
        <v>2.2539020437590951</v>
      </c>
      <c r="Q73">
        <f t="shared" si="15"/>
        <v>2.2539020437590951</v>
      </c>
    </row>
    <row r="74" spans="2:17" ht="15.75" thickBot="1" x14ac:dyDescent="0.3">
      <c r="B74">
        <v>7</v>
      </c>
      <c r="C74">
        <f t="shared" si="16"/>
        <v>7</v>
      </c>
      <c r="D74" s="3">
        <f t="shared" si="17"/>
        <v>0.49999975000012498</v>
      </c>
      <c r="E74" s="4">
        <f t="shared" si="18"/>
        <v>0.49999975000012498</v>
      </c>
      <c r="F74" s="5">
        <f t="shared" si="19"/>
        <v>4.9999975000012496E-7</v>
      </c>
      <c r="G74">
        <f t="shared" si="20"/>
        <v>2.3010302128111677</v>
      </c>
      <c r="H74">
        <f t="shared" si="21"/>
        <v>2.3010302128111677</v>
      </c>
      <c r="I74">
        <f t="shared" si="22"/>
        <v>8.3010302128111686</v>
      </c>
      <c r="L74" s="3">
        <f t="shared" si="23"/>
        <v>0.49999975000012498</v>
      </c>
      <c r="M74" s="3">
        <f t="shared" si="24"/>
        <v>0.49999975000012498</v>
      </c>
      <c r="N74" s="3">
        <f t="shared" si="25"/>
        <v>0.49999975000012498</v>
      </c>
      <c r="O74">
        <f t="shared" si="26"/>
        <v>2.3010302128111677</v>
      </c>
      <c r="P74">
        <f t="shared" si="14"/>
        <v>2.3010302128111677</v>
      </c>
      <c r="Q74">
        <f t="shared" si="15"/>
        <v>2.3010302128111677</v>
      </c>
    </row>
    <row r="75" spans="2:17" ht="15.75" thickBot="1" x14ac:dyDescent="0.3">
      <c r="B75">
        <v>7.1</v>
      </c>
      <c r="C75">
        <f t="shared" si="16"/>
        <v>6.9</v>
      </c>
      <c r="D75" s="3">
        <f t="shared" si="17"/>
        <v>0.44268805564166824</v>
      </c>
      <c r="E75" s="4">
        <f t="shared" si="18"/>
        <v>0.55731124274504606</v>
      </c>
      <c r="F75" s="5">
        <f t="shared" si="19"/>
        <v>7.0161328577032596E-7</v>
      </c>
      <c r="G75">
        <f t="shared" si="20"/>
        <v>2.3539021957507522</v>
      </c>
      <c r="H75">
        <f t="shared" si="21"/>
        <v>2.2539021957507526</v>
      </c>
      <c r="I75">
        <f t="shared" si="22"/>
        <v>8.1539021957507529</v>
      </c>
      <c r="L75" s="3">
        <f t="shared" si="23"/>
        <v>0.44268805564166824</v>
      </c>
      <c r="M75" s="3">
        <f t="shared" si="24"/>
        <v>0.44268805564166824</v>
      </c>
      <c r="N75" s="3">
        <f t="shared" si="25"/>
        <v>0.44268805564166824</v>
      </c>
      <c r="O75">
        <f t="shared" si="26"/>
        <v>2.3539021957507522</v>
      </c>
      <c r="P75">
        <f t="shared" si="14"/>
        <v>2.3539021957507522</v>
      </c>
      <c r="Q75">
        <f t="shared" si="15"/>
        <v>2.3539021957507522</v>
      </c>
    </row>
    <row r="76" spans="2:17" ht="15.75" thickBot="1" x14ac:dyDescent="0.3">
      <c r="B76">
        <v>7.2</v>
      </c>
      <c r="C76">
        <f t="shared" si="16"/>
        <v>6.8</v>
      </c>
      <c r="D76" s="3">
        <f t="shared" si="17"/>
        <v>0.38686280391046152</v>
      </c>
      <c r="E76" s="4">
        <f t="shared" si="18"/>
        <v>0.61313622433411041</v>
      </c>
      <c r="F76" s="5">
        <f t="shared" si="19"/>
        <v>9.7175542799844405E-7</v>
      </c>
      <c r="G76">
        <f t="shared" si="20"/>
        <v>2.4124430248225655</v>
      </c>
      <c r="H76">
        <f t="shared" si="21"/>
        <v>2.2124430248225644</v>
      </c>
      <c r="I76">
        <f t="shared" si="22"/>
        <v>8.0124430248225629</v>
      </c>
      <c r="L76" s="3">
        <f t="shared" si="23"/>
        <v>0.38686280391046152</v>
      </c>
      <c r="M76" s="3">
        <f t="shared" si="24"/>
        <v>0.38686280391046152</v>
      </c>
      <c r="N76" s="3">
        <f t="shared" si="25"/>
        <v>0.38686280391046152</v>
      </c>
      <c r="O76">
        <f t="shared" si="26"/>
        <v>2.4124430248225655</v>
      </c>
      <c r="P76">
        <f t="shared" si="14"/>
        <v>2.4124430248225655</v>
      </c>
      <c r="Q76">
        <f t="shared" si="15"/>
        <v>2.4124430248225655</v>
      </c>
    </row>
    <row r="77" spans="2:17" ht="15.75" thickBot="1" x14ac:dyDescent="0.3">
      <c r="B77">
        <v>7.3</v>
      </c>
      <c r="C77">
        <f t="shared" si="16"/>
        <v>6.7</v>
      </c>
      <c r="D77" s="3">
        <f t="shared" si="17"/>
        <v>0.33386013167573442</v>
      </c>
      <c r="E77" s="4">
        <f t="shared" si="18"/>
        <v>0.66613853920314181</v>
      </c>
      <c r="F77" s="5">
        <f t="shared" si="19"/>
        <v>1.3291211238204503E-6</v>
      </c>
      <c r="G77">
        <f t="shared" si="20"/>
        <v>2.4764354396668393</v>
      </c>
      <c r="H77">
        <f t="shared" si="21"/>
        <v>2.1764354396668386</v>
      </c>
      <c r="I77">
        <f t="shared" si="22"/>
        <v>7.8764354396668379</v>
      </c>
      <c r="L77" s="3">
        <f t="shared" si="23"/>
        <v>0.33386013167573442</v>
      </c>
      <c r="M77" s="3">
        <f t="shared" si="24"/>
        <v>0.33386013167573442</v>
      </c>
      <c r="N77" s="3">
        <f t="shared" si="25"/>
        <v>0.33386013167573442</v>
      </c>
      <c r="O77">
        <f t="shared" si="26"/>
        <v>2.4764354396668393</v>
      </c>
      <c r="P77">
        <f t="shared" si="14"/>
        <v>2.4764354396668393</v>
      </c>
      <c r="Q77">
        <f t="shared" si="15"/>
        <v>2.4764354396668393</v>
      </c>
    </row>
    <row r="78" spans="2:17" ht="15.75" thickBot="1" x14ac:dyDescent="0.3">
      <c r="B78">
        <v>7.4</v>
      </c>
      <c r="C78">
        <f t="shared" si="16"/>
        <v>6.6</v>
      </c>
      <c r="D78" s="3">
        <f t="shared" si="17"/>
        <v>0.28474673736522188</v>
      </c>
      <c r="E78" s="4">
        <f t="shared" si="18"/>
        <v>0.71525146600432554</v>
      </c>
      <c r="F78" s="5">
        <f t="shared" si="19"/>
        <v>1.7966304525736082E-6</v>
      </c>
      <c r="G78">
        <f t="shared" si="20"/>
        <v>2.5455412433766873</v>
      </c>
      <c r="H78">
        <f t="shared" si="21"/>
        <v>2.1455412433766856</v>
      </c>
      <c r="I78">
        <f t="shared" si="22"/>
        <v>7.7455412433766844</v>
      </c>
      <c r="L78" s="3">
        <f t="shared" si="23"/>
        <v>0.28474673736522188</v>
      </c>
      <c r="M78" s="3">
        <f t="shared" si="24"/>
        <v>0.28474673736522188</v>
      </c>
      <c r="N78" s="3">
        <f t="shared" si="25"/>
        <v>0.28474673736522188</v>
      </c>
      <c r="O78">
        <f t="shared" si="26"/>
        <v>2.5455412433766873</v>
      </c>
      <c r="P78">
        <f t="shared" si="14"/>
        <v>2.5455412433766873</v>
      </c>
      <c r="Q78">
        <f t="shared" si="15"/>
        <v>2.5455412433766873</v>
      </c>
    </row>
    <row r="79" spans="2:17" ht="15.75" thickBot="1" x14ac:dyDescent="0.3">
      <c r="B79">
        <v>7.5</v>
      </c>
      <c r="C79">
        <f t="shared" si="16"/>
        <v>6.5</v>
      </c>
      <c r="D79" s="3">
        <f t="shared" si="17"/>
        <v>0.24025249613803584</v>
      </c>
      <c r="E79" s="4">
        <f t="shared" si="18"/>
        <v>0.75974510133700268</v>
      </c>
      <c r="F79" s="5">
        <f t="shared" si="19"/>
        <v>2.4025249613803691E-6</v>
      </c>
      <c r="G79">
        <f t="shared" si="20"/>
        <v>2.6193320914706821</v>
      </c>
      <c r="H79">
        <f t="shared" si="21"/>
        <v>2.1193320914706812</v>
      </c>
      <c r="I79">
        <f t="shared" si="22"/>
        <v>7.6193320914706808</v>
      </c>
      <c r="L79" s="3">
        <f t="shared" si="23"/>
        <v>0.24025249613803584</v>
      </c>
      <c r="M79" s="3">
        <f t="shared" si="24"/>
        <v>0.24025249613803584</v>
      </c>
      <c r="N79" s="3">
        <f t="shared" si="25"/>
        <v>0.24025249613803584</v>
      </c>
      <c r="O79">
        <f t="shared" si="26"/>
        <v>2.6193320914706821</v>
      </c>
      <c r="P79">
        <f t="shared" si="14"/>
        <v>2.6193320914706821</v>
      </c>
      <c r="Q79">
        <f t="shared" si="15"/>
        <v>2.6193320914706821</v>
      </c>
    </row>
    <row r="80" spans="2:17" ht="15.75" thickBot="1" x14ac:dyDescent="0.3">
      <c r="B80">
        <v>7.6</v>
      </c>
      <c r="C80">
        <f t="shared" si="16"/>
        <v>6.4</v>
      </c>
      <c r="D80" s="3">
        <f t="shared" si="17"/>
        <v>0.2007593701305706</v>
      </c>
      <c r="E80" s="4">
        <f t="shared" si="18"/>
        <v>0.79923744804783892</v>
      </c>
      <c r="F80" s="5">
        <f t="shared" si="19"/>
        <v>3.1818215904272357E-6</v>
      </c>
      <c r="G80">
        <f t="shared" si="20"/>
        <v>2.6973241755584536</v>
      </c>
      <c r="H80">
        <f t="shared" si="21"/>
        <v>2.0973241755584526</v>
      </c>
      <c r="I80">
        <f t="shared" si="22"/>
        <v>7.4973241755584521</v>
      </c>
      <c r="L80" s="3">
        <f t="shared" si="23"/>
        <v>0.2007593701305706</v>
      </c>
      <c r="M80" s="3">
        <f t="shared" si="24"/>
        <v>0.2007593701305706</v>
      </c>
      <c r="N80" s="3">
        <f t="shared" si="25"/>
        <v>0.2007593701305706</v>
      </c>
      <c r="O80">
        <f t="shared" si="26"/>
        <v>2.6973241755584536</v>
      </c>
      <c r="P80">
        <f t="shared" si="14"/>
        <v>2.6973241755584536</v>
      </c>
      <c r="Q80">
        <f t="shared" si="15"/>
        <v>2.6973241755584536</v>
      </c>
    </row>
    <row r="81" spans="2:17" ht="15.75" thickBot="1" x14ac:dyDescent="0.3">
      <c r="B81">
        <v>7.7</v>
      </c>
      <c r="C81">
        <f t="shared" si="16"/>
        <v>6.3</v>
      </c>
      <c r="D81" s="3">
        <f t="shared" si="17"/>
        <v>0.16633683582635306</v>
      </c>
      <c r="E81" s="4">
        <f t="shared" si="18"/>
        <v>0.83365898598123722</v>
      </c>
      <c r="F81" s="5">
        <f t="shared" si="19"/>
        <v>4.1781924097245375E-6</v>
      </c>
      <c r="G81">
        <f t="shared" si="20"/>
        <v>2.7790115642222655</v>
      </c>
      <c r="H81">
        <f t="shared" si="21"/>
        <v>2.0790115642222653</v>
      </c>
      <c r="I81">
        <f t="shared" si="22"/>
        <v>7.3790115642222647</v>
      </c>
      <c r="L81" s="3">
        <f t="shared" si="23"/>
        <v>0.16633683582635306</v>
      </c>
      <c r="M81" s="3">
        <f t="shared" si="24"/>
        <v>0.16633683582635306</v>
      </c>
      <c r="N81" s="3">
        <f t="shared" si="25"/>
        <v>0.16633683582635306</v>
      </c>
      <c r="O81">
        <f t="shared" si="26"/>
        <v>2.7790115642222655</v>
      </c>
      <c r="P81">
        <f t="shared" si="14"/>
        <v>2.7790115642222655</v>
      </c>
      <c r="Q81">
        <f t="shared" si="15"/>
        <v>2.7790115642222655</v>
      </c>
    </row>
    <row r="82" spans="2:17" ht="15.75" thickBot="1" x14ac:dyDescent="0.3">
      <c r="B82">
        <v>7.8</v>
      </c>
      <c r="C82">
        <f t="shared" si="16"/>
        <v>6.2</v>
      </c>
      <c r="D82" s="3">
        <f t="shared" si="17"/>
        <v>0.13680614350492051</v>
      </c>
      <c r="E82" s="4">
        <f t="shared" si="18"/>
        <v>0.86318841014440884</v>
      </c>
      <c r="F82" s="5">
        <f t="shared" si="19"/>
        <v>5.4463506705079632E-6</v>
      </c>
      <c r="G82">
        <f t="shared" si="20"/>
        <v>2.8638943994698636</v>
      </c>
      <c r="H82">
        <f t="shared" si="21"/>
        <v>2.0638943994698637</v>
      </c>
      <c r="I82">
        <f t="shared" si="22"/>
        <v>7.263894399469863</v>
      </c>
      <c r="L82" s="3">
        <f t="shared" si="23"/>
        <v>0.13680614350492051</v>
      </c>
      <c r="M82" s="3">
        <f t="shared" si="24"/>
        <v>0.13680614350492051</v>
      </c>
      <c r="N82" s="3">
        <f t="shared" si="25"/>
        <v>0.13680614350492051</v>
      </c>
      <c r="O82">
        <f t="shared" si="26"/>
        <v>2.8638943994698636</v>
      </c>
      <c r="P82">
        <f t="shared" si="14"/>
        <v>2.8638943994698636</v>
      </c>
      <c r="Q82">
        <f t="shared" si="15"/>
        <v>2.8638943994698636</v>
      </c>
    </row>
    <row r="83" spans="2:17" ht="15.75" thickBot="1" x14ac:dyDescent="0.3">
      <c r="B83">
        <v>7.9</v>
      </c>
      <c r="C83">
        <f t="shared" si="16"/>
        <v>6.1</v>
      </c>
      <c r="D83" s="3">
        <f t="shared" si="17"/>
        <v>0.1118149809124554</v>
      </c>
      <c r="E83" s="4">
        <f t="shared" si="18"/>
        <v>0.88817796403920179</v>
      </c>
      <c r="F83" s="5">
        <f t="shared" si="19"/>
        <v>7.055048342962672E-6</v>
      </c>
      <c r="G83">
        <f t="shared" si="20"/>
        <v>2.9515000060046046</v>
      </c>
      <c r="H83">
        <f t="shared" si="21"/>
        <v>2.0515000060046029</v>
      </c>
      <c r="I83">
        <f t="shared" si="22"/>
        <v>7.1515000060046026</v>
      </c>
      <c r="L83" s="3">
        <f t="shared" si="23"/>
        <v>0.1118149809124554</v>
      </c>
      <c r="M83" s="3">
        <f t="shared" si="24"/>
        <v>0.1118149809124554</v>
      </c>
      <c r="N83" s="3">
        <f t="shared" si="25"/>
        <v>0.1118149809124554</v>
      </c>
      <c r="O83">
        <f t="shared" si="26"/>
        <v>2.9515000060046046</v>
      </c>
      <c r="P83">
        <f t="shared" si="14"/>
        <v>2.9515000060046046</v>
      </c>
      <c r="Q83">
        <f t="shared" si="15"/>
        <v>2.9515000060046046</v>
      </c>
    </row>
    <row r="84" spans="2:17" ht="15.75" thickBot="1" x14ac:dyDescent="0.3">
      <c r="B84">
        <v>8</v>
      </c>
      <c r="C84">
        <f t="shared" si="16"/>
        <v>6</v>
      </c>
      <c r="D84" s="3">
        <f t="shared" si="17"/>
        <v>9.0908264470323005E-2</v>
      </c>
      <c r="E84" s="4">
        <f t="shared" si="18"/>
        <v>0.90908264470322986</v>
      </c>
      <c r="F84" s="5">
        <f t="shared" si="19"/>
        <v>9.0908264470322992E-6</v>
      </c>
      <c r="G84">
        <f t="shared" si="20"/>
        <v>3.0413966332719329</v>
      </c>
      <c r="H84">
        <f t="shared" si="21"/>
        <v>2.0413966332719329</v>
      </c>
      <c r="I84">
        <f t="shared" si="22"/>
        <v>7.0413966332719324</v>
      </c>
      <c r="L84" s="3">
        <f t="shared" si="23"/>
        <v>9.0908264470323005E-2</v>
      </c>
      <c r="M84" s="3">
        <f t="shared" si="24"/>
        <v>9.0908264470323005E-2</v>
      </c>
      <c r="N84" s="3">
        <f t="shared" si="25"/>
        <v>9.0908264470323005E-2</v>
      </c>
      <c r="O84">
        <f t="shared" si="26"/>
        <v>3.0413966332719329</v>
      </c>
      <c r="P84">
        <f t="shared" si="14"/>
        <v>3.0413966332719329</v>
      </c>
      <c r="Q84">
        <f t="shared" si="15"/>
        <v>3.0413966332719329</v>
      </c>
    </row>
    <row r="85" spans="2:17" ht="15.75" thickBot="1" x14ac:dyDescent="0.3">
      <c r="B85">
        <v>8.1</v>
      </c>
      <c r="C85">
        <f t="shared" si="16"/>
        <v>5.9</v>
      </c>
      <c r="D85" s="3">
        <f t="shared" si="17"/>
        <v>7.3586697887566707E-2</v>
      </c>
      <c r="E85" s="4">
        <f t="shared" si="18"/>
        <v>0.92640163940677955</v>
      </c>
      <c r="F85" s="5">
        <f t="shared" si="19"/>
        <v>1.1662705653769724E-5</v>
      </c>
      <c r="G85">
        <f t="shared" si="20"/>
        <v>3.133200685066674</v>
      </c>
      <c r="H85">
        <f t="shared" si="21"/>
        <v>2.0332006850666735</v>
      </c>
      <c r="I85">
        <f t="shared" si="22"/>
        <v>6.933200685066673</v>
      </c>
      <c r="L85" s="3">
        <f t="shared" si="23"/>
        <v>7.3586697887566707E-2</v>
      </c>
      <c r="M85" s="3">
        <f t="shared" si="24"/>
        <v>7.3586697887566707E-2</v>
      </c>
      <c r="N85" s="3">
        <f t="shared" si="25"/>
        <v>7.3586697887566707E-2</v>
      </c>
      <c r="O85">
        <f t="shared" si="26"/>
        <v>3.133200685066674</v>
      </c>
      <c r="P85">
        <f t="shared" si="14"/>
        <v>3.133200685066674</v>
      </c>
      <c r="Q85">
        <f t="shared" si="15"/>
        <v>3.133200685066674</v>
      </c>
    </row>
    <row r="86" spans="2:17" ht="15.75" thickBot="1" x14ac:dyDescent="0.3">
      <c r="B86">
        <v>8.1999999999999993</v>
      </c>
      <c r="C86">
        <f t="shared" si="16"/>
        <v>5.8000000000000007</v>
      </c>
      <c r="D86" s="3">
        <f t="shared" si="17"/>
        <v>5.9350058295310322E-2</v>
      </c>
      <c r="E86" s="4">
        <f t="shared" si="18"/>
        <v>0.94063503364407541</v>
      </c>
      <c r="F86" s="5">
        <f t="shared" si="19"/>
        <v>1.4908060614129259E-5</v>
      </c>
      <c r="G86">
        <f t="shared" si="20"/>
        <v>3.2265788501328245</v>
      </c>
      <c r="H86">
        <f t="shared" si="21"/>
        <v>2.0265788501328248</v>
      </c>
      <c r="I86">
        <f t="shared" si="22"/>
        <v>6.8265788501328242</v>
      </c>
      <c r="L86" s="3">
        <f t="shared" si="23"/>
        <v>5.9350058295310322E-2</v>
      </c>
      <c r="M86" s="3">
        <f t="shared" si="24"/>
        <v>5.9350058295310322E-2</v>
      </c>
      <c r="N86" s="3">
        <f t="shared" si="25"/>
        <v>5.9350058295310322E-2</v>
      </c>
      <c r="O86">
        <f t="shared" si="26"/>
        <v>3.2265788501328245</v>
      </c>
      <c r="P86">
        <f t="shared" si="14"/>
        <v>3.2265788501328245</v>
      </c>
      <c r="Q86">
        <f t="shared" si="15"/>
        <v>3.2265788501328245</v>
      </c>
    </row>
    <row r="87" spans="2:17" ht="15.75" thickBot="1" x14ac:dyDescent="0.3">
      <c r="B87">
        <v>8.3000000000000007</v>
      </c>
      <c r="C87">
        <f t="shared" si="16"/>
        <v>5.6999999999999993</v>
      </c>
      <c r="D87" s="3">
        <f t="shared" si="17"/>
        <v>4.7725814227035625E-2</v>
      </c>
      <c r="E87" s="4">
        <f t="shared" si="18"/>
        <v>0.95225518578410007</v>
      </c>
      <c r="F87" s="5">
        <f t="shared" si="19"/>
        <v>1.8999988864287084E-5</v>
      </c>
      <c r="G87">
        <f t="shared" si="20"/>
        <v>3.3212466535829672</v>
      </c>
      <c r="H87">
        <f t="shared" si="21"/>
        <v>2.0212466535829661</v>
      </c>
      <c r="I87">
        <f t="shared" si="22"/>
        <v>6.7212466535829654</v>
      </c>
      <c r="L87" s="3">
        <f t="shared" si="23"/>
        <v>4.7725814227035625E-2</v>
      </c>
      <c r="M87" s="3">
        <f t="shared" si="24"/>
        <v>4.7725814227035625E-2</v>
      </c>
      <c r="N87" s="3">
        <f t="shared" si="25"/>
        <v>4.7725814227035625E-2</v>
      </c>
      <c r="O87">
        <f t="shared" si="26"/>
        <v>3.3212466535829672</v>
      </c>
      <c r="P87">
        <f t="shared" si="14"/>
        <v>3.3212466535829672</v>
      </c>
      <c r="Q87">
        <f t="shared" si="15"/>
        <v>3.3212466535829672</v>
      </c>
    </row>
    <row r="88" spans="2:17" ht="15.75" thickBot="1" x14ac:dyDescent="0.3">
      <c r="B88">
        <v>8.4</v>
      </c>
      <c r="C88">
        <f t="shared" si="16"/>
        <v>5.6</v>
      </c>
      <c r="D88" s="3">
        <f t="shared" si="17"/>
        <v>3.8285579011748304E-2</v>
      </c>
      <c r="E88" s="4">
        <f t="shared" si="18"/>
        <v>0.96169026442098671</v>
      </c>
      <c r="F88" s="5">
        <f t="shared" si="19"/>
        <v>2.4156567265139403E-5</v>
      </c>
      <c r="G88">
        <f t="shared" si="20"/>
        <v>3.4169647804701149</v>
      </c>
      <c r="H88">
        <f t="shared" si="21"/>
        <v>2.0169647804701141</v>
      </c>
      <c r="I88">
        <f t="shared" si="22"/>
        <v>6.6169647804701137</v>
      </c>
      <c r="L88" s="3">
        <f t="shared" si="23"/>
        <v>3.8285579011748304E-2</v>
      </c>
      <c r="M88" s="3">
        <f t="shared" si="24"/>
        <v>3.8285579011748304E-2</v>
      </c>
      <c r="N88" s="3">
        <f t="shared" si="25"/>
        <v>3.8285579011748304E-2</v>
      </c>
      <c r="O88">
        <f t="shared" si="26"/>
        <v>3.4169647804701149</v>
      </c>
      <c r="P88">
        <f t="shared" si="14"/>
        <v>3.4169647804701149</v>
      </c>
      <c r="Q88">
        <f t="shared" si="15"/>
        <v>3.4169647804701149</v>
      </c>
    </row>
    <row r="89" spans="2:17" ht="15.75" thickBot="1" x14ac:dyDescent="0.3">
      <c r="B89">
        <v>8.5</v>
      </c>
      <c r="C89">
        <f t="shared" si="16"/>
        <v>5.5</v>
      </c>
      <c r="D89" s="3">
        <f t="shared" si="17"/>
        <v>3.0652490427744872E-2</v>
      </c>
      <c r="E89" s="4">
        <f t="shared" si="18"/>
        <v>0.96931685708182724</v>
      </c>
      <c r="F89" s="5">
        <f t="shared" si="19"/>
        <v>3.06524904277449E-5</v>
      </c>
      <c r="G89">
        <f t="shared" si="20"/>
        <v>3.513534234519518</v>
      </c>
      <c r="H89">
        <f t="shared" si="21"/>
        <v>2.013534234519518</v>
      </c>
      <c r="I89">
        <f t="shared" si="22"/>
        <v>6.5135342345195175</v>
      </c>
      <c r="L89" s="3">
        <f t="shared" si="23"/>
        <v>3.0652490427744872E-2</v>
      </c>
      <c r="M89" s="3">
        <f t="shared" si="24"/>
        <v>3.0652490427744872E-2</v>
      </c>
      <c r="N89" s="3">
        <f t="shared" si="25"/>
        <v>3.0652490427744872E-2</v>
      </c>
      <c r="O89">
        <f t="shared" si="26"/>
        <v>3.513534234519518</v>
      </c>
      <c r="P89">
        <f t="shared" si="14"/>
        <v>3.513534234519518</v>
      </c>
      <c r="Q89">
        <f t="shared" si="15"/>
        <v>3.513534234519518</v>
      </c>
    </row>
    <row r="90" spans="2:17" ht="15.75" thickBot="1" x14ac:dyDescent="0.3">
      <c r="B90">
        <v>8.6</v>
      </c>
      <c r="C90">
        <f t="shared" si="16"/>
        <v>5.4</v>
      </c>
      <c r="D90" s="3">
        <f t="shared" si="17"/>
        <v>2.4502415993609999E-2</v>
      </c>
      <c r="E90" s="4">
        <f t="shared" si="18"/>
        <v>0.9754587502940828</v>
      </c>
      <c r="F90" s="5">
        <f t="shared" si="19"/>
        <v>3.8833712307122756E-5</v>
      </c>
      <c r="G90">
        <f t="shared" si="20"/>
        <v>3.6107910911064027</v>
      </c>
      <c r="H90">
        <f t="shared" si="21"/>
        <v>2.0107910911064026</v>
      </c>
      <c r="I90">
        <f t="shared" si="22"/>
        <v>6.410791091106403</v>
      </c>
      <c r="L90" s="3">
        <f t="shared" si="23"/>
        <v>2.4502415993609999E-2</v>
      </c>
      <c r="M90" s="3">
        <f t="shared" si="24"/>
        <v>2.4502415993609999E-2</v>
      </c>
      <c r="N90" s="3">
        <f t="shared" si="25"/>
        <v>2.4502415993609999E-2</v>
      </c>
      <c r="O90">
        <f t="shared" si="26"/>
        <v>3.6107910911064027</v>
      </c>
      <c r="P90">
        <f t="shared" si="14"/>
        <v>3.6107910911064027</v>
      </c>
      <c r="Q90">
        <f t="shared" si="15"/>
        <v>3.6107910911064027</v>
      </c>
    </row>
    <row r="91" spans="2:17" ht="15.75" thickBot="1" x14ac:dyDescent="0.3">
      <c r="B91">
        <v>8.6999999999999993</v>
      </c>
      <c r="C91">
        <f t="shared" si="16"/>
        <v>5.3000000000000007</v>
      </c>
      <c r="D91" s="3">
        <f t="shared" si="17"/>
        <v>1.9561342661735811E-2</v>
      </c>
      <c r="E91" s="4">
        <f t="shared" si="18"/>
        <v>0.98038952146704994</v>
      </c>
      <c r="F91" s="5">
        <f t="shared" si="19"/>
        <v>4.9135871214123545E-5</v>
      </c>
      <c r="G91">
        <f t="shared" si="20"/>
        <v>3.7086013391920503</v>
      </c>
      <c r="H91">
        <f t="shared" si="21"/>
        <v>2.008601339192051</v>
      </c>
      <c r="I91">
        <f t="shared" si="22"/>
        <v>6.3086013391920517</v>
      </c>
      <c r="L91" s="3">
        <f t="shared" si="23"/>
        <v>1.9561342661735811E-2</v>
      </c>
      <c r="M91" s="3">
        <f t="shared" si="24"/>
        <v>1.9561342661735811E-2</v>
      </c>
      <c r="N91" s="3">
        <f t="shared" si="25"/>
        <v>1.9561342661735811E-2</v>
      </c>
      <c r="O91">
        <f t="shared" si="26"/>
        <v>3.7086013391920503</v>
      </c>
      <c r="P91">
        <f t="shared" si="14"/>
        <v>3.7086013391920503</v>
      </c>
      <c r="Q91">
        <f t="shared" si="15"/>
        <v>3.7086013391920503</v>
      </c>
    </row>
    <row r="92" spans="2:17" ht="15.75" thickBot="1" x14ac:dyDescent="0.3">
      <c r="B92">
        <v>8.8000000000000007</v>
      </c>
      <c r="C92">
        <f t="shared" si="16"/>
        <v>5.1999999999999993</v>
      </c>
      <c r="D92" s="3">
        <f t="shared" si="17"/>
        <v>1.5600693261926786E-2</v>
      </c>
      <c r="E92" s="4">
        <f t="shared" si="18"/>
        <v>0.98433719925954133</v>
      </c>
      <c r="F92" s="5">
        <f t="shared" si="19"/>
        <v>6.2107478531787404E-5</v>
      </c>
      <c r="G92">
        <f t="shared" si="20"/>
        <v>3.8068561020853116</v>
      </c>
      <c r="H92">
        <f t="shared" si="21"/>
        <v>2.0068561020853095</v>
      </c>
      <c r="I92">
        <f t="shared" si="22"/>
        <v>6.2068561020853075</v>
      </c>
      <c r="L92" s="3">
        <f t="shared" si="23"/>
        <v>1.5600693261926786E-2</v>
      </c>
      <c r="M92" s="3">
        <f t="shared" si="24"/>
        <v>1.5600693261926786E-2</v>
      </c>
      <c r="N92" s="3">
        <f t="shared" si="25"/>
        <v>1.5600693261926786E-2</v>
      </c>
      <c r="O92">
        <f t="shared" si="26"/>
        <v>3.8068561020853116</v>
      </c>
      <c r="P92">
        <f t="shared" si="14"/>
        <v>3.8068561020853116</v>
      </c>
      <c r="Q92">
        <f t="shared" si="15"/>
        <v>3.8068561020853116</v>
      </c>
    </row>
    <row r="93" spans="2:17" ht="15.75" thickBot="1" x14ac:dyDescent="0.3">
      <c r="B93">
        <v>8.9</v>
      </c>
      <c r="C93">
        <f t="shared" si="16"/>
        <v>5.0999999999999996</v>
      </c>
      <c r="D93" s="3">
        <f t="shared" si="17"/>
        <v>1.2431760041840764E-2</v>
      </c>
      <c r="E93" s="4">
        <f t="shared" si="18"/>
        <v>0.98748980085512728</v>
      </c>
      <c r="F93" s="5">
        <f t="shared" si="19"/>
        <v>7.8439103032148852E-5</v>
      </c>
      <c r="G93">
        <f t="shared" si="20"/>
        <v>3.9054673812257699</v>
      </c>
      <c r="H93">
        <f t="shared" si="21"/>
        <v>2.0054673812257682</v>
      </c>
      <c r="I93">
        <f t="shared" si="22"/>
        <v>6.1054673812257665</v>
      </c>
      <c r="L93" s="3">
        <f t="shared" si="23"/>
        <v>1.2431760041840764E-2</v>
      </c>
      <c r="M93" s="3">
        <f t="shared" si="24"/>
        <v>1.2431760041840764E-2</v>
      </c>
      <c r="N93" s="3">
        <f t="shared" si="25"/>
        <v>1.2431760041840764E-2</v>
      </c>
      <c r="O93">
        <f t="shared" si="26"/>
        <v>3.9054673812257699</v>
      </c>
      <c r="P93">
        <f t="shared" si="14"/>
        <v>3.9054673812257699</v>
      </c>
      <c r="Q93">
        <f t="shared" si="15"/>
        <v>3.9054673812257699</v>
      </c>
    </row>
    <row r="94" spans="2:17" ht="15.75" thickBot="1" x14ac:dyDescent="0.3">
      <c r="B94">
        <v>9</v>
      </c>
      <c r="C94">
        <f t="shared" si="16"/>
        <v>5</v>
      </c>
      <c r="D94" s="3">
        <f t="shared" si="17"/>
        <v>9.9000099000099012E-3</v>
      </c>
      <c r="E94" s="4">
        <f t="shared" si="18"/>
        <v>0.99000099000098996</v>
      </c>
      <c r="F94" s="5">
        <f t="shared" si="19"/>
        <v>9.9000099000099006E-5</v>
      </c>
      <c r="G94">
        <f t="shared" si="20"/>
        <v>4.0043643711077506</v>
      </c>
      <c r="H94">
        <f t="shared" si="21"/>
        <v>2.004364371107751</v>
      </c>
      <c r="I94">
        <f t="shared" si="22"/>
        <v>6.0043643711077515</v>
      </c>
      <c r="L94" s="3">
        <f t="shared" si="23"/>
        <v>9.9000099000099012E-3</v>
      </c>
      <c r="M94" s="3">
        <f t="shared" si="24"/>
        <v>9.9000099000099012E-3</v>
      </c>
      <c r="N94" s="3">
        <f t="shared" si="25"/>
        <v>9.9000099000099012E-3</v>
      </c>
      <c r="O94">
        <f t="shared" si="26"/>
        <v>4.0043643711077506</v>
      </c>
      <c r="P94">
        <f t="shared" si="14"/>
        <v>4.0043643711077506</v>
      </c>
      <c r="Q94">
        <f t="shared" si="15"/>
        <v>4.0043643711077506</v>
      </c>
    </row>
    <row r="95" spans="2:17" ht="15.75" thickBot="1" x14ac:dyDescent="0.3">
      <c r="B95">
        <v>9.1</v>
      </c>
      <c r="C95">
        <f t="shared" si="16"/>
        <v>4.9000000000000004</v>
      </c>
      <c r="D95" s="3">
        <f t="shared" si="17"/>
        <v>7.8796996725170182E-3</v>
      </c>
      <c r="E95" s="4">
        <f t="shared" si="18"/>
        <v>0.991995415503787</v>
      </c>
      <c r="F95" s="5">
        <f t="shared" si="19"/>
        <v>1.2488482369610331E-4</v>
      </c>
      <c r="G95">
        <f t="shared" si="20"/>
        <v>4.1034903349284919</v>
      </c>
      <c r="H95">
        <f t="shared" si="21"/>
        <v>2.0034903349284909</v>
      </c>
      <c r="I95">
        <f t="shared" si="22"/>
        <v>5.90349033492849</v>
      </c>
      <c r="L95" s="3">
        <f t="shared" si="23"/>
        <v>7.8796996725170182E-3</v>
      </c>
      <c r="M95" s="3">
        <f t="shared" si="24"/>
        <v>7.8796996725170182E-3</v>
      </c>
      <c r="N95" s="3">
        <f t="shared" si="25"/>
        <v>7.8796996725170182E-3</v>
      </c>
      <c r="O95">
        <f t="shared" si="26"/>
        <v>4.1034903349284919</v>
      </c>
      <c r="P95">
        <f t="shared" si="14"/>
        <v>4.1034903349284919</v>
      </c>
      <c r="Q95">
        <f t="shared" si="15"/>
        <v>4.1034903349284919</v>
      </c>
    </row>
    <row r="96" spans="2:17" ht="15.75" thickBot="1" x14ac:dyDescent="0.3">
      <c r="B96">
        <v>9.1999999999999993</v>
      </c>
      <c r="C96">
        <f t="shared" si="16"/>
        <v>4.8000000000000007</v>
      </c>
      <c r="D96" s="3">
        <f t="shared" si="17"/>
        <v>6.2690249976477559E-3</v>
      </c>
      <c r="E96" s="4">
        <f t="shared" si="18"/>
        <v>0.99357350421404833</v>
      </c>
      <c r="F96" s="5">
        <f t="shared" si="19"/>
        <v>1.5747078830385803E-4</v>
      </c>
      <c r="G96">
        <f t="shared" si="20"/>
        <v>4.2027999984145366</v>
      </c>
      <c r="H96">
        <f t="shared" si="21"/>
        <v>2.0027999984145364</v>
      </c>
      <c r="I96">
        <f t="shared" si="22"/>
        <v>5.8027999984145362</v>
      </c>
      <c r="L96" s="3">
        <f t="shared" si="23"/>
        <v>6.2690249976477559E-3</v>
      </c>
      <c r="M96" s="3">
        <f t="shared" si="24"/>
        <v>6.2690249976477559E-3</v>
      </c>
      <c r="N96" s="3">
        <f t="shared" si="25"/>
        <v>6.2690249976477559E-3</v>
      </c>
      <c r="O96">
        <f t="shared" si="26"/>
        <v>4.2027999984145366</v>
      </c>
      <c r="P96">
        <f t="shared" si="14"/>
        <v>4.2027999984145366</v>
      </c>
      <c r="Q96">
        <f t="shared" si="15"/>
        <v>4.2027999984145366</v>
      </c>
    </row>
    <row r="97" spans="2:17" ht="15.75" thickBot="1" x14ac:dyDescent="0.3">
      <c r="B97">
        <v>9.3000000000000007</v>
      </c>
      <c r="C97">
        <f t="shared" si="16"/>
        <v>4.6999999999999993</v>
      </c>
      <c r="D97" s="3">
        <f t="shared" si="17"/>
        <v>4.9858888820935041E-3</v>
      </c>
      <c r="E97" s="4">
        <f t="shared" si="18"/>
        <v>0.99481561930635209</v>
      </c>
      <c r="F97" s="5">
        <f t="shared" si="19"/>
        <v>1.9849181155443988E-4</v>
      </c>
      <c r="G97">
        <f t="shared" si="20"/>
        <v>4.302257404619124</v>
      </c>
      <c r="H97">
        <f t="shared" si="21"/>
        <v>2.0022574046191224</v>
      </c>
      <c r="I97">
        <f t="shared" si="22"/>
        <v>5.7022574046191208</v>
      </c>
      <c r="L97" s="3">
        <f t="shared" si="23"/>
        <v>4.9858888820935041E-3</v>
      </c>
      <c r="M97" s="3">
        <f t="shared" si="24"/>
        <v>4.9858888820935041E-3</v>
      </c>
      <c r="N97" s="3">
        <f t="shared" si="25"/>
        <v>4.9858888820935041E-3</v>
      </c>
      <c r="O97">
        <f t="shared" si="26"/>
        <v>4.302257404619124</v>
      </c>
      <c r="P97">
        <f t="shared" si="14"/>
        <v>4.302257404619124</v>
      </c>
      <c r="Q97">
        <f t="shared" si="15"/>
        <v>4.302257404619124</v>
      </c>
    </row>
    <row r="98" spans="2:17" ht="15.75" thickBot="1" x14ac:dyDescent="0.3">
      <c r="B98">
        <v>9.4</v>
      </c>
      <c r="C98">
        <f t="shared" si="16"/>
        <v>4.5999999999999996</v>
      </c>
      <c r="D98" s="3">
        <f t="shared" si="17"/>
        <v>3.9642937821502255E-3</v>
      </c>
      <c r="E98" s="4">
        <f t="shared" si="18"/>
        <v>0.99578557619009744</v>
      </c>
      <c r="F98" s="5">
        <f t="shared" si="19"/>
        <v>2.5013002775248612E-4</v>
      </c>
      <c r="G98">
        <f t="shared" si="20"/>
        <v>4.4018341687076949</v>
      </c>
      <c r="H98">
        <f t="shared" si="21"/>
        <v>2.0018341687076937</v>
      </c>
      <c r="I98">
        <f t="shared" si="22"/>
        <v>5.6018341687076925</v>
      </c>
      <c r="L98" s="3">
        <f t="shared" si="23"/>
        <v>3.9642937821502255E-3</v>
      </c>
      <c r="M98" s="3">
        <f t="shared" si="24"/>
        <v>3.9642937821502255E-3</v>
      </c>
      <c r="N98" s="3">
        <f t="shared" si="25"/>
        <v>3.9642937821502255E-3</v>
      </c>
      <c r="O98">
        <f t="shared" si="26"/>
        <v>4.4018341687076949</v>
      </c>
      <c r="P98">
        <f t="shared" si="14"/>
        <v>4.4018341687076949</v>
      </c>
      <c r="Q98">
        <f t="shared" si="15"/>
        <v>4.4018341687076949</v>
      </c>
    </row>
    <row r="99" spans="2:17" ht="15.75" thickBot="1" x14ac:dyDescent="0.3">
      <c r="B99">
        <v>9.5</v>
      </c>
      <c r="C99">
        <f t="shared" si="16"/>
        <v>4.5</v>
      </c>
      <c r="D99" s="3">
        <f t="shared" si="17"/>
        <v>3.1513157910894466E-3</v>
      </c>
      <c r="E99" s="4">
        <f t="shared" si="18"/>
        <v>0.99653355262980159</v>
      </c>
      <c r="F99" s="5">
        <f t="shared" si="19"/>
        <v>3.1513157910894565E-4</v>
      </c>
      <c r="G99">
        <f t="shared" si="20"/>
        <v>4.5015080743075355</v>
      </c>
      <c r="H99">
        <f t="shared" si="21"/>
        <v>2.0015080743075346</v>
      </c>
      <c r="I99">
        <f t="shared" si="22"/>
        <v>5.5015080743075337</v>
      </c>
      <c r="L99" s="3">
        <f t="shared" si="23"/>
        <v>3.1513157910894466E-3</v>
      </c>
      <c r="M99" s="3">
        <f t="shared" si="24"/>
        <v>3.1513157910894466E-3</v>
      </c>
      <c r="N99" s="3">
        <f t="shared" si="25"/>
        <v>3.1513157910894466E-3</v>
      </c>
      <c r="O99">
        <f t="shared" si="26"/>
        <v>4.5015080743075355</v>
      </c>
      <c r="P99">
        <f t="shared" si="14"/>
        <v>4.5015080743075355</v>
      </c>
      <c r="Q99">
        <f t="shared" si="15"/>
        <v>4.5015080743075355</v>
      </c>
    </row>
    <row r="100" spans="2:17" ht="15.75" thickBot="1" x14ac:dyDescent="0.3">
      <c r="B100">
        <v>9.6</v>
      </c>
      <c r="C100">
        <f t="shared" si="16"/>
        <v>4.4000000000000004</v>
      </c>
      <c r="D100" s="3">
        <f t="shared" si="17"/>
        <v>2.5045980671584084E-3</v>
      </c>
      <c r="E100" s="4">
        <f t="shared" si="18"/>
        <v>0.99709844989019247</v>
      </c>
      <c r="F100" s="5">
        <f t="shared" si="19"/>
        <v>3.9695204264906289E-4</v>
      </c>
      <c r="G100">
        <f t="shared" si="20"/>
        <v>4.6012619589068136</v>
      </c>
      <c r="H100">
        <f t="shared" si="21"/>
        <v>2.001261958906813</v>
      </c>
      <c r="I100">
        <f t="shared" si="22"/>
        <v>5.4012619589068125</v>
      </c>
      <c r="L100" s="3">
        <f t="shared" si="23"/>
        <v>2.5045980671584084E-3</v>
      </c>
      <c r="M100" s="3">
        <f t="shared" si="24"/>
        <v>2.5045980671584084E-3</v>
      </c>
      <c r="N100" s="3">
        <f t="shared" si="25"/>
        <v>2.5045980671584084E-3</v>
      </c>
      <c r="O100">
        <f t="shared" si="26"/>
        <v>4.6012619589068136</v>
      </c>
      <c r="P100">
        <f t="shared" si="14"/>
        <v>4.6012619589068136</v>
      </c>
      <c r="Q100">
        <f t="shared" si="15"/>
        <v>4.6012619589068136</v>
      </c>
    </row>
    <row r="101" spans="2:17" ht="15.75" thickBot="1" x14ac:dyDescent="0.3">
      <c r="B101">
        <v>9.6999999999999993</v>
      </c>
      <c r="C101">
        <f t="shared" si="16"/>
        <v>4.3000000000000007</v>
      </c>
      <c r="D101" s="3">
        <f t="shared" si="17"/>
        <v>1.9902936472915257E-3</v>
      </c>
      <c r="E101" s="4">
        <f t="shared" si="18"/>
        <v>0.99750976719197326</v>
      </c>
      <c r="F101" s="5">
        <f t="shared" si="19"/>
        <v>4.9993916073512933E-4</v>
      </c>
      <c r="G101">
        <f t="shared" si="20"/>
        <v>4.7010828431932836</v>
      </c>
      <c r="H101">
        <f t="shared" si="21"/>
        <v>2.0010828431932839</v>
      </c>
      <c r="I101">
        <f t="shared" si="22"/>
        <v>5.3010828431932842</v>
      </c>
      <c r="L101" s="3">
        <f t="shared" si="23"/>
        <v>1.9902936472915257E-3</v>
      </c>
      <c r="M101" s="3">
        <f t="shared" si="24"/>
        <v>1.9902936472915257E-3</v>
      </c>
      <c r="N101" s="3">
        <f t="shared" si="25"/>
        <v>1.9902936472915257E-3</v>
      </c>
      <c r="O101">
        <f t="shared" si="26"/>
        <v>4.7010828431932836</v>
      </c>
      <c r="P101">
        <f t="shared" si="14"/>
        <v>4.7010828431932836</v>
      </c>
      <c r="Q101">
        <f t="shared" si="15"/>
        <v>4.7010828431932836</v>
      </c>
    </row>
    <row r="102" spans="2:17" ht="15.75" thickBot="1" x14ac:dyDescent="0.3">
      <c r="B102">
        <v>9.8000000000000007</v>
      </c>
      <c r="C102">
        <f t="shared" si="16"/>
        <v>4.1999999999999993</v>
      </c>
      <c r="D102" s="3">
        <f t="shared" si="17"/>
        <v>1.5813890706398194E-3</v>
      </c>
      <c r="E102" s="4">
        <f t="shared" si="18"/>
        <v>0.99778904860090345</v>
      </c>
      <c r="F102" s="5">
        <f t="shared" si="19"/>
        <v>6.2956232845664606E-4</v>
      </c>
      <c r="G102">
        <f t="shared" si="20"/>
        <v>4.8009612670417541</v>
      </c>
      <c r="H102">
        <f t="shared" si="21"/>
        <v>2.0009612670417534</v>
      </c>
      <c r="I102">
        <f t="shared" si="22"/>
        <v>5.2009612670417527</v>
      </c>
      <c r="L102" s="3">
        <f t="shared" si="23"/>
        <v>1.5813890706398194E-3</v>
      </c>
      <c r="M102" s="3">
        <f t="shared" si="24"/>
        <v>1.5813890706398194E-3</v>
      </c>
      <c r="N102" s="3">
        <f t="shared" si="25"/>
        <v>1.5813890706398194E-3</v>
      </c>
      <c r="O102">
        <f t="shared" si="26"/>
        <v>4.8009612670417541</v>
      </c>
      <c r="P102">
        <f t="shared" si="14"/>
        <v>4.8009612670417541</v>
      </c>
      <c r="Q102">
        <f t="shared" si="15"/>
        <v>4.8009612670417541</v>
      </c>
    </row>
    <row r="103" spans="2:17" ht="15.75" thickBot="1" x14ac:dyDescent="0.3">
      <c r="B103">
        <v>9.9</v>
      </c>
      <c r="C103">
        <f t="shared" si="16"/>
        <v>4.0999999999999996</v>
      </c>
      <c r="D103" s="3">
        <f t="shared" si="17"/>
        <v>1.2563458151678842E-3</v>
      </c>
      <c r="E103" s="4">
        <f t="shared" si="18"/>
        <v>0.99795095356554508</v>
      </c>
      <c r="F103" s="5">
        <f t="shared" si="19"/>
        <v>7.9270061928713375E-4</v>
      </c>
      <c r="G103">
        <f t="shared" si="20"/>
        <v>4.9008908025195073</v>
      </c>
      <c r="H103">
        <f t="shared" si="21"/>
        <v>2.0008908025195065</v>
      </c>
      <c r="I103">
        <f t="shared" si="22"/>
        <v>5.1008908025195057</v>
      </c>
      <c r="L103" s="3">
        <f t="shared" si="23"/>
        <v>1.2563458151678842E-3</v>
      </c>
      <c r="M103" s="3">
        <f t="shared" si="24"/>
        <v>1.2563458151678842E-3</v>
      </c>
      <c r="N103" s="3">
        <f t="shared" si="25"/>
        <v>1.2563458151678842E-3</v>
      </c>
      <c r="O103">
        <f t="shared" si="26"/>
        <v>4.9008908025195073</v>
      </c>
      <c r="P103">
        <f t="shared" si="14"/>
        <v>4.9008908025195073</v>
      </c>
      <c r="Q103">
        <f t="shared" si="15"/>
        <v>4.9008908025195073</v>
      </c>
    </row>
    <row r="104" spans="2:17" ht="15.75" thickBot="1" x14ac:dyDescent="0.3">
      <c r="B104">
        <v>10</v>
      </c>
      <c r="C104">
        <f t="shared" si="16"/>
        <v>4</v>
      </c>
      <c r="D104" s="3">
        <f t="shared" si="17"/>
        <v>9.980039920159682E-4</v>
      </c>
      <c r="E104" s="4">
        <f t="shared" si="18"/>
        <v>0.99800399201596823</v>
      </c>
      <c r="F104" s="5">
        <f t="shared" si="19"/>
        <v>9.9800399201596798E-4</v>
      </c>
      <c r="G104">
        <f t="shared" si="20"/>
        <v>5.0008677215312272</v>
      </c>
      <c r="H104">
        <f t="shared" si="21"/>
        <v>2.0008677215312267</v>
      </c>
      <c r="I104">
        <f t="shared" si="22"/>
        <v>5.0008677215312272</v>
      </c>
      <c r="L104" s="3">
        <f t="shared" si="23"/>
        <v>9.980039920159682E-4</v>
      </c>
      <c r="M104" s="3">
        <f t="shared" si="24"/>
        <v>9.980039920159682E-4</v>
      </c>
      <c r="N104" s="3">
        <f t="shared" si="25"/>
        <v>9.980039920159682E-4</v>
      </c>
      <c r="O104">
        <f t="shared" si="26"/>
        <v>5.0008677215312272</v>
      </c>
      <c r="P104">
        <f t="shared" si="14"/>
        <v>5.0008677215312272</v>
      </c>
      <c r="Q104">
        <f t="shared" si="15"/>
        <v>5.0008677215312272</v>
      </c>
    </row>
    <row r="105" spans="2:17" ht="15.75" thickBot="1" x14ac:dyDescent="0.3">
      <c r="B105">
        <v>10.1</v>
      </c>
      <c r="C105">
        <f t="shared" si="16"/>
        <v>3.9000000000000004</v>
      </c>
      <c r="D105" s="3">
        <f t="shared" si="17"/>
        <v>7.9270061928713061E-4</v>
      </c>
      <c r="E105" s="4">
        <f t="shared" si="18"/>
        <v>0.99795095356554508</v>
      </c>
      <c r="F105" s="5">
        <f t="shared" si="19"/>
        <v>1.2563458151678894E-3</v>
      </c>
      <c r="G105">
        <f t="shared" si="20"/>
        <v>5.1008908025195074</v>
      </c>
      <c r="H105">
        <f t="shared" si="21"/>
        <v>2.0008908025195065</v>
      </c>
      <c r="I105">
        <f t="shared" si="22"/>
        <v>4.9008908025195055</v>
      </c>
      <c r="L105" s="3">
        <f t="shared" si="23"/>
        <v>7.9270061928713061E-4</v>
      </c>
      <c r="M105" s="3">
        <f t="shared" si="24"/>
        <v>7.9270061928713061E-4</v>
      </c>
      <c r="N105" s="3">
        <f t="shared" si="25"/>
        <v>7.9270061928713061E-4</v>
      </c>
      <c r="O105">
        <f t="shared" si="26"/>
        <v>5.1008908025195074</v>
      </c>
      <c r="P105">
        <f t="shared" si="14"/>
        <v>5.1008908025195074</v>
      </c>
      <c r="Q105">
        <f t="shared" si="15"/>
        <v>5.1008908025195074</v>
      </c>
    </row>
    <row r="106" spans="2:17" ht="15.75" thickBot="1" x14ac:dyDescent="0.3">
      <c r="B106">
        <v>10.199999999999999</v>
      </c>
      <c r="C106">
        <f t="shared" si="16"/>
        <v>3.8000000000000007</v>
      </c>
      <c r="D106" s="3">
        <f t="shared" si="17"/>
        <v>6.2956232845664325E-4</v>
      </c>
      <c r="E106" s="4">
        <f t="shared" si="18"/>
        <v>0.99778904860090345</v>
      </c>
      <c r="F106" s="5">
        <f t="shared" si="19"/>
        <v>1.5813890706398266E-3</v>
      </c>
      <c r="G106">
        <f t="shared" si="20"/>
        <v>5.2009612670417544</v>
      </c>
      <c r="H106">
        <f t="shared" si="21"/>
        <v>2.0009612670417534</v>
      </c>
      <c r="I106">
        <f t="shared" si="22"/>
        <v>4.8009612670417523</v>
      </c>
      <c r="L106" s="3">
        <f t="shared" si="23"/>
        <v>6.2956232845664325E-4</v>
      </c>
      <c r="M106" s="3">
        <f t="shared" si="24"/>
        <v>6.2956232845664325E-4</v>
      </c>
      <c r="N106" s="3">
        <f t="shared" si="25"/>
        <v>6.2956232845664325E-4</v>
      </c>
      <c r="O106">
        <f t="shared" si="26"/>
        <v>5.2009612670417544</v>
      </c>
      <c r="P106">
        <f t="shared" si="14"/>
        <v>5.2009612670417544</v>
      </c>
      <c r="Q106">
        <f t="shared" si="15"/>
        <v>5.2009612670417544</v>
      </c>
    </row>
    <row r="107" spans="2:17" ht="15.75" thickBot="1" x14ac:dyDescent="0.3">
      <c r="B107">
        <v>10.3</v>
      </c>
      <c r="C107">
        <f t="shared" si="16"/>
        <v>3.6999999999999993</v>
      </c>
      <c r="D107" s="3">
        <f t="shared" si="17"/>
        <v>4.9993916073512717E-4</v>
      </c>
      <c r="E107" s="4">
        <f t="shared" si="18"/>
        <v>0.99750976719197326</v>
      </c>
      <c r="F107" s="5">
        <f t="shared" si="19"/>
        <v>1.9902936472915344E-3</v>
      </c>
      <c r="G107">
        <f t="shared" si="20"/>
        <v>5.3010828431932859</v>
      </c>
      <c r="H107">
        <f t="shared" si="21"/>
        <v>2.0010828431932839</v>
      </c>
      <c r="I107">
        <f t="shared" si="22"/>
        <v>4.7010828431932818</v>
      </c>
      <c r="L107" s="3">
        <f t="shared" si="23"/>
        <v>4.9993916073512717E-4</v>
      </c>
      <c r="M107" s="3">
        <f t="shared" si="24"/>
        <v>4.9993916073512717E-4</v>
      </c>
      <c r="N107" s="3">
        <f t="shared" si="25"/>
        <v>4.9993916073512717E-4</v>
      </c>
      <c r="O107">
        <f t="shared" si="26"/>
        <v>5.3010828431932859</v>
      </c>
      <c r="P107">
        <f t="shared" si="14"/>
        <v>5.3010828431932859</v>
      </c>
      <c r="Q107">
        <f t="shared" si="15"/>
        <v>5.3010828431932859</v>
      </c>
    </row>
    <row r="108" spans="2:17" ht="15.75" thickBot="1" x14ac:dyDescent="0.3">
      <c r="B108">
        <v>10.4</v>
      </c>
      <c r="C108">
        <f t="shared" si="16"/>
        <v>3.5999999999999996</v>
      </c>
      <c r="D108" s="3">
        <f t="shared" si="17"/>
        <v>3.9695204264906115E-4</v>
      </c>
      <c r="E108" s="4">
        <f t="shared" si="18"/>
        <v>0.99709844989019247</v>
      </c>
      <c r="F108" s="5">
        <f t="shared" si="19"/>
        <v>2.5045980671584188E-3</v>
      </c>
      <c r="G108">
        <f t="shared" si="20"/>
        <v>5.4012619589068143</v>
      </c>
      <c r="H108">
        <f t="shared" si="21"/>
        <v>2.001261958906813</v>
      </c>
      <c r="I108">
        <f t="shared" si="22"/>
        <v>4.6012619589068109</v>
      </c>
      <c r="L108" s="3">
        <f t="shared" si="23"/>
        <v>3.9695204264906115E-4</v>
      </c>
      <c r="M108" s="3">
        <f t="shared" si="24"/>
        <v>3.9695204264906115E-4</v>
      </c>
      <c r="N108" s="3">
        <f t="shared" si="25"/>
        <v>3.9695204264906115E-4</v>
      </c>
      <c r="O108">
        <f t="shared" si="26"/>
        <v>5.4012619589068143</v>
      </c>
      <c r="P108">
        <f t="shared" si="14"/>
        <v>5.4012619589068143</v>
      </c>
      <c r="Q108">
        <f t="shared" si="15"/>
        <v>5.4012619589068143</v>
      </c>
    </row>
    <row r="109" spans="2:17" ht="15.75" thickBot="1" x14ac:dyDescent="0.3">
      <c r="B109">
        <v>10.5</v>
      </c>
      <c r="C109">
        <f t="shared" si="16"/>
        <v>3.5</v>
      </c>
      <c r="D109" s="3">
        <f t="shared" si="17"/>
        <v>3.151315791089443E-4</v>
      </c>
      <c r="E109" s="4">
        <f t="shared" si="18"/>
        <v>0.99653355262980159</v>
      </c>
      <c r="F109" s="5">
        <f t="shared" si="19"/>
        <v>3.1513157910894596E-3</v>
      </c>
      <c r="G109">
        <f t="shared" si="20"/>
        <v>5.5015080743075355</v>
      </c>
      <c r="H109">
        <f t="shared" si="21"/>
        <v>2.0015080743075346</v>
      </c>
      <c r="I109">
        <f t="shared" si="22"/>
        <v>4.5015080743075337</v>
      </c>
      <c r="L109" s="3">
        <f t="shared" si="23"/>
        <v>3.151315791089443E-4</v>
      </c>
      <c r="M109" s="3">
        <f t="shared" si="24"/>
        <v>3.151315791089443E-4</v>
      </c>
      <c r="N109" s="3">
        <f t="shared" si="25"/>
        <v>3.151315791089443E-4</v>
      </c>
      <c r="O109">
        <f t="shared" si="26"/>
        <v>5.5015080743075355</v>
      </c>
      <c r="P109">
        <f t="shared" si="14"/>
        <v>5.5015080743075355</v>
      </c>
      <c r="Q109">
        <f t="shared" si="15"/>
        <v>5.5015080743075355</v>
      </c>
    </row>
    <row r="110" spans="2:17" ht="15.75" thickBot="1" x14ac:dyDescent="0.3">
      <c r="B110">
        <v>10.6</v>
      </c>
      <c r="C110">
        <f t="shared" si="16"/>
        <v>3.4000000000000004</v>
      </c>
      <c r="D110" s="3">
        <f t="shared" si="17"/>
        <v>2.5013002775248504E-4</v>
      </c>
      <c r="E110" s="4">
        <f t="shared" si="18"/>
        <v>0.99578557619009722</v>
      </c>
      <c r="F110" s="5">
        <f t="shared" si="19"/>
        <v>3.9642937821502428E-3</v>
      </c>
      <c r="G110">
        <f t="shared" si="20"/>
        <v>5.6018341687076942</v>
      </c>
      <c r="H110">
        <f t="shared" si="21"/>
        <v>2.0018341687076937</v>
      </c>
      <c r="I110">
        <f t="shared" si="22"/>
        <v>4.4018341687076932</v>
      </c>
      <c r="L110" s="3">
        <f t="shared" si="23"/>
        <v>2.5013002775248504E-4</v>
      </c>
      <c r="M110" s="3">
        <f t="shared" si="24"/>
        <v>2.5013002775248504E-4</v>
      </c>
      <c r="N110" s="3">
        <f t="shared" si="25"/>
        <v>2.5013002775248504E-4</v>
      </c>
      <c r="O110">
        <f t="shared" si="26"/>
        <v>5.6018341687076942</v>
      </c>
      <c r="P110">
        <f t="shared" si="14"/>
        <v>5.6018341687076942</v>
      </c>
      <c r="Q110">
        <f t="shared" si="15"/>
        <v>5.6018341687076942</v>
      </c>
    </row>
    <row r="111" spans="2:17" ht="15.75" thickBot="1" x14ac:dyDescent="0.3">
      <c r="B111">
        <v>10.7</v>
      </c>
      <c r="C111">
        <f t="shared" si="16"/>
        <v>3.3000000000000007</v>
      </c>
      <c r="D111" s="3">
        <f t="shared" si="17"/>
        <v>1.9849181155443899E-4</v>
      </c>
      <c r="E111" s="4">
        <f t="shared" si="18"/>
        <v>0.99481561930635209</v>
      </c>
      <c r="F111" s="5">
        <f t="shared" si="19"/>
        <v>4.9858888820935266E-3</v>
      </c>
      <c r="G111">
        <f t="shared" si="20"/>
        <v>5.7022574046191226</v>
      </c>
      <c r="H111">
        <f t="shared" si="21"/>
        <v>2.0022574046191224</v>
      </c>
      <c r="I111">
        <f t="shared" si="22"/>
        <v>4.3022574046191222</v>
      </c>
      <c r="L111" s="3">
        <f t="shared" si="23"/>
        <v>1.9849181155443899E-4</v>
      </c>
      <c r="M111" s="3">
        <f t="shared" si="24"/>
        <v>1.9849181155443899E-4</v>
      </c>
      <c r="N111" s="3">
        <f t="shared" si="25"/>
        <v>1.9849181155443899E-4</v>
      </c>
      <c r="O111">
        <f t="shared" si="26"/>
        <v>5.7022574046191226</v>
      </c>
      <c r="P111">
        <f t="shared" si="14"/>
        <v>5.7022574046191226</v>
      </c>
      <c r="Q111">
        <f t="shared" si="15"/>
        <v>5.7022574046191226</v>
      </c>
    </row>
    <row r="112" spans="2:17" ht="15.75" thickBot="1" x14ac:dyDescent="0.3">
      <c r="B112">
        <v>10.8</v>
      </c>
      <c r="C112">
        <f t="shared" si="16"/>
        <v>3.1999999999999993</v>
      </c>
      <c r="D112" s="3">
        <f t="shared" si="17"/>
        <v>1.5747078830385735E-4</v>
      </c>
      <c r="E112" s="4">
        <f t="shared" si="18"/>
        <v>0.99357350421404833</v>
      </c>
      <c r="F112" s="5">
        <f t="shared" si="19"/>
        <v>6.2690249976477819E-3</v>
      </c>
      <c r="G112">
        <f t="shared" si="20"/>
        <v>5.802799998414538</v>
      </c>
      <c r="H112">
        <f t="shared" si="21"/>
        <v>2.0027999984145364</v>
      </c>
      <c r="I112">
        <f t="shared" si="22"/>
        <v>4.2027999984145348</v>
      </c>
      <c r="L112" s="3">
        <f t="shared" si="23"/>
        <v>1.5747078830385735E-4</v>
      </c>
      <c r="M112" s="3">
        <f t="shared" si="24"/>
        <v>1.5747078830385735E-4</v>
      </c>
      <c r="N112" s="3">
        <f t="shared" si="25"/>
        <v>1.5747078830385735E-4</v>
      </c>
      <c r="O112">
        <f t="shared" si="26"/>
        <v>5.802799998414538</v>
      </c>
      <c r="P112">
        <f t="shared" si="14"/>
        <v>5.802799998414538</v>
      </c>
      <c r="Q112">
        <f t="shared" si="15"/>
        <v>5.802799998414538</v>
      </c>
    </row>
    <row r="113" spans="2:17" ht="15.75" thickBot="1" x14ac:dyDescent="0.3">
      <c r="B113">
        <v>10.9</v>
      </c>
      <c r="C113">
        <f t="shared" si="16"/>
        <v>3.0999999999999996</v>
      </c>
      <c r="D113" s="3">
        <f t="shared" si="17"/>
        <v>1.2488482369610277E-4</v>
      </c>
      <c r="E113" s="4">
        <f t="shared" si="18"/>
        <v>0.991995415503787</v>
      </c>
      <c r="F113" s="5">
        <f t="shared" si="19"/>
        <v>7.8796996725170512E-3</v>
      </c>
      <c r="G113">
        <f t="shared" si="20"/>
        <v>5.9034903349284926</v>
      </c>
      <c r="H113">
        <f t="shared" si="21"/>
        <v>2.0034903349284909</v>
      </c>
      <c r="I113">
        <f t="shared" si="22"/>
        <v>4.1034903349284901</v>
      </c>
      <c r="L113" s="3">
        <f t="shared" si="23"/>
        <v>1.2488482369610277E-4</v>
      </c>
      <c r="M113" s="3">
        <f t="shared" si="24"/>
        <v>1.2488482369610277E-4</v>
      </c>
      <c r="N113" s="3">
        <f t="shared" si="25"/>
        <v>1.2488482369610277E-4</v>
      </c>
      <c r="O113">
        <f t="shared" si="26"/>
        <v>5.9034903349284926</v>
      </c>
      <c r="P113">
        <f t="shared" si="14"/>
        <v>5.9034903349284926</v>
      </c>
      <c r="Q113">
        <f t="shared" si="15"/>
        <v>5.9034903349284926</v>
      </c>
    </row>
    <row r="114" spans="2:17" ht="15.75" thickBot="1" x14ac:dyDescent="0.3">
      <c r="B114">
        <v>11</v>
      </c>
      <c r="C114">
        <f t="shared" si="16"/>
        <v>3</v>
      </c>
      <c r="D114" s="3">
        <f t="shared" si="17"/>
        <v>9.9000099000099006E-5</v>
      </c>
      <c r="E114" s="4">
        <f t="shared" si="18"/>
        <v>0.99000099000098996</v>
      </c>
      <c r="F114" s="5">
        <f t="shared" si="19"/>
        <v>9.9000099000099012E-3</v>
      </c>
      <c r="G114">
        <f t="shared" si="20"/>
        <v>6.0043643711077515</v>
      </c>
      <c r="H114">
        <f t="shared" si="21"/>
        <v>2.004364371107751</v>
      </c>
      <c r="I114">
        <f t="shared" si="22"/>
        <v>4.0043643711077506</v>
      </c>
      <c r="L114" s="3">
        <f t="shared" si="23"/>
        <v>9.9000099000099006E-5</v>
      </c>
      <c r="M114" s="3">
        <f t="shared" si="24"/>
        <v>9.9000099000099006E-5</v>
      </c>
      <c r="N114" s="3">
        <f t="shared" si="25"/>
        <v>9.9000099000099006E-5</v>
      </c>
      <c r="O114">
        <f t="shared" si="26"/>
        <v>6.0043643711077515</v>
      </c>
      <c r="P114">
        <f t="shared" si="14"/>
        <v>6.0043643711077515</v>
      </c>
      <c r="Q114">
        <f t="shared" si="15"/>
        <v>6.0043643711077515</v>
      </c>
    </row>
    <row r="115" spans="2:17" ht="15.75" thickBot="1" x14ac:dyDescent="0.3">
      <c r="B115">
        <v>11.1</v>
      </c>
      <c r="C115">
        <f t="shared" si="16"/>
        <v>2.9000000000000004</v>
      </c>
      <c r="D115" s="3">
        <f t="shared" si="17"/>
        <v>7.8439103032148499E-5</v>
      </c>
      <c r="E115" s="4">
        <f t="shared" si="18"/>
        <v>0.98748980085512705</v>
      </c>
      <c r="F115" s="5">
        <f t="shared" si="19"/>
        <v>1.2431760041840819E-2</v>
      </c>
      <c r="G115">
        <f t="shared" si="20"/>
        <v>6.1054673812257683</v>
      </c>
      <c r="H115">
        <f t="shared" si="21"/>
        <v>2.0054673812257682</v>
      </c>
      <c r="I115">
        <f t="shared" si="22"/>
        <v>3.9054673812257681</v>
      </c>
      <c r="L115" s="3">
        <f t="shared" si="23"/>
        <v>7.8439103032148499E-5</v>
      </c>
      <c r="M115" s="3">
        <f t="shared" si="24"/>
        <v>7.8439103032148499E-5</v>
      </c>
      <c r="N115" s="3">
        <f t="shared" si="25"/>
        <v>7.8439103032148499E-5</v>
      </c>
      <c r="O115">
        <f t="shared" si="26"/>
        <v>6.1054673812257683</v>
      </c>
      <c r="P115">
        <f t="shared" si="14"/>
        <v>6.1054673812257683</v>
      </c>
      <c r="Q115">
        <f t="shared" si="15"/>
        <v>6.1054673812257683</v>
      </c>
    </row>
    <row r="116" spans="2:17" ht="15.75" thickBot="1" x14ac:dyDescent="0.3">
      <c r="B116">
        <v>11.2</v>
      </c>
      <c r="C116">
        <f t="shared" si="16"/>
        <v>2.8000000000000007</v>
      </c>
      <c r="D116" s="3">
        <f t="shared" si="17"/>
        <v>6.2107478531787133E-5</v>
      </c>
      <c r="E116" s="4">
        <f t="shared" si="18"/>
        <v>0.98433719925954133</v>
      </c>
      <c r="F116" s="5">
        <f t="shared" si="19"/>
        <v>1.5600693261926852E-2</v>
      </c>
      <c r="G116">
        <f t="shared" si="20"/>
        <v>6.2068561020853092</v>
      </c>
      <c r="H116">
        <f t="shared" si="21"/>
        <v>2.0068561020853095</v>
      </c>
      <c r="I116">
        <f t="shared" si="22"/>
        <v>3.8068561020853093</v>
      </c>
      <c r="L116" s="3">
        <f t="shared" si="23"/>
        <v>6.2107478531787133E-5</v>
      </c>
      <c r="M116" s="3">
        <f t="shared" si="24"/>
        <v>6.2107478531787133E-5</v>
      </c>
      <c r="N116" s="3">
        <f t="shared" si="25"/>
        <v>6.2107478531787133E-5</v>
      </c>
      <c r="O116">
        <f t="shared" si="26"/>
        <v>6.2068561020853092</v>
      </c>
      <c r="P116">
        <f t="shared" si="14"/>
        <v>6.2068561020853092</v>
      </c>
      <c r="Q116">
        <f t="shared" si="15"/>
        <v>6.2068561020853092</v>
      </c>
    </row>
    <row r="117" spans="2:17" ht="15.75" thickBot="1" x14ac:dyDescent="0.3">
      <c r="B117">
        <v>11.3</v>
      </c>
      <c r="C117">
        <f t="shared" si="16"/>
        <v>2.6999999999999993</v>
      </c>
      <c r="D117" s="3">
        <f t="shared" si="17"/>
        <v>4.9135871214123328E-5</v>
      </c>
      <c r="E117" s="4">
        <f t="shared" si="18"/>
        <v>0.98038952146704994</v>
      </c>
      <c r="F117" s="5">
        <f t="shared" si="19"/>
        <v>1.9561342661735894E-2</v>
      </c>
      <c r="G117">
        <f t="shared" si="20"/>
        <v>6.3086013391920535</v>
      </c>
      <c r="H117">
        <f t="shared" si="21"/>
        <v>2.008601339192051</v>
      </c>
      <c r="I117">
        <f t="shared" si="22"/>
        <v>3.7086013391920485</v>
      </c>
      <c r="L117" s="3">
        <f t="shared" si="23"/>
        <v>4.9135871214123328E-5</v>
      </c>
      <c r="M117" s="3">
        <f t="shared" si="24"/>
        <v>4.9135871214123328E-5</v>
      </c>
      <c r="N117" s="3">
        <f t="shared" si="25"/>
        <v>4.9135871214123328E-5</v>
      </c>
      <c r="O117">
        <f t="shared" si="26"/>
        <v>6.3086013391920535</v>
      </c>
      <c r="P117">
        <f t="shared" si="14"/>
        <v>6.3086013391920535</v>
      </c>
      <c r="Q117">
        <f t="shared" si="15"/>
        <v>6.3086013391920535</v>
      </c>
    </row>
    <row r="118" spans="2:17" ht="15.75" thickBot="1" x14ac:dyDescent="0.3">
      <c r="B118">
        <v>11.4</v>
      </c>
      <c r="C118">
        <f t="shared" si="16"/>
        <v>2.5999999999999996</v>
      </c>
      <c r="D118" s="3">
        <f t="shared" si="17"/>
        <v>3.883371230712258E-5</v>
      </c>
      <c r="E118" s="4">
        <f t="shared" si="18"/>
        <v>0.9754587502940828</v>
      </c>
      <c r="F118" s="5">
        <f t="shared" si="19"/>
        <v>2.45024159936101E-2</v>
      </c>
      <c r="G118">
        <f t="shared" si="20"/>
        <v>6.4107910911064048</v>
      </c>
      <c r="H118">
        <f t="shared" si="21"/>
        <v>2.0107910911064026</v>
      </c>
      <c r="I118">
        <f t="shared" si="22"/>
        <v>3.6107910911064005</v>
      </c>
      <c r="L118" s="3">
        <f t="shared" si="23"/>
        <v>3.883371230712258E-5</v>
      </c>
      <c r="M118" s="3">
        <f t="shared" si="24"/>
        <v>3.883371230712258E-5</v>
      </c>
      <c r="N118" s="3">
        <f t="shared" si="25"/>
        <v>3.883371230712258E-5</v>
      </c>
      <c r="O118">
        <f t="shared" si="26"/>
        <v>6.4107910911064048</v>
      </c>
      <c r="P118">
        <f t="shared" si="14"/>
        <v>6.4107910911064048</v>
      </c>
      <c r="Q118">
        <f t="shared" si="15"/>
        <v>6.4107910911064048</v>
      </c>
    </row>
    <row r="119" spans="2:17" ht="15.75" thickBot="1" x14ac:dyDescent="0.3">
      <c r="B119">
        <v>11.5</v>
      </c>
      <c r="C119">
        <f t="shared" si="16"/>
        <v>2.5</v>
      </c>
      <c r="D119" s="3">
        <f t="shared" si="17"/>
        <v>3.0652490427744772E-5</v>
      </c>
      <c r="E119" s="4">
        <f t="shared" si="18"/>
        <v>0.96931685708182724</v>
      </c>
      <c r="F119" s="5">
        <f t="shared" si="19"/>
        <v>3.0652490427745004E-2</v>
      </c>
      <c r="G119">
        <f t="shared" si="20"/>
        <v>6.5135342345195193</v>
      </c>
      <c r="H119">
        <f t="shared" si="21"/>
        <v>2.013534234519518</v>
      </c>
      <c r="I119">
        <f t="shared" si="22"/>
        <v>3.5135342345195162</v>
      </c>
      <c r="L119" s="3">
        <f t="shared" si="23"/>
        <v>3.0652490427744772E-5</v>
      </c>
      <c r="M119" s="3">
        <f t="shared" si="24"/>
        <v>3.0652490427744772E-5</v>
      </c>
      <c r="N119" s="3">
        <f t="shared" si="25"/>
        <v>3.0652490427744772E-5</v>
      </c>
      <c r="O119">
        <f t="shared" si="26"/>
        <v>6.5135342345195193</v>
      </c>
      <c r="P119">
        <f t="shared" si="14"/>
        <v>6.5135342345195193</v>
      </c>
      <c r="Q119">
        <f t="shared" si="15"/>
        <v>6.5135342345195193</v>
      </c>
    </row>
    <row r="120" spans="2:17" ht="15.75" thickBot="1" x14ac:dyDescent="0.3">
      <c r="B120">
        <v>11.6</v>
      </c>
      <c r="C120">
        <f t="shared" si="16"/>
        <v>2.4000000000000004</v>
      </c>
      <c r="D120" s="3">
        <f t="shared" si="17"/>
        <v>2.4156567265139288E-5</v>
      </c>
      <c r="E120" s="4">
        <f t="shared" si="18"/>
        <v>0.96169026442098648</v>
      </c>
      <c r="F120" s="5">
        <f t="shared" si="19"/>
        <v>3.828557901174847E-2</v>
      </c>
      <c r="G120">
        <f t="shared" si="20"/>
        <v>6.6169647804701155</v>
      </c>
      <c r="H120">
        <f t="shared" si="21"/>
        <v>2.0169647804701141</v>
      </c>
      <c r="I120">
        <f t="shared" si="22"/>
        <v>3.4169647804701127</v>
      </c>
      <c r="L120" s="3">
        <f t="shared" si="23"/>
        <v>2.4156567265139288E-5</v>
      </c>
      <c r="M120" s="3">
        <f t="shared" si="24"/>
        <v>2.4156567265139288E-5</v>
      </c>
      <c r="N120" s="3">
        <f t="shared" si="25"/>
        <v>2.4156567265139288E-5</v>
      </c>
      <c r="O120">
        <f t="shared" si="26"/>
        <v>6.6169647804701155</v>
      </c>
      <c r="P120">
        <f t="shared" si="14"/>
        <v>6.6169647804701155</v>
      </c>
      <c r="Q120">
        <f t="shared" si="15"/>
        <v>6.6169647804701155</v>
      </c>
    </row>
    <row r="121" spans="2:17" ht="15.75" thickBot="1" x14ac:dyDescent="0.3">
      <c r="B121">
        <v>11.7</v>
      </c>
      <c r="C121">
        <f t="shared" si="16"/>
        <v>2.3000000000000007</v>
      </c>
      <c r="D121" s="3">
        <f t="shared" si="17"/>
        <v>1.8999988864287003E-5</v>
      </c>
      <c r="E121" s="4">
        <f t="shared" si="18"/>
        <v>0.95225518578409984</v>
      </c>
      <c r="F121" s="5">
        <f t="shared" si="19"/>
        <v>4.7725814227035812E-2</v>
      </c>
      <c r="G121">
        <f t="shared" si="20"/>
        <v>6.7212466535829671</v>
      </c>
      <c r="H121">
        <f t="shared" si="21"/>
        <v>2.0212466535829661</v>
      </c>
      <c r="I121">
        <f t="shared" si="22"/>
        <v>3.3212466535829654</v>
      </c>
      <c r="L121" s="3">
        <f t="shared" si="23"/>
        <v>1.8999988864287003E-5</v>
      </c>
      <c r="M121" s="3">
        <f t="shared" si="24"/>
        <v>1.8999988864287003E-5</v>
      </c>
      <c r="N121" s="3">
        <f t="shared" si="25"/>
        <v>1.8999988864287003E-5</v>
      </c>
      <c r="O121">
        <f t="shared" si="26"/>
        <v>6.7212466535829671</v>
      </c>
      <c r="P121">
        <f t="shared" si="14"/>
        <v>6.7212466535829671</v>
      </c>
      <c r="Q121">
        <f t="shared" si="15"/>
        <v>6.7212466535829671</v>
      </c>
    </row>
    <row r="122" spans="2:17" ht="15.75" thickBot="1" x14ac:dyDescent="0.3">
      <c r="B122">
        <v>11.8</v>
      </c>
      <c r="C122">
        <f t="shared" si="16"/>
        <v>2.1999999999999993</v>
      </c>
      <c r="D122" s="3">
        <f t="shared" si="17"/>
        <v>1.4908060614129191E-5</v>
      </c>
      <c r="E122" s="4">
        <f t="shared" si="18"/>
        <v>0.9406350336440753</v>
      </c>
      <c r="F122" s="5">
        <f t="shared" si="19"/>
        <v>5.9350058295310558E-2</v>
      </c>
      <c r="G122">
        <f t="shared" si="20"/>
        <v>6.8265788501328268</v>
      </c>
      <c r="H122">
        <f t="shared" si="21"/>
        <v>2.0265788501328248</v>
      </c>
      <c r="I122">
        <f t="shared" si="22"/>
        <v>3.2265788501328228</v>
      </c>
      <c r="L122" s="3">
        <f t="shared" si="23"/>
        <v>1.4908060614129191E-5</v>
      </c>
      <c r="M122" s="3">
        <f t="shared" si="24"/>
        <v>1.4908060614129191E-5</v>
      </c>
      <c r="N122" s="3">
        <f t="shared" si="25"/>
        <v>1.4908060614129191E-5</v>
      </c>
      <c r="O122">
        <f t="shared" si="26"/>
        <v>6.8265788501328268</v>
      </c>
      <c r="P122">
        <f t="shared" si="14"/>
        <v>6.8265788501328268</v>
      </c>
      <c r="Q122">
        <f t="shared" si="15"/>
        <v>6.8265788501328268</v>
      </c>
    </row>
    <row r="123" spans="2:17" ht="15.75" thickBot="1" x14ac:dyDescent="0.3">
      <c r="B123">
        <v>11.9</v>
      </c>
      <c r="C123">
        <f t="shared" si="16"/>
        <v>2.0999999999999996</v>
      </c>
      <c r="D123" s="3">
        <f t="shared" si="17"/>
        <v>1.1662705653769671E-5</v>
      </c>
      <c r="E123" s="4">
        <f t="shared" si="18"/>
        <v>0.92640163940677933</v>
      </c>
      <c r="F123" s="5">
        <f t="shared" si="19"/>
        <v>7.3586697887566999E-2</v>
      </c>
      <c r="G123">
        <f t="shared" si="20"/>
        <v>6.9332006850666756</v>
      </c>
      <c r="H123">
        <f t="shared" si="21"/>
        <v>2.0332006850666735</v>
      </c>
      <c r="I123">
        <f t="shared" si="22"/>
        <v>3.1332006850666723</v>
      </c>
      <c r="L123" s="3">
        <f t="shared" si="23"/>
        <v>1.1662705653769671E-5</v>
      </c>
      <c r="M123" s="3">
        <f t="shared" si="24"/>
        <v>1.1662705653769671E-5</v>
      </c>
      <c r="N123" s="3">
        <f t="shared" si="25"/>
        <v>1.1662705653769671E-5</v>
      </c>
      <c r="O123">
        <f t="shared" si="26"/>
        <v>6.9332006850666756</v>
      </c>
      <c r="P123">
        <f t="shared" si="14"/>
        <v>6.9332006850666756</v>
      </c>
      <c r="Q123">
        <f t="shared" si="15"/>
        <v>6.9332006850666756</v>
      </c>
    </row>
    <row r="124" spans="2:17" ht="15.75" thickBot="1" x14ac:dyDescent="0.3">
      <c r="B124">
        <v>12</v>
      </c>
      <c r="C124">
        <f t="shared" si="16"/>
        <v>2</v>
      </c>
      <c r="D124" s="3">
        <f t="shared" si="17"/>
        <v>9.0908264470322992E-6</v>
      </c>
      <c r="E124" s="4">
        <f t="shared" si="18"/>
        <v>0.90908264470322986</v>
      </c>
      <c r="F124" s="5">
        <f t="shared" si="19"/>
        <v>9.0908264470323005E-2</v>
      </c>
      <c r="G124">
        <f t="shared" si="20"/>
        <v>7.0413966332719324</v>
      </c>
      <c r="H124">
        <f t="shared" si="21"/>
        <v>2.0413966332719329</v>
      </c>
      <c r="I124">
        <f t="shared" si="22"/>
        <v>3.0413966332719329</v>
      </c>
      <c r="L124" s="3">
        <f t="shared" si="23"/>
        <v>9.0908264470322992E-6</v>
      </c>
      <c r="M124" s="3">
        <f t="shared" si="24"/>
        <v>9.0908264470322992E-6</v>
      </c>
      <c r="N124" s="3">
        <f t="shared" si="25"/>
        <v>9.0908264470322992E-6</v>
      </c>
      <c r="O124">
        <f t="shared" si="26"/>
        <v>7.0413966332719324</v>
      </c>
      <c r="P124">
        <f t="shared" si="14"/>
        <v>7.0413966332719324</v>
      </c>
      <c r="Q124">
        <f t="shared" si="15"/>
        <v>7.0413966332719324</v>
      </c>
    </row>
    <row r="125" spans="2:17" ht="15.75" thickBot="1" x14ac:dyDescent="0.3">
      <c r="B125">
        <v>12.1</v>
      </c>
      <c r="C125">
        <f t="shared" si="16"/>
        <v>1.9000000000000004</v>
      </c>
      <c r="D125" s="3">
        <f t="shared" si="17"/>
        <v>7.055048342962639E-6</v>
      </c>
      <c r="E125" s="4">
        <f t="shared" si="18"/>
        <v>0.88817796403920124</v>
      </c>
      <c r="F125" s="5">
        <f t="shared" si="19"/>
        <v>0.11181498091245583</v>
      </c>
      <c r="G125">
        <f t="shared" si="20"/>
        <v>7.1515000060046043</v>
      </c>
      <c r="H125">
        <f t="shared" si="21"/>
        <v>2.0515000060046034</v>
      </c>
      <c r="I125">
        <f t="shared" si="22"/>
        <v>2.9515000060046028</v>
      </c>
      <c r="L125" s="3">
        <f t="shared" si="23"/>
        <v>7.055048342962639E-6</v>
      </c>
      <c r="M125" s="3">
        <f t="shared" si="24"/>
        <v>7.055048342962639E-6</v>
      </c>
      <c r="N125" s="3">
        <f t="shared" si="25"/>
        <v>7.055048342962639E-6</v>
      </c>
      <c r="O125">
        <f t="shared" si="26"/>
        <v>7.1515000060046043</v>
      </c>
      <c r="P125">
        <f t="shared" si="14"/>
        <v>7.1515000060046043</v>
      </c>
      <c r="Q125">
        <f t="shared" si="15"/>
        <v>7.1515000060046043</v>
      </c>
    </row>
    <row r="126" spans="2:17" ht="15.75" thickBot="1" x14ac:dyDescent="0.3">
      <c r="B126">
        <v>12.2</v>
      </c>
      <c r="C126">
        <f t="shared" si="16"/>
        <v>1.8000000000000007</v>
      </c>
      <c r="D126" s="3">
        <f t="shared" si="17"/>
        <v>5.4463506705079589E-6</v>
      </c>
      <c r="E126" s="4">
        <f t="shared" si="18"/>
        <v>0.86318841014440884</v>
      </c>
      <c r="F126" s="5">
        <f t="shared" si="19"/>
        <v>0.13680614350492062</v>
      </c>
      <c r="G126">
        <f t="shared" si="20"/>
        <v>7.2638943994698639</v>
      </c>
      <c r="H126">
        <f t="shared" si="21"/>
        <v>2.0638943994698637</v>
      </c>
      <c r="I126">
        <f t="shared" si="22"/>
        <v>2.8638943994698631</v>
      </c>
      <c r="L126" s="3">
        <f t="shared" si="23"/>
        <v>5.4463506705079589E-6</v>
      </c>
      <c r="M126" s="3">
        <f t="shared" si="24"/>
        <v>5.4463506705079589E-6</v>
      </c>
      <c r="N126" s="3">
        <f t="shared" si="25"/>
        <v>5.4463506705079589E-6</v>
      </c>
      <c r="O126">
        <f t="shared" si="26"/>
        <v>7.2638943994698639</v>
      </c>
      <c r="P126">
        <f t="shared" si="14"/>
        <v>7.2638943994698639</v>
      </c>
      <c r="Q126">
        <f t="shared" si="15"/>
        <v>7.2638943994698639</v>
      </c>
    </row>
    <row r="127" spans="2:17" ht="15.75" thickBot="1" x14ac:dyDescent="0.3">
      <c r="B127">
        <v>12.3</v>
      </c>
      <c r="C127">
        <f t="shared" si="16"/>
        <v>1.6999999999999993</v>
      </c>
      <c r="D127" s="3">
        <f t="shared" si="17"/>
        <v>4.1781924097245164E-6</v>
      </c>
      <c r="E127" s="4">
        <f t="shared" si="18"/>
        <v>0.83365898598123667</v>
      </c>
      <c r="F127" s="5">
        <f t="shared" si="19"/>
        <v>0.16633683582635367</v>
      </c>
      <c r="G127">
        <f t="shared" si="20"/>
        <v>7.3790115642222665</v>
      </c>
      <c r="H127">
        <f t="shared" si="21"/>
        <v>2.0790115642222653</v>
      </c>
      <c r="I127">
        <f t="shared" si="22"/>
        <v>2.7790115642222637</v>
      </c>
      <c r="L127" s="3">
        <f t="shared" si="23"/>
        <v>4.1781924097245164E-6</v>
      </c>
      <c r="M127" s="3">
        <f t="shared" si="24"/>
        <v>4.1781924097245164E-6</v>
      </c>
      <c r="N127" s="3">
        <f t="shared" si="25"/>
        <v>4.1781924097245164E-6</v>
      </c>
      <c r="O127">
        <f t="shared" si="26"/>
        <v>7.3790115642222665</v>
      </c>
      <c r="P127">
        <f t="shared" si="14"/>
        <v>7.3790115642222665</v>
      </c>
      <c r="Q127">
        <f t="shared" si="15"/>
        <v>7.3790115642222665</v>
      </c>
    </row>
    <row r="128" spans="2:17" ht="15.75" thickBot="1" x14ac:dyDescent="0.3">
      <c r="B128">
        <v>12.4</v>
      </c>
      <c r="C128">
        <f t="shared" si="16"/>
        <v>1.5999999999999996</v>
      </c>
      <c r="D128" s="3">
        <f t="shared" si="17"/>
        <v>3.1818215904272196E-6</v>
      </c>
      <c r="E128" s="4">
        <f t="shared" si="18"/>
        <v>0.79923744804783814</v>
      </c>
      <c r="F128" s="5">
        <f t="shared" si="19"/>
        <v>0.2007593701305713</v>
      </c>
      <c r="G128">
        <f t="shared" si="20"/>
        <v>7.4973241755584539</v>
      </c>
      <c r="H128">
        <f t="shared" si="21"/>
        <v>2.0973241755584531</v>
      </c>
      <c r="I128">
        <f t="shared" si="22"/>
        <v>2.6973241755584523</v>
      </c>
      <c r="L128" s="3">
        <f t="shared" si="23"/>
        <v>3.1818215904272196E-6</v>
      </c>
      <c r="M128" s="3">
        <f t="shared" si="24"/>
        <v>3.1818215904272196E-6</v>
      </c>
      <c r="N128" s="3">
        <f t="shared" si="25"/>
        <v>3.1818215904272196E-6</v>
      </c>
      <c r="O128">
        <f t="shared" si="26"/>
        <v>7.4973241755584539</v>
      </c>
      <c r="P128">
        <f t="shared" si="14"/>
        <v>7.4973241755584539</v>
      </c>
      <c r="Q128">
        <f t="shared" si="15"/>
        <v>7.4973241755584539</v>
      </c>
    </row>
    <row r="129" spans="2:17" ht="15.75" thickBot="1" x14ac:dyDescent="0.3">
      <c r="B129">
        <v>12.5</v>
      </c>
      <c r="C129">
        <f t="shared" si="16"/>
        <v>1.5</v>
      </c>
      <c r="D129" s="3">
        <f t="shared" si="17"/>
        <v>2.4025249613803611E-6</v>
      </c>
      <c r="E129" s="4">
        <f t="shared" si="18"/>
        <v>0.7597451013370019</v>
      </c>
      <c r="F129" s="5">
        <f t="shared" si="19"/>
        <v>0.24025249613803668</v>
      </c>
      <c r="G129">
        <f t="shared" si="20"/>
        <v>7.6193320914706817</v>
      </c>
      <c r="H129">
        <f t="shared" si="21"/>
        <v>2.1193320914706817</v>
      </c>
      <c r="I129">
        <f t="shared" si="22"/>
        <v>2.6193320914706808</v>
      </c>
      <c r="L129" s="3">
        <f t="shared" si="23"/>
        <v>2.4025249613803611E-6</v>
      </c>
      <c r="M129" s="3">
        <f t="shared" si="24"/>
        <v>2.4025249613803611E-6</v>
      </c>
      <c r="N129" s="3">
        <f t="shared" si="25"/>
        <v>2.4025249613803611E-6</v>
      </c>
      <c r="O129">
        <f t="shared" si="26"/>
        <v>7.6193320914706817</v>
      </c>
      <c r="P129">
        <f t="shared" si="14"/>
        <v>7.6193320914706817</v>
      </c>
      <c r="Q129">
        <f t="shared" si="15"/>
        <v>7.6193320914706817</v>
      </c>
    </row>
    <row r="130" spans="2:17" ht="15.75" thickBot="1" x14ac:dyDescent="0.3">
      <c r="B130">
        <v>12.6</v>
      </c>
      <c r="C130">
        <f t="shared" si="16"/>
        <v>1.4000000000000004</v>
      </c>
      <c r="D130" s="3">
        <f t="shared" si="17"/>
        <v>1.796630452573598E-6</v>
      </c>
      <c r="E130" s="4">
        <f t="shared" si="18"/>
        <v>0.71525146600432477</v>
      </c>
      <c r="F130" s="5">
        <f t="shared" si="19"/>
        <v>0.28474673736522277</v>
      </c>
      <c r="G130">
        <f t="shared" si="20"/>
        <v>7.7455412433766861</v>
      </c>
      <c r="H130">
        <f t="shared" si="21"/>
        <v>2.1455412433766861</v>
      </c>
      <c r="I130">
        <f t="shared" si="22"/>
        <v>2.545541243376686</v>
      </c>
      <c r="L130" s="3">
        <f t="shared" si="23"/>
        <v>1.796630452573598E-6</v>
      </c>
      <c r="M130" s="3">
        <f t="shared" si="24"/>
        <v>1.796630452573598E-6</v>
      </c>
      <c r="N130" s="3">
        <f t="shared" si="25"/>
        <v>1.796630452573598E-6</v>
      </c>
      <c r="O130">
        <f t="shared" si="26"/>
        <v>7.7455412433766861</v>
      </c>
      <c r="P130">
        <f t="shared" si="14"/>
        <v>7.7455412433766861</v>
      </c>
      <c r="Q130">
        <f t="shared" si="15"/>
        <v>7.7455412433766861</v>
      </c>
    </row>
    <row r="131" spans="2:17" ht="15.75" thickBot="1" x14ac:dyDescent="0.3">
      <c r="B131">
        <v>12.7</v>
      </c>
      <c r="C131">
        <f t="shared" si="16"/>
        <v>1.3000000000000007</v>
      </c>
      <c r="D131" s="3">
        <f t="shared" si="17"/>
        <v>1.329121123820449E-6</v>
      </c>
      <c r="E131" s="4">
        <f t="shared" si="18"/>
        <v>0.66613853920314159</v>
      </c>
      <c r="F131" s="5">
        <f t="shared" si="19"/>
        <v>0.33386013167573458</v>
      </c>
      <c r="G131">
        <f t="shared" si="20"/>
        <v>7.8764354396668388</v>
      </c>
      <c r="H131">
        <f t="shared" si="21"/>
        <v>2.1764354396668386</v>
      </c>
      <c r="I131">
        <f t="shared" si="22"/>
        <v>2.4764354396668389</v>
      </c>
      <c r="L131" s="3">
        <f t="shared" si="23"/>
        <v>1.329121123820449E-6</v>
      </c>
      <c r="M131" s="3">
        <f t="shared" si="24"/>
        <v>1.329121123820449E-6</v>
      </c>
      <c r="N131" s="3">
        <f t="shared" si="25"/>
        <v>1.329121123820449E-6</v>
      </c>
      <c r="O131">
        <f t="shared" si="26"/>
        <v>7.8764354396668388</v>
      </c>
      <c r="P131">
        <f t="shared" si="14"/>
        <v>7.8764354396668388</v>
      </c>
      <c r="Q131">
        <f t="shared" si="15"/>
        <v>7.8764354396668388</v>
      </c>
    </row>
    <row r="132" spans="2:17" ht="15.75" thickBot="1" x14ac:dyDescent="0.3">
      <c r="B132">
        <v>12.8</v>
      </c>
      <c r="C132">
        <f t="shared" si="16"/>
        <v>1.1999999999999993</v>
      </c>
      <c r="D132" s="3">
        <f t="shared" si="17"/>
        <v>9.7175542799843346E-7</v>
      </c>
      <c r="E132" s="4">
        <f t="shared" si="18"/>
        <v>0.61313622433410864</v>
      </c>
      <c r="F132" s="5">
        <f t="shared" si="19"/>
        <v>0.38686280391046335</v>
      </c>
      <c r="G132">
        <f t="shared" si="20"/>
        <v>8.0124430248225682</v>
      </c>
      <c r="H132">
        <f t="shared" si="21"/>
        <v>2.2124430248225657</v>
      </c>
      <c r="I132">
        <f t="shared" si="22"/>
        <v>2.4124430248225632</v>
      </c>
      <c r="L132" s="3">
        <f t="shared" si="23"/>
        <v>9.7175542799843346E-7</v>
      </c>
      <c r="M132" s="3">
        <f t="shared" si="24"/>
        <v>9.7175542799843346E-7</v>
      </c>
      <c r="N132" s="3">
        <f t="shared" si="25"/>
        <v>9.7175542799843346E-7</v>
      </c>
      <c r="O132">
        <f t="shared" si="26"/>
        <v>8.0124430248225682</v>
      </c>
      <c r="P132">
        <f t="shared" ref="P132:P144" si="27">-LOG($E$1*M132)</f>
        <v>8.0124430248225682</v>
      </c>
      <c r="Q132">
        <f t="shared" ref="Q132:Q144" si="28">-LOG($E$1*N132)</f>
        <v>8.0124430248225682</v>
      </c>
    </row>
    <row r="133" spans="2:17" ht="15.75" thickBot="1" x14ac:dyDescent="0.3">
      <c r="B133">
        <v>12.9</v>
      </c>
      <c r="C133">
        <f t="shared" ref="C133:C144" si="29">14-B133</f>
        <v>1.0999999999999996</v>
      </c>
      <c r="D133" s="3">
        <f t="shared" ref="D133:D144" si="30">(1+10^-$C$1/10^-B133+10^-($C$1+$C$2)/10^(-2*B133))^-1</f>
        <v>7.0161328577032162E-7</v>
      </c>
      <c r="E133" s="4">
        <f t="shared" ref="E133:E144" si="31">(1+10^-B133/10^-$C$1+10^-($C$2)/10^(-B133))^-1</f>
        <v>0.55731124274504507</v>
      </c>
      <c r="F133" s="5">
        <f t="shared" ref="F133:F144" si="32">(1+10^(-2*B133)/10^-($C$1+$C$2)+10^-(B133)/10^(-$C$2))^-1</f>
        <v>0.44268805564166924</v>
      </c>
      <c r="G133">
        <f t="shared" ref="G133:G144" si="33">-LOG($E$1*D133)</f>
        <v>8.1539021957507547</v>
      </c>
      <c r="H133">
        <f t="shared" ref="H133:H144" si="34">-LOG($E$1*E133)</f>
        <v>2.2539021957507535</v>
      </c>
      <c r="I133">
        <f t="shared" ref="I133:I144" si="35">-LOG($E$1*F133)</f>
        <v>2.3539021957507513</v>
      </c>
      <c r="L133" s="3">
        <f t="shared" ref="L133:L144" si="36">(1+10^-$C$1/10^-B133+10^-($C$1+$C$2)/10^(-2*B133))^-1</f>
        <v>7.0161328577032162E-7</v>
      </c>
      <c r="M133" s="3">
        <f t="shared" ref="M133:M144" si="37">(1+10^-$C$1/10^-B133+10^-($C$1+$C$2)/10^(-2*B133))^-1</f>
        <v>7.0161328577032162E-7</v>
      </c>
      <c r="N133" s="3">
        <f t="shared" ref="N133:N144" si="38">(1+10^-$C$1/10^-B133+10^-($C$1+$C$2)/10^(-2*B133))^-1</f>
        <v>7.0161328577032162E-7</v>
      </c>
      <c r="O133">
        <f t="shared" ref="O133:O144" si="39">-LOG($E$1*L133)</f>
        <v>8.1539021957507547</v>
      </c>
      <c r="P133">
        <f t="shared" si="27"/>
        <v>8.1539021957507547</v>
      </c>
      <c r="Q133">
        <f t="shared" si="28"/>
        <v>8.1539021957507547</v>
      </c>
    </row>
    <row r="134" spans="2:17" ht="15.75" thickBot="1" x14ac:dyDescent="0.3">
      <c r="B134">
        <v>13</v>
      </c>
      <c r="C134">
        <f t="shared" si="29"/>
        <v>1</v>
      </c>
      <c r="D134" s="3">
        <f t="shared" si="30"/>
        <v>4.9999975000012496E-7</v>
      </c>
      <c r="E134" s="4">
        <f t="shared" si="31"/>
        <v>0.49999975000012498</v>
      </c>
      <c r="F134" s="5">
        <f t="shared" si="32"/>
        <v>0.49999975000012498</v>
      </c>
      <c r="G134">
        <f t="shared" si="33"/>
        <v>8.3010302128111686</v>
      </c>
      <c r="H134">
        <f t="shared" si="34"/>
        <v>2.3010302128111677</v>
      </c>
      <c r="I134">
        <f t="shared" si="35"/>
        <v>2.3010302128111677</v>
      </c>
      <c r="L134" s="3">
        <f t="shared" si="36"/>
        <v>4.9999975000012496E-7</v>
      </c>
      <c r="M134" s="3">
        <f t="shared" si="37"/>
        <v>4.9999975000012496E-7</v>
      </c>
      <c r="N134" s="3">
        <f t="shared" si="38"/>
        <v>4.9999975000012496E-7</v>
      </c>
      <c r="O134">
        <f t="shared" si="39"/>
        <v>8.3010302128111686</v>
      </c>
      <c r="P134">
        <f t="shared" si="27"/>
        <v>8.3010302128111686</v>
      </c>
      <c r="Q134">
        <f t="shared" si="28"/>
        <v>8.3010302128111686</v>
      </c>
    </row>
    <row r="135" spans="2:17" ht="15.75" thickBot="1" x14ac:dyDescent="0.3">
      <c r="B135">
        <v>13.1</v>
      </c>
      <c r="C135">
        <f t="shared" si="29"/>
        <v>0.90000000000000036</v>
      </c>
      <c r="D135" s="3">
        <f t="shared" si="30"/>
        <v>3.516397448360191E-7</v>
      </c>
      <c r="E135" s="4">
        <f t="shared" si="31"/>
        <v>0.44268821057088248</v>
      </c>
      <c r="F135" s="5">
        <f t="shared" si="32"/>
        <v>0.55731143778937275</v>
      </c>
      <c r="G135">
        <f t="shared" si="33"/>
        <v>8.453902043759097</v>
      </c>
      <c r="H135">
        <f t="shared" si="34"/>
        <v>2.3539020437590956</v>
      </c>
      <c r="I135">
        <f t="shared" si="35"/>
        <v>2.2539020437590942</v>
      </c>
      <c r="L135" s="3">
        <f t="shared" si="36"/>
        <v>3.516397448360191E-7</v>
      </c>
      <c r="M135" s="3">
        <f t="shared" si="37"/>
        <v>3.516397448360191E-7</v>
      </c>
      <c r="N135" s="3">
        <f t="shared" si="38"/>
        <v>3.516397448360191E-7</v>
      </c>
      <c r="O135">
        <f t="shared" si="39"/>
        <v>8.453902043759097</v>
      </c>
      <c r="P135">
        <f t="shared" si="27"/>
        <v>8.453902043759097</v>
      </c>
      <c r="Q135">
        <f t="shared" si="28"/>
        <v>8.453902043759097</v>
      </c>
    </row>
    <row r="136" spans="2:17" ht="15.75" thickBot="1" x14ac:dyDescent="0.3">
      <c r="B136">
        <v>13.2</v>
      </c>
      <c r="C136">
        <f t="shared" si="29"/>
        <v>0.80000000000000071</v>
      </c>
      <c r="D136" s="3">
        <f t="shared" si="30"/>
        <v>2.4409410505138893E-7</v>
      </c>
      <c r="E136" s="4">
        <f t="shared" si="31"/>
        <v>0.38686308541583492</v>
      </c>
      <c r="F136" s="5">
        <f t="shared" si="32"/>
        <v>0.61313667049006004</v>
      </c>
      <c r="G136">
        <f t="shared" si="33"/>
        <v>8.6124427088030764</v>
      </c>
      <c r="H136">
        <f t="shared" si="34"/>
        <v>2.4124427088030758</v>
      </c>
      <c r="I136">
        <f t="shared" si="35"/>
        <v>2.2124427088030751</v>
      </c>
      <c r="L136" s="3">
        <f t="shared" si="36"/>
        <v>2.4409410505138893E-7</v>
      </c>
      <c r="M136" s="3">
        <f t="shared" si="37"/>
        <v>2.4409410505138893E-7</v>
      </c>
      <c r="N136" s="3">
        <f t="shared" si="38"/>
        <v>2.4409410505138893E-7</v>
      </c>
      <c r="O136">
        <f t="shared" si="39"/>
        <v>8.6124427088030764</v>
      </c>
      <c r="P136">
        <f t="shared" si="27"/>
        <v>8.6124427088030764</v>
      </c>
      <c r="Q136">
        <f t="shared" si="28"/>
        <v>8.6124427088030764</v>
      </c>
    </row>
    <row r="137" spans="2:17" ht="15.75" thickBot="1" x14ac:dyDescent="0.3">
      <c r="B137">
        <v>13.3</v>
      </c>
      <c r="C137">
        <f t="shared" si="29"/>
        <v>0.69999999999999929</v>
      </c>
      <c r="D137" s="3">
        <f t="shared" si="30"/>
        <v>1.6732663021218729E-7</v>
      </c>
      <c r="E137" s="4">
        <f t="shared" si="31"/>
        <v>0.33386051955311191</v>
      </c>
      <c r="F137" s="5">
        <f t="shared" si="32"/>
        <v>0.66613931312025776</v>
      </c>
      <c r="G137">
        <f t="shared" si="33"/>
        <v>8.7764349351055273</v>
      </c>
      <c r="H137">
        <f t="shared" si="34"/>
        <v>2.4764349351055248</v>
      </c>
      <c r="I137">
        <f t="shared" si="35"/>
        <v>2.1764349351055228</v>
      </c>
      <c r="L137" s="3">
        <f t="shared" si="36"/>
        <v>1.6732663021218729E-7</v>
      </c>
      <c r="M137" s="3">
        <f t="shared" si="37"/>
        <v>1.6732663021218729E-7</v>
      </c>
      <c r="N137" s="3">
        <f t="shared" si="38"/>
        <v>1.6732663021218729E-7</v>
      </c>
      <c r="O137">
        <f t="shared" si="39"/>
        <v>8.7764349351055273</v>
      </c>
      <c r="P137">
        <f t="shared" si="27"/>
        <v>8.7764349351055273</v>
      </c>
      <c r="Q137">
        <f t="shared" si="28"/>
        <v>8.7764349351055273</v>
      </c>
    </row>
    <row r="138" spans="2:17" ht="15.75" thickBot="1" x14ac:dyDescent="0.3">
      <c r="B138">
        <v>13.4</v>
      </c>
      <c r="C138">
        <f t="shared" si="29"/>
        <v>0.59999999999999964</v>
      </c>
      <c r="D138" s="3">
        <f t="shared" si="30"/>
        <v>1.1335990875222483E-7</v>
      </c>
      <c r="E138" s="4">
        <f t="shared" si="31"/>
        <v>0.28474721667187858</v>
      </c>
      <c r="F138" s="5">
        <f t="shared" si="32"/>
        <v>0.71525266996821268</v>
      </c>
      <c r="G138">
        <f t="shared" si="33"/>
        <v>8.945540512340882</v>
      </c>
      <c r="H138">
        <f t="shared" si="34"/>
        <v>2.5455405123408803</v>
      </c>
      <c r="I138">
        <f t="shared" si="35"/>
        <v>2.1455405123408791</v>
      </c>
      <c r="L138" s="3">
        <f t="shared" si="36"/>
        <v>1.1335990875222483E-7</v>
      </c>
      <c r="M138" s="3">
        <f t="shared" si="37"/>
        <v>1.1335990875222483E-7</v>
      </c>
      <c r="N138" s="3">
        <f t="shared" si="38"/>
        <v>1.1335990875222483E-7</v>
      </c>
      <c r="O138">
        <f t="shared" si="39"/>
        <v>8.945540512340882</v>
      </c>
      <c r="P138">
        <f t="shared" si="27"/>
        <v>8.945540512340882</v>
      </c>
      <c r="Q138">
        <f t="shared" si="28"/>
        <v>8.945540512340882</v>
      </c>
    </row>
    <row r="139" spans="2:17" ht="15.75" thickBot="1" x14ac:dyDescent="0.3">
      <c r="B139">
        <v>13.5</v>
      </c>
      <c r="C139">
        <f t="shared" si="29"/>
        <v>0.5</v>
      </c>
      <c r="D139" s="3">
        <f t="shared" si="30"/>
        <v>7.597468689264226E-8</v>
      </c>
      <c r="E139" s="4">
        <f t="shared" si="31"/>
        <v>0.24025305509888964</v>
      </c>
      <c r="F139" s="5">
        <f t="shared" si="32"/>
        <v>0.7597468689264234</v>
      </c>
      <c r="G139">
        <f t="shared" si="33"/>
        <v>9.1193310810614836</v>
      </c>
      <c r="H139">
        <f t="shared" si="34"/>
        <v>2.619331081061484</v>
      </c>
      <c r="I139">
        <f t="shared" si="35"/>
        <v>2.1193310810614827</v>
      </c>
      <c r="L139" s="3">
        <f t="shared" si="36"/>
        <v>7.597468689264226E-8</v>
      </c>
      <c r="M139" s="3">
        <f t="shared" si="37"/>
        <v>7.597468689264226E-8</v>
      </c>
      <c r="N139" s="3">
        <f t="shared" si="38"/>
        <v>7.597468689264226E-8</v>
      </c>
      <c r="O139">
        <f t="shared" si="39"/>
        <v>9.1193310810614836</v>
      </c>
      <c r="P139">
        <f t="shared" si="27"/>
        <v>9.1193310810614836</v>
      </c>
      <c r="Q139">
        <f t="shared" si="28"/>
        <v>9.1193310810614836</v>
      </c>
    </row>
    <row r="140" spans="2:17" ht="15.75" thickBot="1" x14ac:dyDescent="0.3">
      <c r="B140">
        <v>13.6</v>
      </c>
      <c r="C140">
        <f t="shared" si="29"/>
        <v>0.40000000000000036</v>
      </c>
      <c r="D140" s="3">
        <f t="shared" si="30"/>
        <v>5.0428631694809109E-8</v>
      </c>
      <c r="E140" s="4">
        <f t="shared" si="31"/>
        <v>0.2007599987890489</v>
      </c>
      <c r="F140" s="5">
        <f t="shared" si="32"/>
        <v>0.79923995078231946</v>
      </c>
      <c r="G140">
        <f t="shared" si="33"/>
        <v>9.297322815609574</v>
      </c>
      <c r="H140">
        <f t="shared" si="34"/>
        <v>2.697322815609573</v>
      </c>
      <c r="I140">
        <f t="shared" si="35"/>
        <v>2.0973228156095725</v>
      </c>
      <c r="L140" s="3">
        <f t="shared" si="36"/>
        <v>5.0428631694809109E-8</v>
      </c>
      <c r="M140" s="3">
        <f t="shared" si="37"/>
        <v>5.0428631694809109E-8</v>
      </c>
      <c r="N140" s="3">
        <f t="shared" si="38"/>
        <v>5.0428631694809109E-8</v>
      </c>
      <c r="O140">
        <f t="shared" si="39"/>
        <v>9.297322815609574</v>
      </c>
      <c r="P140">
        <f t="shared" si="27"/>
        <v>9.297322815609574</v>
      </c>
      <c r="Q140">
        <f t="shared" si="28"/>
        <v>9.297322815609574</v>
      </c>
    </row>
    <row r="141" spans="2:17" ht="15.75" thickBot="1" x14ac:dyDescent="0.3">
      <c r="B141">
        <v>13.7</v>
      </c>
      <c r="C141">
        <f t="shared" si="29"/>
        <v>0.30000000000000071</v>
      </c>
      <c r="D141" s="3">
        <f t="shared" si="30"/>
        <v>3.3188699578836217E-8</v>
      </c>
      <c r="E141" s="4">
        <f t="shared" si="31"/>
        <v>0.16633752529603546</v>
      </c>
      <c r="F141" s="5">
        <f t="shared" si="32"/>
        <v>0.83366244151526514</v>
      </c>
      <c r="G141">
        <f t="shared" si="33"/>
        <v>9.4790097640662356</v>
      </c>
      <c r="H141">
        <f t="shared" si="34"/>
        <v>2.7790097640662359</v>
      </c>
      <c r="I141">
        <f t="shared" si="35"/>
        <v>2.0790097640662357</v>
      </c>
      <c r="L141" s="3">
        <f t="shared" si="36"/>
        <v>3.3188699578836217E-8</v>
      </c>
      <c r="M141" s="3">
        <f t="shared" si="37"/>
        <v>3.3188699578836217E-8</v>
      </c>
      <c r="N141" s="3">
        <f t="shared" si="38"/>
        <v>3.3188699578836217E-8</v>
      </c>
      <c r="O141">
        <f t="shared" si="39"/>
        <v>9.4790097640662356</v>
      </c>
      <c r="P141">
        <f t="shared" si="27"/>
        <v>9.4790097640662356</v>
      </c>
      <c r="Q141">
        <f t="shared" si="28"/>
        <v>9.4790097640662356</v>
      </c>
    </row>
    <row r="142" spans="2:17" ht="15.75" thickBot="1" x14ac:dyDescent="0.3">
      <c r="B142">
        <v>13.8</v>
      </c>
      <c r="C142">
        <f t="shared" si="29"/>
        <v>0.19999999999999929</v>
      </c>
      <c r="D142" s="3">
        <f t="shared" si="30"/>
        <v>2.1682430172773433E-8</v>
      </c>
      <c r="E142" s="4">
        <f t="shared" si="31"/>
        <v>0.1368068856369038</v>
      </c>
      <c r="F142" s="5">
        <f t="shared" si="32"/>
        <v>0.86319309268066602</v>
      </c>
      <c r="G142">
        <f t="shared" si="33"/>
        <v>9.663892043559942</v>
      </c>
      <c r="H142">
        <f t="shared" si="34"/>
        <v>2.8638920435599409</v>
      </c>
      <c r="I142">
        <f t="shared" si="35"/>
        <v>2.0638920435599393</v>
      </c>
      <c r="L142" s="3">
        <f t="shared" si="36"/>
        <v>2.1682430172773433E-8</v>
      </c>
      <c r="M142" s="3">
        <f t="shared" si="37"/>
        <v>2.1682430172773433E-8</v>
      </c>
      <c r="N142" s="3">
        <f t="shared" si="38"/>
        <v>2.1682430172773433E-8</v>
      </c>
      <c r="O142">
        <f t="shared" si="39"/>
        <v>9.663892043559942</v>
      </c>
      <c r="P142">
        <f t="shared" si="27"/>
        <v>9.663892043559942</v>
      </c>
      <c r="Q142">
        <f t="shared" si="28"/>
        <v>9.663892043559942</v>
      </c>
    </row>
    <row r="143" spans="2:17" ht="15.75" thickBot="1" x14ac:dyDescent="0.3">
      <c r="B143">
        <v>13.9</v>
      </c>
      <c r="C143">
        <f t="shared" si="29"/>
        <v>9.9999999999999645E-2</v>
      </c>
      <c r="D143" s="3">
        <f t="shared" si="30"/>
        <v>1.4076771203144222E-8</v>
      </c>
      <c r="E143" s="4">
        <f t="shared" si="31"/>
        <v>0.11181576820411172</v>
      </c>
      <c r="F143" s="5">
        <f t="shared" si="32"/>
        <v>0.88818421771911704</v>
      </c>
      <c r="G143">
        <f t="shared" si="33"/>
        <v>9.8514969481386956</v>
      </c>
      <c r="H143">
        <f t="shared" si="34"/>
        <v>2.9514969481386952</v>
      </c>
      <c r="I143">
        <f t="shared" si="35"/>
        <v>2.051496948138694</v>
      </c>
      <c r="L143" s="3">
        <f t="shared" si="36"/>
        <v>1.4076771203144222E-8</v>
      </c>
      <c r="M143" s="3">
        <f t="shared" si="37"/>
        <v>1.4076771203144222E-8</v>
      </c>
      <c r="N143" s="3">
        <f t="shared" si="38"/>
        <v>1.4076771203144222E-8</v>
      </c>
      <c r="O143">
        <f t="shared" si="39"/>
        <v>9.8514969481386956</v>
      </c>
      <c r="P143">
        <f t="shared" si="27"/>
        <v>9.8514969481386956</v>
      </c>
      <c r="Q143">
        <f t="shared" si="28"/>
        <v>9.8514969481386956</v>
      </c>
    </row>
    <row r="144" spans="2:17" ht="15.75" thickBot="1" x14ac:dyDescent="0.3">
      <c r="B144">
        <v>14</v>
      </c>
      <c r="C144">
        <f t="shared" si="29"/>
        <v>0</v>
      </c>
      <c r="D144" s="3">
        <f t="shared" si="30"/>
        <v>9.090909008264465E-9</v>
      </c>
      <c r="E144" s="4">
        <f t="shared" si="31"/>
        <v>9.0909090082644639E-2</v>
      </c>
      <c r="F144" s="5">
        <f t="shared" si="32"/>
        <v>0.90909090082644628</v>
      </c>
      <c r="G144">
        <f t="shared" si="33"/>
        <v>10.041392689106356</v>
      </c>
      <c r="H144">
        <f t="shared" si="34"/>
        <v>3.0413926891063565</v>
      </c>
      <c r="I144">
        <f t="shared" si="35"/>
        <v>2.0413926891063565</v>
      </c>
      <c r="L144" s="3">
        <f t="shared" si="36"/>
        <v>9.090909008264465E-9</v>
      </c>
      <c r="M144" s="3">
        <f t="shared" si="37"/>
        <v>9.090909008264465E-9</v>
      </c>
      <c r="N144" s="3">
        <f t="shared" si="38"/>
        <v>9.090909008264465E-9</v>
      </c>
      <c r="O144">
        <f t="shared" si="39"/>
        <v>10.041392689106356</v>
      </c>
      <c r="P144">
        <f t="shared" si="27"/>
        <v>10.041392689106356</v>
      </c>
      <c r="Q144">
        <f t="shared" si="28"/>
        <v>10.041392689106356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863F6-E199-4F31-8EB8-FD2CC1EA620B}">
  <dimension ref="A1:M12"/>
  <sheetViews>
    <sheetView tabSelected="1" topLeftCell="B1" workbookViewId="0">
      <selection activeCell="K8" sqref="K8"/>
    </sheetView>
  </sheetViews>
  <sheetFormatPr baseColWidth="10" defaultRowHeight="15" x14ac:dyDescent="0.25"/>
  <sheetData>
    <row r="1" spans="1:13" ht="15.75" thickBot="1" x14ac:dyDescent="0.3">
      <c r="B1" t="s">
        <v>1</v>
      </c>
      <c r="C1" t="s">
        <v>16</v>
      </c>
      <c r="D1" t="s">
        <v>10</v>
      </c>
      <c r="E1" t="s">
        <v>8</v>
      </c>
      <c r="F1" t="s">
        <v>9</v>
      </c>
      <c r="G1" t="s">
        <v>18</v>
      </c>
      <c r="H1" t="s">
        <v>17</v>
      </c>
    </row>
    <row r="2" spans="1:13" ht="15.75" thickBot="1" x14ac:dyDescent="0.3">
      <c r="A2" t="s">
        <v>14</v>
      </c>
      <c r="B2">
        <v>3</v>
      </c>
      <c r="C2">
        <v>0.75</v>
      </c>
      <c r="D2" s="3">
        <f>(1+10^-$M$2/10^-B2+10^-($M$2+$M$3)/10^(-2*B2))^-1</f>
        <v>0.9994990638040927</v>
      </c>
      <c r="E2" s="4">
        <f>(1+10^-B2/10^-$M$2+10^-($M$3)/10^(-B2))^-1</f>
        <v>5.0093617080102166E-4</v>
      </c>
      <c r="F2" s="5">
        <f>(1+10^(-2*B2)/10^-($M$2+$M$3)+10^-(B2)/10^(-$M$3))^-1</f>
        <v>2.5106281366760161E-11</v>
      </c>
      <c r="G2">
        <v>1.9962620949561605</v>
      </c>
      <c r="H2">
        <f>10^-B2</f>
        <v>1E-3</v>
      </c>
      <c r="I2">
        <f>10^-(14-B2)+E2*G2+2*F2*G2</f>
        <v>1.0000000000000002E-3</v>
      </c>
      <c r="J2">
        <f>(I2-H2)*1000</f>
        <v>2.1684043449710089E-16</v>
      </c>
      <c r="L2" t="s">
        <v>5</v>
      </c>
      <c r="M2">
        <v>6.3</v>
      </c>
    </row>
    <row r="3" spans="1:13" ht="15.75" thickBot="1" x14ac:dyDescent="0.3">
      <c r="A3" t="s">
        <v>15</v>
      </c>
      <c r="B3">
        <v>7</v>
      </c>
      <c r="C3">
        <v>0.25</v>
      </c>
      <c r="D3" s="3">
        <f>(1+10^-$M$2/10^-B3+10^-($M$2+$M$3)/10^(-2*B3))^-1</f>
        <v>0.16626806053145249</v>
      </c>
      <c r="E3" s="4">
        <f>(1+10^-B3/10^-$M$2+10^-($M$3)/10^(-B3))^-1</f>
        <v>0.83331429298330506</v>
      </c>
      <c r="F3" s="5">
        <f>(1+10^(-2*B3)/10^-($M$2+$M$3)+10^-(B3)/10^(-$M$3))^-1</f>
        <v>4.1764648524236705E-4</v>
      </c>
      <c r="G3">
        <v>1E-3</v>
      </c>
      <c r="H3">
        <f>10^-B3</f>
        <v>9.9999999999999995E-8</v>
      </c>
      <c r="I3">
        <f>10^-(14-B3)+E3*G3+2*F3*G3</f>
        <v>8.3424958595378974E-4</v>
      </c>
      <c r="J3">
        <f>(I3-H3)*1000</f>
        <v>0.83414958595378974</v>
      </c>
      <c r="L3" t="s">
        <v>6</v>
      </c>
      <c r="M3">
        <v>10.3</v>
      </c>
    </row>
    <row r="4" spans="1:13" x14ac:dyDescent="0.25">
      <c r="A4" t="s">
        <v>19</v>
      </c>
      <c r="C4">
        <v>1</v>
      </c>
      <c r="G4">
        <f>G3*C3+G2*C2</f>
        <v>1.4974465712171205</v>
      </c>
    </row>
    <row r="9" spans="1:13" x14ac:dyDescent="0.25">
      <c r="B9" t="s">
        <v>1</v>
      </c>
      <c r="C9" t="s">
        <v>16</v>
      </c>
      <c r="D9" t="s">
        <v>18</v>
      </c>
    </row>
    <row r="10" spans="1:13" x14ac:dyDescent="0.25">
      <c r="A10" t="s">
        <v>14</v>
      </c>
      <c r="B10">
        <v>3</v>
      </c>
      <c r="C10">
        <v>0.75</v>
      </c>
      <c r="D10">
        <f>10^-3-10^-11</f>
        <v>9.9999999000000006E-4</v>
      </c>
    </row>
    <row r="11" spans="1:13" x14ac:dyDescent="0.25">
      <c r="A11" t="s">
        <v>15</v>
      </c>
      <c r="B11">
        <v>7</v>
      </c>
      <c r="C11">
        <v>0.25</v>
      </c>
    </row>
    <row r="12" spans="1:13" x14ac:dyDescent="0.25">
      <c r="A12" t="s">
        <v>19</v>
      </c>
      <c r="C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2018-12-28T22:13:40Z</dcterms:modified>
</cp:coreProperties>
</file>