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autoCompressPictures="0"/>
  <bookViews>
    <workbookView xWindow="120" yWindow="45" windowWidth="20730" windowHeight="10035" tabRatio="584" activeTab="1"/>
  </bookViews>
  <sheets>
    <sheet name="Hoja1" sheetId="1" r:id="rId1"/>
    <sheet name="Hoja2" sheetId="2" r:id="rId2"/>
    <sheet name="Hoja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S22" i="2"/>
  <c r="M22"/>
  <c r="G22"/>
  <c r="G18"/>
  <c r="G16"/>
  <c r="G11"/>
  <c r="G4"/>
  <c r="S5"/>
  <c r="S6"/>
  <c r="S7"/>
  <c r="S8"/>
  <c r="S9"/>
  <c r="S10"/>
  <c r="S11"/>
  <c r="S12"/>
  <c r="S13"/>
  <c r="S14"/>
  <c r="S15"/>
  <c r="S16"/>
  <c r="S17"/>
  <c r="S18"/>
  <c r="S19"/>
  <c r="S20"/>
  <c r="S21"/>
  <c r="S23"/>
  <c r="M5"/>
  <c r="M6"/>
  <c r="M7"/>
  <c r="M8"/>
  <c r="M9"/>
  <c r="M10"/>
  <c r="M11"/>
  <c r="M12"/>
  <c r="M13"/>
  <c r="M14"/>
  <c r="M15"/>
  <c r="M16"/>
  <c r="M17"/>
  <c r="M18"/>
  <c r="M19"/>
  <c r="M20"/>
  <c r="M21"/>
  <c r="M23"/>
  <c r="S4"/>
  <c r="M4"/>
  <c r="G5"/>
  <c r="G6"/>
  <c r="G7"/>
  <c r="G8"/>
  <c r="G9"/>
  <c r="G10"/>
  <c r="G12"/>
  <c r="G13"/>
  <c r="G14"/>
  <c r="G15"/>
  <c r="G17"/>
  <c r="G19"/>
  <c r="G20"/>
  <c r="G21"/>
  <c r="G23"/>
  <c r="A5"/>
  <c r="A6"/>
  <c r="A7"/>
  <c r="A8"/>
  <c r="A9"/>
  <c r="A10"/>
  <c r="A11"/>
  <c r="A12"/>
  <c r="A13"/>
  <c r="A14"/>
  <c r="A15"/>
  <c r="A16"/>
  <c r="A17"/>
  <c r="A18"/>
  <c r="A19"/>
  <c r="A20"/>
  <c r="A21"/>
  <c r="U7" i="1"/>
  <c r="H7"/>
  <c r="I7"/>
  <c r="J7"/>
  <c r="K7"/>
  <c r="L7"/>
  <c r="M7"/>
  <c r="N7"/>
  <c r="O7"/>
  <c r="P7"/>
  <c r="Q7"/>
  <c r="R7"/>
  <c r="S7"/>
  <c r="T7"/>
  <c r="V7"/>
  <c r="W7"/>
  <c r="X7"/>
  <c r="Y7"/>
  <c r="Z7"/>
  <c r="AA7"/>
  <c r="G7"/>
  <c r="B14"/>
  <c r="C9"/>
  <c r="D5"/>
  <c r="D6"/>
  <c r="D7"/>
  <c r="D4"/>
  <c r="D8"/>
</calcChain>
</file>

<file path=xl/comments1.xml><?xml version="1.0" encoding="utf-8"?>
<comments xmlns="http://schemas.openxmlformats.org/spreadsheetml/2006/main">
  <authors>
    <author>Waiki</author>
  </authors>
  <commentList>
    <comment ref="S7" authorId="0">
      <text>
        <r>
          <rPr>
            <b/>
            <sz val="9"/>
            <color indexed="81"/>
            <rFont val="Tahoma"/>
            <family val="2"/>
          </rPr>
          <t>Waiki:</t>
        </r>
        <r>
          <rPr>
            <sz val="9"/>
            <color indexed="81"/>
            <rFont val="Tahoma"/>
            <family val="2"/>
          </rPr>
          <t xml:space="preserve">
con otra masa sube lo mismo</t>
        </r>
      </text>
    </comment>
  </commentList>
</comments>
</file>

<file path=xl/sharedStrings.xml><?xml version="1.0" encoding="utf-8"?>
<sst xmlns="http://schemas.openxmlformats.org/spreadsheetml/2006/main" count="94" uniqueCount="37">
  <si>
    <t xml:space="preserve">Pauta evaluacion </t>
  </si>
  <si>
    <t>Criterio</t>
  </si>
  <si>
    <t>Precisión del retardo</t>
  </si>
  <si>
    <t>Repetibilidad</t>
  </si>
  <si>
    <t>Eficiencia</t>
  </si>
  <si>
    <t>Masa 1</t>
  </si>
  <si>
    <t>Masa 2</t>
  </si>
  <si>
    <t>Altura 1</t>
  </si>
  <si>
    <t>Altura 2</t>
  </si>
  <si>
    <t>kg</t>
  </si>
  <si>
    <t>cm</t>
  </si>
  <si>
    <t>Estética</t>
  </si>
  <si>
    <t>Valor</t>
  </si>
  <si>
    <t>Porcentaje</t>
  </si>
  <si>
    <t>Nota</t>
  </si>
  <si>
    <t>Precisión</t>
  </si>
  <si>
    <t>nota</t>
  </si>
  <si>
    <t>Grupo</t>
  </si>
  <si>
    <t>Se ingresa de cada prueba:</t>
  </si>
  <si>
    <t>altura 2</t>
  </si>
  <si>
    <t>masa 2</t>
  </si>
  <si>
    <t>*la repetibilidad y estetica son a criterio</t>
  </si>
  <si>
    <t>Con esos dos datos te da una eficiencia, la cual esta asociada a una nota</t>
  </si>
  <si>
    <t>La precisión también esta asociada a una nota</t>
  </si>
  <si>
    <t>Prueba 1</t>
  </si>
  <si>
    <t>Prueba 2</t>
  </si>
  <si>
    <t>m1</t>
  </si>
  <si>
    <t>h1</t>
  </si>
  <si>
    <t>m2</t>
  </si>
  <si>
    <t>h2</t>
  </si>
  <si>
    <t>dt</t>
  </si>
  <si>
    <t>eficiencia</t>
  </si>
  <si>
    <t>Prueba 3</t>
  </si>
  <si>
    <t>id</t>
  </si>
  <si>
    <t>no func</t>
  </si>
  <si>
    <t>nf</t>
  </si>
  <si>
    <t>x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</si>
</sst>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1">
    <xf numFmtId="0" fontId="0" fillId="0" borderId="0" xfId="0"/>
    <xf numFmtId="10" fontId="0" fillId="0" borderId="0" xfId="0" applyNumberFormat="1"/>
    <xf numFmtId="9" fontId="0" fillId="0" borderId="0" xfId="0" applyNumberFormat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5" borderId="5" xfId="0" applyFill="1" applyBorder="1"/>
    <xf numFmtId="0" fontId="0" fillId="5" borderId="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0" fillId="4" borderId="2" xfId="0" applyNumberForma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9" fontId="0" fillId="4" borderId="3" xfId="0" applyNumberForma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9" fontId="0" fillId="4" borderId="4" xfId="0" applyNumberFormat="1" applyFill="1" applyBorder="1" applyAlignment="1">
      <alignment horizontal="center"/>
    </xf>
    <xf numFmtId="0" fontId="0" fillId="2" borderId="8" xfId="0" applyFill="1" applyBorder="1"/>
    <xf numFmtId="0" fontId="0" fillId="4" borderId="9" xfId="0" applyFill="1" applyBorder="1" applyAlignment="1">
      <alignment horizontal="center"/>
    </xf>
    <xf numFmtId="0" fontId="0" fillId="2" borderId="10" xfId="0" applyFill="1" applyBorder="1"/>
    <xf numFmtId="0" fontId="0" fillId="4" borderId="11" xfId="0" applyFill="1" applyBorder="1" applyAlignment="1">
      <alignment horizontal="center"/>
    </xf>
    <xf numFmtId="0" fontId="0" fillId="2" borderId="12" xfId="0" applyFill="1" applyBorder="1"/>
    <xf numFmtId="0" fontId="0" fillId="4" borderId="13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Border="1"/>
    <xf numFmtId="1" fontId="0" fillId="3" borderId="3" xfId="0" applyNumberFormat="1" applyFill="1" applyBorder="1" applyAlignment="1">
      <alignment horizontal="center"/>
    </xf>
    <xf numFmtId="2" fontId="0" fillId="0" borderId="0" xfId="0" applyNumberFormat="1"/>
    <xf numFmtId="0" fontId="0" fillId="2" borderId="1" xfId="0" applyFill="1" applyBorder="1"/>
    <xf numFmtId="0" fontId="0" fillId="6" borderId="6" xfId="0" applyFill="1" applyBorder="1"/>
    <xf numFmtId="0" fontId="0" fillId="6" borderId="7" xfId="0" applyFill="1" applyBorder="1"/>
    <xf numFmtId="0" fontId="0" fillId="6" borderId="1" xfId="0" applyFill="1" applyBorder="1"/>
    <xf numFmtId="0" fontId="0" fillId="7" borderId="5" xfId="0" applyFill="1" applyBorder="1"/>
    <xf numFmtId="0" fontId="0" fillId="7" borderId="6" xfId="0" applyFill="1" applyBorder="1"/>
    <xf numFmtId="0" fontId="0" fillId="7" borderId="7" xfId="0" applyFill="1" applyBorder="1"/>
    <xf numFmtId="0" fontId="0" fillId="0" borderId="0" xfId="0" applyFill="1" applyBorder="1"/>
    <xf numFmtId="0" fontId="0" fillId="7" borderId="2" xfId="0" applyNumberFormat="1" applyFill="1" applyBorder="1" applyAlignment="1">
      <alignment horizontal="center"/>
    </xf>
    <xf numFmtId="0" fontId="0" fillId="7" borderId="3" xfId="0" applyNumberFormat="1" applyFill="1" applyBorder="1" applyAlignment="1">
      <alignment horizontal="center"/>
    </xf>
    <xf numFmtId="0" fontId="0" fillId="7" borderId="4" xfId="0" applyNumberFormat="1" applyFill="1" applyBorder="1" applyAlignment="1">
      <alignment horizontal="center"/>
    </xf>
    <xf numFmtId="0" fontId="0" fillId="7" borderId="3" xfId="0" applyFill="1" applyBorder="1"/>
    <xf numFmtId="0" fontId="0" fillId="0" borderId="23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0" xfId="0" applyFill="1" applyBorder="1" applyAlignment="1">
      <alignment horizontal="center"/>
    </xf>
    <xf numFmtId="9" fontId="0" fillId="0" borderId="19" xfId="1" applyFont="1" applyBorder="1" applyAlignment="1">
      <alignment horizontal="center"/>
    </xf>
    <xf numFmtId="9" fontId="0" fillId="0" borderId="22" xfId="1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</cellXfs>
  <cellStyles count="10"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Normal" xfId="0" builtinId="0"/>
    <cellStyle name="Porcentual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26"/>
  <sheetViews>
    <sheetView workbookViewId="0">
      <selection activeCell="A32" sqref="A32"/>
    </sheetView>
  </sheetViews>
  <sheetFormatPr baseColWidth="10" defaultRowHeight="15"/>
  <cols>
    <col min="1" max="1" width="24.85546875" customWidth="1"/>
    <col min="6" max="6" width="21" customWidth="1"/>
    <col min="7" max="7" width="5.42578125" customWidth="1"/>
    <col min="8" max="8" width="6.85546875" customWidth="1"/>
    <col min="9" max="9" width="5.85546875" customWidth="1"/>
    <col min="10" max="10" width="6.7109375" customWidth="1"/>
    <col min="11" max="11" width="6.42578125" customWidth="1"/>
    <col min="12" max="13" width="5.28515625" customWidth="1"/>
    <col min="14" max="14" width="5.7109375" customWidth="1"/>
    <col min="15" max="15" width="6.28515625" customWidth="1"/>
    <col min="16" max="16" width="5.85546875" customWidth="1"/>
    <col min="17" max="17" width="7" customWidth="1"/>
    <col min="18" max="18" width="6.42578125" customWidth="1"/>
    <col min="19" max="19" width="6.85546875" customWidth="1"/>
    <col min="20" max="20" width="7" customWidth="1"/>
    <col min="21" max="21" width="6.42578125" customWidth="1"/>
    <col min="22" max="22" width="6.85546875" customWidth="1"/>
    <col min="23" max="23" width="5.140625" customWidth="1"/>
    <col min="24" max="24" width="7.140625" customWidth="1"/>
    <col min="25" max="25" width="7.28515625" customWidth="1"/>
  </cols>
  <sheetData>
    <row r="1" spans="1:27" ht="15.75" thickBot="1">
      <c r="A1" t="s">
        <v>0</v>
      </c>
    </row>
    <row r="2" spans="1:27" ht="15.75" thickBot="1">
      <c r="F2" s="28" t="s">
        <v>17</v>
      </c>
      <c r="G2" s="26">
        <v>1</v>
      </c>
      <c r="H2" s="26">
        <v>2</v>
      </c>
      <c r="I2" s="26">
        <v>3</v>
      </c>
      <c r="J2" s="26">
        <v>4</v>
      </c>
      <c r="K2" s="26">
        <v>5</v>
      </c>
      <c r="L2" s="26">
        <v>6</v>
      </c>
      <c r="M2" s="26">
        <v>7</v>
      </c>
      <c r="N2" s="26">
        <v>8</v>
      </c>
      <c r="O2" s="26">
        <v>9</v>
      </c>
      <c r="P2" s="26">
        <v>10</v>
      </c>
      <c r="Q2" s="26">
        <v>11</v>
      </c>
      <c r="R2" s="26">
        <v>12</v>
      </c>
      <c r="S2" s="26">
        <v>13</v>
      </c>
      <c r="T2" s="26">
        <v>14</v>
      </c>
      <c r="U2" s="26">
        <v>15</v>
      </c>
      <c r="V2" s="26">
        <v>16</v>
      </c>
      <c r="W2" s="26">
        <v>17</v>
      </c>
      <c r="X2" s="26">
        <v>18</v>
      </c>
      <c r="Y2" s="27">
        <v>19</v>
      </c>
      <c r="Z2">
        <v>20</v>
      </c>
      <c r="AA2">
        <v>21</v>
      </c>
    </row>
    <row r="3" spans="1:27" ht="15.75" thickBot="1">
      <c r="A3" s="6" t="s">
        <v>1</v>
      </c>
      <c r="B3" s="7" t="s">
        <v>12</v>
      </c>
      <c r="C3" s="8" t="s">
        <v>13</v>
      </c>
      <c r="D3" s="8" t="s">
        <v>14</v>
      </c>
      <c r="F3" s="36" t="s">
        <v>2</v>
      </c>
      <c r="G3">
        <v>70</v>
      </c>
      <c r="N3">
        <v>60</v>
      </c>
      <c r="S3">
        <v>60</v>
      </c>
      <c r="U3">
        <v>50</v>
      </c>
    </row>
    <row r="4" spans="1:27">
      <c r="A4" s="3" t="s">
        <v>2</v>
      </c>
      <c r="B4" s="9"/>
      <c r="C4" s="10">
        <v>0.3</v>
      </c>
      <c r="D4" s="33">
        <f>B4*C4</f>
        <v>0</v>
      </c>
      <c r="F4" s="4" t="s">
        <v>3</v>
      </c>
      <c r="G4">
        <v>65</v>
      </c>
      <c r="S4">
        <v>70</v>
      </c>
      <c r="U4">
        <v>55</v>
      </c>
    </row>
    <row r="5" spans="1:27">
      <c r="A5" s="4" t="s">
        <v>3</v>
      </c>
      <c r="B5" s="11"/>
      <c r="C5" s="12">
        <v>0.25</v>
      </c>
      <c r="D5" s="34">
        <f t="shared" ref="D5:D7" si="0">B5*C5</f>
        <v>0</v>
      </c>
      <c r="F5" s="36" t="s">
        <v>4</v>
      </c>
      <c r="G5">
        <v>63</v>
      </c>
      <c r="N5">
        <v>60</v>
      </c>
      <c r="S5">
        <v>57</v>
      </c>
      <c r="U5">
        <v>55</v>
      </c>
    </row>
    <row r="6" spans="1:27" ht="15.75" thickBot="1">
      <c r="A6" s="4" t="s">
        <v>4</v>
      </c>
      <c r="B6" s="23"/>
      <c r="C6" s="12">
        <v>0.3</v>
      </c>
      <c r="D6" s="34">
        <f t="shared" si="0"/>
        <v>0</v>
      </c>
      <c r="F6" s="5" t="s">
        <v>11</v>
      </c>
      <c r="G6">
        <v>60</v>
      </c>
      <c r="S6">
        <v>60</v>
      </c>
      <c r="U6">
        <v>60</v>
      </c>
    </row>
    <row r="7" spans="1:27" ht="15.75" thickBot="1">
      <c r="A7" s="5" t="s">
        <v>11</v>
      </c>
      <c r="B7" s="13"/>
      <c r="C7" s="14">
        <v>0.15</v>
      </c>
      <c r="D7" s="35">
        <f t="shared" si="0"/>
        <v>0</v>
      </c>
      <c r="F7" s="25"/>
      <c r="G7" s="29">
        <f t="shared" ref="G7:T7" si="1">SUMPRODUCT(G3:G6,$C$4:$C$7)</f>
        <v>65.150000000000006</v>
      </c>
      <c r="H7" s="30">
        <f t="shared" si="1"/>
        <v>0</v>
      </c>
      <c r="I7" s="30">
        <f t="shared" si="1"/>
        <v>0</v>
      </c>
      <c r="J7" s="30">
        <f t="shared" si="1"/>
        <v>0</v>
      </c>
      <c r="K7" s="30">
        <f t="shared" si="1"/>
        <v>0</v>
      </c>
      <c r="L7" s="30">
        <f t="shared" si="1"/>
        <v>0</v>
      </c>
      <c r="M7" s="30">
        <f t="shared" si="1"/>
        <v>0</v>
      </c>
      <c r="N7" s="30">
        <f t="shared" si="1"/>
        <v>36</v>
      </c>
      <c r="O7" s="30">
        <f t="shared" si="1"/>
        <v>0</v>
      </c>
      <c r="P7" s="30">
        <f t="shared" si="1"/>
        <v>0</v>
      </c>
      <c r="Q7" s="30">
        <f t="shared" si="1"/>
        <v>0</v>
      </c>
      <c r="R7" s="30">
        <f t="shared" si="1"/>
        <v>0</v>
      </c>
      <c r="S7" s="30">
        <f t="shared" si="1"/>
        <v>61.599999999999994</v>
      </c>
      <c r="T7" s="30">
        <f t="shared" si="1"/>
        <v>0</v>
      </c>
      <c r="U7" s="30">
        <f>SUMPRODUCT(U3:U6,$C$4:$C$7)+5</f>
        <v>59.25</v>
      </c>
      <c r="V7" s="30">
        <f t="shared" ref="V7:AA7" si="2">SUMPRODUCT(V3:V6,$C$4:$C$7)</f>
        <v>0</v>
      </c>
      <c r="W7" s="30">
        <f t="shared" si="2"/>
        <v>0</v>
      </c>
      <c r="X7" s="30">
        <f t="shared" si="2"/>
        <v>0</v>
      </c>
      <c r="Y7" s="31">
        <f t="shared" si="2"/>
        <v>0</v>
      </c>
      <c r="Z7">
        <f t="shared" si="2"/>
        <v>0</v>
      </c>
      <c r="AA7">
        <f t="shared" si="2"/>
        <v>0</v>
      </c>
    </row>
    <row r="8" spans="1:27">
      <c r="C8" s="2"/>
      <c r="D8" s="24">
        <f>SUM(D4:D7)</f>
        <v>0</v>
      </c>
      <c r="G8" s="24"/>
      <c r="S8" s="21"/>
    </row>
    <row r="9" spans="1:27" ht="15.75" thickBot="1">
      <c r="C9" s="2">
        <f>SUM(C4:C7)</f>
        <v>1</v>
      </c>
      <c r="F9" t="s">
        <v>18</v>
      </c>
    </row>
    <row r="10" spans="1:27">
      <c r="A10" s="15" t="s">
        <v>5</v>
      </c>
      <c r="B10" s="9">
        <v>1</v>
      </c>
      <c r="C10" s="16" t="s">
        <v>9</v>
      </c>
      <c r="F10" t="s">
        <v>19</v>
      </c>
    </row>
    <row r="11" spans="1:27">
      <c r="A11" s="17" t="s">
        <v>6</v>
      </c>
      <c r="B11" s="11">
        <v>0.68</v>
      </c>
      <c r="C11" s="18" t="s">
        <v>9</v>
      </c>
      <c r="F11" t="s">
        <v>20</v>
      </c>
    </row>
    <row r="12" spans="1:27">
      <c r="A12" s="17" t="s">
        <v>7</v>
      </c>
      <c r="B12" s="11">
        <v>73</v>
      </c>
      <c r="C12" s="18" t="s">
        <v>10</v>
      </c>
      <c r="F12" t="s">
        <v>22</v>
      </c>
    </row>
    <row r="13" spans="1:27" ht="15.75" thickBot="1">
      <c r="A13" s="19" t="s">
        <v>8</v>
      </c>
      <c r="B13" s="13">
        <v>51</v>
      </c>
      <c r="C13" s="20" t="s">
        <v>10</v>
      </c>
      <c r="F13" t="s">
        <v>23</v>
      </c>
    </row>
    <row r="14" spans="1:27">
      <c r="A14" s="22" t="s">
        <v>4</v>
      </c>
      <c r="B14" s="1">
        <f>(B11*B13)/(B10*B12)</f>
        <v>0.47506849315068495</v>
      </c>
      <c r="F14" t="s">
        <v>21</v>
      </c>
    </row>
    <row r="15" spans="1:27">
      <c r="A15" s="32"/>
      <c r="B15" s="1"/>
    </row>
    <row r="16" spans="1:27">
      <c r="A16" s="21" t="s">
        <v>4</v>
      </c>
      <c r="B16" s="21" t="s">
        <v>14</v>
      </c>
      <c r="D16" s="21" t="s">
        <v>15</v>
      </c>
      <c r="E16" s="21" t="s">
        <v>16</v>
      </c>
      <c r="N16" s="21"/>
      <c r="O16" s="21"/>
      <c r="Q16" s="21"/>
      <c r="R16" s="21"/>
    </row>
    <row r="17" spans="1:18">
      <c r="A17" s="21">
        <v>10</v>
      </c>
      <c r="B17" s="21">
        <v>40</v>
      </c>
      <c r="D17" s="21">
        <v>2</v>
      </c>
      <c r="E17" s="21">
        <v>40</v>
      </c>
      <c r="N17" s="21"/>
      <c r="O17" s="21"/>
      <c r="Q17" s="21"/>
      <c r="R17" s="21"/>
    </row>
    <row r="18" spans="1:18">
      <c r="A18" s="21">
        <v>20</v>
      </c>
      <c r="B18" s="21">
        <v>45</v>
      </c>
      <c r="D18" s="21">
        <v>3</v>
      </c>
      <c r="E18" s="21">
        <v>50</v>
      </c>
      <c r="N18" s="21"/>
      <c r="O18" s="21"/>
      <c r="Q18" s="21"/>
      <c r="R18" s="21"/>
    </row>
    <row r="19" spans="1:18">
      <c r="A19" s="21">
        <v>30</v>
      </c>
      <c r="B19" s="21">
        <v>50</v>
      </c>
      <c r="D19" s="21">
        <v>4</v>
      </c>
      <c r="E19" s="21">
        <v>60</v>
      </c>
      <c r="N19" s="21"/>
      <c r="O19" s="21"/>
      <c r="Q19" s="21"/>
      <c r="R19" s="21"/>
    </row>
    <row r="20" spans="1:18">
      <c r="A20" s="21">
        <v>40</v>
      </c>
      <c r="B20" s="21">
        <v>55</v>
      </c>
      <c r="D20" s="21">
        <v>5</v>
      </c>
      <c r="E20" s="21">
        <v>70</v>
      </c>
      <c r="N20" s="21"/>
      <c r="O20" s="21"/>
      <c r="Q20" s="21"/>
      <c r="R20" s="21"/>
    </row>
    <row r="21" spans="1:18">
      <c r="A21" s="21">
        <v>50</v>
      </c>
      <c r="B21" s="21">
        <v>60</v>
      </c>
      <c r="D21" s="21">
        <v>6</v>
      </c>
      <c r="E21" s="21">
        <v>60</v>
      </c>
      <c r="N21" s="21"/>
      <c r="O21" s="21"/>
      <c r="Q21" s="21"/>
      <c r="R21" s="21"/>
    </row>
    <row r="22" spans="1:18">
      <c r="A22" s="21">
        <v>60</v>
      </c>
      <c r="B22" s="21">
        <v>65</v>
      </c>
      <c r="D22" s="21">
        <v>7</v>
      </c>
      <c r="E22" s="21">
        <v>50</v>
      </c>
      <c r="N22" s="21"/>
      <c r="O22" s="21"/>
      <c r="Q22" s="21"/>
      <c r="R22" s="21"/>
    </row>
    <row r="23" spans="1:18">
      <c r="A23" s="21">
        <v>70</v>
      </c>
      <c r="B23" s="21">
        <v>70</v>
      </c>
      <c r="D23" s="21">
        <v>8</v>
      </c>
      <c r="E23" s="21">
        <v>40</v>
      </c>
      <c r="N23" s="21"/>
      <c r="O23" s="21"/>
      <c r="Q23" s="21"/>
      <c r="R23" s="21"/>
    </row>
    <row r="24" spans="1:18">
      <c r="A24" s="21">
        <v>80</v>
      </c>
      <c r="B24" s="21">
        <v>70</v>
      </c>
      <c r="D24" s="21"/>
      <c r="E24" s="21"/>
      <c r="N24" s="21"/>
      <c r="O24" s="21"/>
      <c r="Q24" s="21"/>
      <c r="R24" s="21"/>
    </row>
    <row r="25" spans="1:18">
      <c r="A25" s="21">
        <v>90</v>
      </c>
      <c r="B25" s="21">
        <v>70</v>
      </c>
      <c r="N25" s="21"/>
      <c r="O25" s="21"/>
    </row>
    <row r="26" spans="1:18">
      <c r="A26" s="21">
        <v>100</v>
      </c>
      <c r="B26" s="21">
        <v>70</v>
      </c>
      <c r="N26" s="21"/>
      <c r="O26" s="21"/>
    </row>
  </sheetData>
  <pageMargins left="0.7" right="0.7" top="0.75" bottom="0.75" header="0.3" footer="0.3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2:T23"/>
  <sheetViews>
    <sheetView tabSelected="1" topLeftCell="A2" zoomScale="150" zoomScaleNormal="150" zoomScalePageLayoutView="150" workbookViewId="0">
      <pane xSplit="1" ySplit="2" topLeftCell="B4" activePane="bottomRight" state="frozen"/>
      <selection activeCell="A2" sqref="A2"/>
      <selection pane="topRight" activeCell="B2" sqref="B2"/>
      <selection pane="bottomLeft" activeCell="A4" sqref="A4"/>
      <selection pane="bottomRight"/>
    </sheetView>
  </sheetViews>
  <sheetFormatPr baseColWidth="10" defaultRowHeight="15"/>
  <sheetData>
    <row r="2" spans="1:20">
      <c r="A2" s="37"/>
      <c r="B2" s="48" t="s">
        <v>24</v>
      </c>
      <c r="C2" s="49"/>
      <c r="D2" s="49"/>
      <c r="E2" s="49"/>
      <c r="F2" s="49"/>
      <c r="G2" s="50"/>
      <c r="H2" s="48" t="s">
        <v>25</v>
      </c>
      <c r="I2" s="49"/>
      <c r="J2" s="49"/>
      <c r="K2" s="49"/>
      <c r="L2" s="49"/>
      <c r="M2" s="50"/>
      <c r="N2" s="48" t="s">
        <v>32</v>
      </c>
      <c r="O2" s="49"/>
      <c r="P2" s="49"/>
      <c r="Q2" s="49"/>
      <c r="R2" s="49"/>
      <c r="S2" s="50"/>
    </row>
    <row r="3" spans="1:20">
      <c r="A3" s="42" t="s">
        <v>17</v>
      </c>
      <c r="B3" s="42" t="s">
        <v>26</v>
      </c>
      <c r="C3" s="42" t="s">
        <v>27</v>
      </c>
      <c r="D3" s="42" t="s">
        <v>28</v>
      </c>
      <c r="E3" s="42" t="s">
        <v>29</v>
      </c>
      <c r="F3" s="42" t="s">
        <v>30</v>
      </c>
      <c r="G3" s="42" t="s">
        <v>31</v>
      </c>
      <c r="H3" s="42" t="s">
        <v>26</v>
      </c>
      <c r="I3" s="42" t="s">
        <v>27</v>
      </c>
      <c r="J3" s="42" t="s">
        <v>28</v>
      </c>
      <c r="K3" s="42" t="s">
        <v>29</v>
      </c>
      <c r="L3" s="42" t="s">
        <v>30</v>
      </c>
      <c r="M3" s="42" t="s">
        <v>31</v>
      </c>
      <c r="N3" s="42" t="s">
        <v>26</v>
      </c>
      <c r="O3" s="42" t="s">
        <v>27</v>
      </c>
      <c r="P3" s="42" t="s">
        <v>28</v>
      </c>
      <c r="Q3" s="42" t="s">
        <v>29</v>
      </c>
      <c r="R3" s="42" t="s">
        <v>30</v>
      </c>
      <c r="S3" s="42" t="s">
        <v>31</v>
      </c>
    </row>
    <row r="4" spans="1:20">
      <c r="A4" s="38">
        <v>1</v>
      </c>
      <c r="B4" s="40">
        <v>1.8</v>
      </c>
      <c r="C4" s="41">
        <v>95</v>
      </c>
      <c r="D4" s="41">
        <v>0.5</v>
      </c>
      <c r="E4" s="41">
        <v>67</v>
      </c>
      <c r="F4" s="41">
        <v>5</v>
      </c>
      <c r="G4" s="46">
        <f t="shared" ref="G4:G23" si="0">+D4*E4/(B4*C4)</f>
        <v>0.195906432748538</v>
      </c>
      <c r="H4" s="40"/>
      <c r="I4" s="41"/>
      <c r="J4" s="41" t="s">
        <v>36</v>
      </c>
      <c r="K4" s="41" t="s">
        <v>36</v>
      </c>
      <c r="L4" s="41"/>
      <c r="M4" s="46" t="e">
        <f>+J4*K4/(H4*I4)</f>
        <v>#VALUE!</v>
      </c>
      <c r="N4" s="40" t="s">
        <v>36</v>
      </c>
      <c r="O4" s="41"/>
      <c r="P4" s="41"/>
      <c r="Q4" s="41"/>
      <c r="R4" s="41"/>
      <c r="S4" s="46" t="e">
        <f>+P4*Q4/(N4*O4)</f>
        <v>#VALUE!</v>
      </c>
    </row>
    <row r="5" spans="1:20">
      <c r="A5" s="38">
        <f>A4+1</f>
        <v>2</v>
      </c>
      <c r="B5" s="40">
        <v>1.9</v>
      </c>
      <c r="C5" s="41">
        <v>84</v>
      </c>
      <c r="D5" s="41">
        <v>1</v>
      </c>
      <c r="E5" s="41">
        <v>72</v>
      </c>
      <c r="F5" s="41">
        <v>3.82</v>
      </c>
      <c r="G5" s="46">
        <f t="shared" si="0"/>
        <v>0.45112781954887221</v>
      </c>
      <c r="H5" s="40" t="s">
        <v>33</v>
      </c>
      <c r="I5" s="41"/>
      <c r="J5" s="41"/>
      <c r="K5" s="41" t="s">
        <v>33</v>
      </c>
      <c r="L5" s="41" t="s">
        <v>33</v>
      </c>
      <c r="M5" s="46" t="e">
        <f t="shared" ref="M5:M23" si="1">+J5*K5/(H5*I5)</f>
        <v>#VALUE!</v>
      </c>
      <c r="N5" s="40" t="s">
        <v>36</v>
      </c>
      <c r="O5" s="41"/>
      <c r="P5" s="41"/>
      <c r="Q5" s="41"/>
      <c r="R5" s="41"/>
      <c r="S5" s="46" t="e">
        <f t="shared" ref="S5:S23" si="2">+P5*Q5/(N5*O5)</f>
        <v>#VALUE!</v>
      </c>
    </row>
    <row r="6" spans="1:20">
      <c r="A6" s="38">
        <f t="shared" ref="A6:A21" si="3">A5+1</f>
        <v>3</v>
      </c>
      <c r="B6" s="40">
        <v>1.8</v>
      </c>
      <c r="C6" s="41">
        <v>95</v>
      </c>
      <c r="D6" s="41">
        <v>0.5</v>
      </c>
      <c r="E6" s="41">
        <v>88</v>
      </c>
      <c r="F6" s="41"/>
      <c r="G6" s="46">
        <f t="shared" si="0"/>
        <v>0.25730994152046782</v>
      </c>
      <c r="H6" s="40"/>
      <c r="I6" s="41"/>
      <c r="J6" s="41" t="s">
        <v>36</v>
      </c>
      <c r="K6" s="41" t="s">
        <v>36</v>
      </c>
      <c r="L6" s="41"/>
      <c r="M6" s="46" t="e">
        <f t="shared" si="1"/>
        <v>#VALUE!</v>
      </c>
      <c r="N6" s="40" t="s">
        <v>36</v>
      </c>
      <c r="O6" s="41"/>
      <c r="P6" s="41"/>
      <c r="Q6" s="41"/>
      <c r="R6" s="41"/>
      <c r="S6" s="46" t="e">
        <f t="shared" si="2"/>
        <v>#VALUE!</v>
      </c>
    </row>
    <row r="7" spans="1:20">
      <c r="A7" s="38">
        <f t="shared" si="3"/>
        <v>4</v>
      </c>
      <c r="B7" s="40">
        <v>1.8</v>
      </c>
      <c r="C7" s="41">
        <v>113</v>
      </c>
      <c r="D7" s="41">
        <v>0.5</v>
      </c>
      <c r="E7" s="41">
        <v>23</v>
      </c>
      <c r="F7" s="41" t="s">
        <v>36</v>
      </c>
      <c r="G7" s="46">
        <f t="shared" si="0"/>
        <v>5.6538839724680434E-2</v>
      </c>
      <c r="H7" s="40"/>
      <c r="I7" s="41"/>
      <c r="J7" s="41" t="s">
        <v>36</v>
      </c>
      <c r="K7" s="41" t="s">
        <v>36</v>
      </c>
      <c r="L7" s="41"/>
      <c r="M7" s="46" t="e">
        <f t="shared" si="1"/>
        <v>#VALUE!</v>
      </c>
      <c r="N7" s="40" t="s">
        <v>36</v>
      </c>
      <c r="O7" s="41" t="s">
        <v>36</v>
      </c>
      <c r="P7" s="41" t="s">
        <v>36</v>
      </c>
      <c r="Q7" s="41"/>
      <c r="R7" s="41"/>
      <c r="S7" s="46" t="e">
        <f t="shared" si="2"/>
        <v>#VALUE!</v>
      </c>
    </row>
    <row r="8" spans="1:20">
      <c r="A8" s="38">
        <f t="shared" si="3"/>
        <v>5</v>
      </c>
      <c r="B8" s="40">
        <v>2.1</v>
      </c>
      <c r="C8" s="41">
        <v>103</v>
      </c>
      <c r="D8" s="41">
        <v>0.5</v>
      </c>
      <c r="E8" s="41">
        <v>69</v>
      </c>
      <c r="F8" s="41">
        <v>5.12</v>
      </c>
      <c r="G8" s="46">
        <f t="shared" si="0"/>
        <v>0.15950069348127599</v>
      </c>
      <c r="H8" s="40">
        <v>2.1</v>
      </c>
      <c r="I8" s="41">
        <v>103</v>
      </c>
      <c r="J8" s="41">
        <v>1</v>
      </c>
      <c r="K8" s="41">
        <v>69</v>
      </c>
      <c r="L8" s="41">
        <v>5.0999999999999996</v>
      </c>
      <c r="M8" s="46">
        <f t="shared" si="1"/>
        <v>0.31900138696255198</v>
      </c>
      <c r="N8" s="40">
        <v>2.1</v>
      </c>
      <c r="O8" s="41">
        <v>103</v>
      </c>
      <c r="P8" s="41">
        <v>1.4</v>
      </c>
      <c r="Q8" s="41">
        <v>41</v>
      </c>
      <c r="R8" s="41"/>
      <c r="S8" s="46">
        <f t="shared" si="2"/>
        <v>0.2653721682847896</v>
      </c>
    </row>
    <row r="9" spans="1:20">
      <c r="A9" s="38">
        <f t="shared" si="3"/>
        <v>6</v>
      </c>
      <c r="B9" s="40">
        <v>1.9</v>
      </c>
      <c r="C9" s="41">
        <v>87</v>
      </c>
      <c r="D9" s="41">
        <v>1</v>
      </c>
      <c r="E9" s="41">
        <v>107</v>
      </c>
      <c r="F9" s="41">
        <v>4.28</v>
      </c>
      <c r="G9" s="46">
        <f t="shared" si="0"/>
        <v>0.6473079249848761</v>
      </c>
      <c r="H9" s="40"/>
      <c r="I9" s="41"/>
      <c r="J9" s="41">
        <v>0.5</v>
      </c>
      <c r="K9" s="41" t="s">
        <v>33</v>
      </c>
      <c r="L9" s="41" t="s">
        <v>33</v>
      </c>
      <c r="M9" s="46" t="e">
        <f t="shared" si="1"/>
        <v>#VALUE!</v>
      </c>
      <c r="N9" s="40" t="s">
        <v>36</v>
      </c>
      <c r="O9" s="41" t="s">
        <v>36</v>
      </c>
      <c r="P9" s="41">
        <v>1.4</v>
      </c>
      <c r="Q9" s="41" t="s">
        <v>34</v>
      </c>
      <c r="R9" s="41"/>
      <c r="S9" s="46" t="e">
        <f t="shared" si="2"/>
        <v>#VALUE!</v>
      </c>
    </row>
    <row r="10" spans="1:20">
      <c r="A10" s="38">
        <f t="shared" si="3"/>
        <v>7</v>
      </c>
      <c r="B10" s="40">
        <v>1.8</v>
      </c>
      <c r="C10" s="41">
        <v>73</v>
      </c>
      <c r="D10" s="41"/>
      <c r="E10" s="41"/>
      <c r="F10" s="41"/>
      <c r="G10" s="46">
        <f t="shared" si="0"/>
        <v>0</v>
      </c>
      <c r="H10" s="40"/>
      <c r="I10" s="41"/>
      <c r="J10" s="41" t="s">
        <v>36</v>
      </c>
      <c r="K10" s="41" t="s">
        <v>36</v>
      </c>
      <c r="L10" s="41"/>
      <c r="M10" s="46" t="e">
        <f t="shared" si="1"/>
        <v>#VALUE!</v>
      </c>
      <c r="N10" s="40" t="s">
        <v>36</v>
      </c>
      <c r="O10" s="41" t="s">
        <v>36</v>
      </c>
      <c r="P10" s="41" t="s">
        <v>36</v>
      </c>
      <c r="Q10" s="41"/>
      <c r="R10" s="41"/>
      <c r="S10" s="46" t="e">
        <f t="shared" si="2"/>
        <v>#VALUE!</v>
      </c>
    </row>
    <row r="11" spans="1:20">
      <c r="A11" s="38">
        <f t="shared" si="3"/>
        <v>8</v>
      </c>
      <c r="B11" s="40">
        <v>1.9</v>
      </c>
      <c r="C11" s="41">
        <v>81.5</v>
      </c>
      <c r="D11" s="41">
        <v>0.5</v>
      </c>
      <c r="E11" s="41">
        <v>63</v>
      </c>
      <c r="F11" s="41">
        <v>0</v>
      </c>
      <c r="G11" s="46">
        <f t="shared" si="0"/>
        <v>0.20342266709719084</v>
      </c>
      <c r="H11" s="40"/>
      <c r="I11" s="41"/>
      <c r="J11" s="41" t="s">
        <v>36</v>
      </c>
      <c r="K11" s="41"/>
      <c r="L11" s="41"/>
      <c r="M11" s="46" t="e">
        <f t="shared" si="1"/>
        <v>#VALUE!</v>
      </c>
      <c r="N11" s="40" t="s">
        <v>36</v>
      </c>
      <c r="O11" s="41" t="s">
        <v>36</v>
      </c>
      <c r="P11" s="41" t="s">
        <v>36</v>
      </c>
      <c r="Q11" s="41"/>
      <c r="R11" s="41"/>
      <c r="S11" s="46" t="e">
        <f t="shared" si="2"/>
        <v>#VALUE!</v>
      </c>
    </row>
    <row r="12" spans="1:20">
      <c r="A12" s="38">
        <f t="shared" si="3"/>
        <v>9</v>
      </c>
      <c r="B12" s="40">
        <v>1.9</v>
      </c>
      <c r="C12" s="41">
        <v>90</v>
      </c>
      <c r="D12" s="41">
        <v>0.5</v>
      </c>
      <c r="E12" s="41">
        <v>69</v>
      </c>
      <c r="F12" s="41">
        <v>3.26</v>
      </c>
      <c r="G12" s="46">
        <f t="shared" si="0"/>
        <v>0.20175438596491227</v>
      </c>
      <c r="H12" s="40">
        <v>2.4</v>
      </c>
      <c r="I12" s="41">
        <v>90</v>
      </c>
      <c r="J12" s="41">
        <v>1</v>
      </c>
      <c r="K12" s="41">
        <v>69</v>
      </c>
      <c r="L12" s="41">
        <v>3.23</v>
      </c>
      <c r="M12" s="46">
        <f t="shared" si="1"/>
        <v>0.31944444444444442</v>
      </c>
      <c r="N12" s="40">
        <v>2.9</v>
      </c>
      <c r="O12" s="41">
        <v>90</v>
      </c>
      <c r="P12" s="41">
        <v>1.4</v>
      </c>
      <c r="Q12" s="41">
        <v>69</v>
      </c>
      <c r="R12" s="41">
        <v>2.2999999999999998</v>
      </c>
      <c r="S12" s="46">
        <f t="shared" si="2"/>
        <v>0.37011494252873561</v>
      </c>
    </row>
    <row r="13" spans="1:20">
      <c r="A13" s="38">
        <f t="shared" si="3"/>
        <v>10</v>
      </c>
      <c r="B13" s="40">
        <v>1.8</v>
      </c>
      <c r="C13" s="41">
        <v>97</v>
      </c>
      <c r="D13" s="41">
        <v>0.5</v>
      </c>
      <c r="E13" s="41">
        <v>91</v>
      </c>
      <c r="F13" s="41">
        <v>5.17</v>
      </c>
      <c r="G13" s="46">
        <f t="shared" si="0"/>
        <v>0.26059564719358536</v>
      </c>
      <c r="H13" s="40">
        <v>1.9</v>
      </c>
      <c r="I13" s="41">
        <v>97</v>
      </c>
      <c r="J13" s="41">
        <v>1</v>
      </c>
      <c r="K13" s="41">
        <v>91</v>
      </c>
      <c r="L13" s="41">
        <v>6.14</v>
      </c>
      <c r="M13" s="46">
        <f t="shared" si="1"/>
        <v>0.49376017362995123</v>
      </c>
      <c r="N13" s="40">
        <v>2.4</v>
      </c>
      <c r="O13" s="41">
        <v>97</v>
      </c>
      <c r="P13" s="41">
        <v>1.5</v>
      </c>
      <c r="Q13" s="41">
        <v>91</v>
      </c>
      <c r="R13" s="41"/>
      <c r="S13" s="46">
        <f t="shared" si="2"/>
        <v>0.58634020618556704</v>
      </c>
    </row>
    <row r="14" spans="1:20">
      <c r="A14" s="38">
        <f t="shared" si="3"/>
        <v>11</v>
      </c>
      <c r="B14" s="40">
        <v>1.8</v>
      </c>
      <c r="C14" s="41">
        <v>95</v>
      </c>
      <c r="D14" s="41">
        <v>0.5</v>
      </c>
      <c r="E14" s="41">
        <v>77</v>
      </c>
      <c r="F14" s="41">
        <v>7.36</v>
      </c>
      <c r="G14" s="46">
        <f t="shared" si="0"/>
        <v>0.22514619883040934</v>
      </c>
      <c r="H14" s="40">
        <v>1.8</v>
      </c>
      <c r="I14" s="41">
        <v>95</v>
      </c>
      <c r="J14" s="41">
        <v>1</v>
      </c>
      <c r="K14" s="41">
        <v>77</v>
      </c>
      <c r="L14" s="41">
        <v>7.36</v>
      </c>
      <c r="M14" s="46">
        <f t="shared" si="1"/>
        <v>0.45029239766081869</v>
      </c>
      <c r="N14" s="40">
        <v>2.4</v>
      </c>
      <c r="O14" s="41">
        <v>95</v>
      </c>
      <c r="P14" s="41">
        <v>1.4</v>
      </c>
      <c r="Q14" s="41">
        <v>72</v>
      </c>
      <c r="R14" s="41">
        <v>7</v>
      </c>
      <c r="S14" s="46">
        <f t="shared" si="2"/>
        <v>0.44210526315789472</v>
      </c>
    </row>
    <row r="15" spans="1:20">
      <c r="A15" s="38">
        <f t="shared" si="3"/>
        <v>12</v>
      </c>
      <c r="B15" s="40">
        <v>1.8</v>
      </c>
      <c r="C15" s="41">
        <v>84</v>
      </c>
      <c r="D15" s="41">
        <v>0.5</v>
      </c>
      <c r="E15" s="41">
        <v>75</v>
      </c>
      <c r="F15" s="41">
        <v>10</v>
      </c>
      <c r="G15" s="46">
        <f t="shared" si="0"/>
        <v>0.248015873015873</v>
      </c>
      <c r="H15" s="40">
        <v>1.8</v>
      </c>
      <c r="I15" s="41">
        <v>84</v>
      </c>
      <c r="J15" s="41">
        <v>1</v>
      </c>
      <c r="K15" s="41">
        <v>67</v>
      </c>
      <c r="L15" s="41" t="s">
        <v>36</v>
      </c>
      <c r="M15" s="46">
        <f t="shared" si="1"/>
        <v>0.44312169312169308</v>
      </c>
      <c r="N15" s="40">
        <v>1.9</v>
      </c>
      <c r="O15" s="41">
        <v>84</v>
      </c>
      <c r="P15" s="41">
        <v>1.4</v>
      </c>
      <c r="Q15" s="41">
        <v>67</v>
      </c>
      <c r="R15" s="41" t="s">
        <v>36</v>
      </c>
      <c r="S15" s="46">
        <f t="shared" si="2"/>
        <v>0.58771929824561409</v>
      </c>
    </row>
    <row r="16" spans="1:20">
      <c r="A16" s="38">
        <f t="shared" si="3"/>
        <v>13</v>
      </c>
      <c r="B16" s="40">
        <v>1.8</v>
      </c>
      <c r="C16" s="41">
        <v>91</v>
      </c>
      <c r="D16" s="41">
        <v>1</v>
      </c>
      <c r="E16" s="41">
        <v>73</v>
      </c>
      <c r="F16" s="41">
        <v>4.2300000000000004</v>
      </c>
      <c r="G16" s="46">
        <f t="shared" si="0"/>
        <v>0.44566544566544564</v>
      </c>
      <c r="H16" s="40">
        <v>1.8</v>
      </c>
      <c r="I16" s="41">
        <v>91</v>
      </c>
      <c r="J16" s="41">
        <v>0.5</v>
      </c>
      <c r="K16" s="41">
        <v>73</v>
      </c>
      <c r="L16" s="41" t="s">
        <v>33</v>
      </c>
      <c r="M16" s="46">
        <f t="shared" si="1"/>
        <v>0.22283272283272282</v>
      </c>
      <c r="N16" s="40">
        <v>2.4</v>
      </c>
      <c r="O16" s="41">
        <v>91</v>
      </c>
      <c r="P16" s="41">
        <v>1.4</v>
      </c>
      <c r="Q16" s="41">
        <v>73</v>
      </c>
      <c r="R16" s="41"/>
      <c r="S16" s="46">
        <f t="shared" si="2"/>
        <v>0.4679487179487179</v>
      </c>
      <c r="T16" s="45"/>
    </row>
    <row r="17" spans="1:19">
      <c r="A17" s="38">
        <f t="shared" si="3"/>
        <v>14</v>
      </c>
      <c r="B17" s="40">
        <v>1.8</v>
      </c>
      <c r="C17" s="41">
        <v>101</v>
      </c>
      <c r="D17" s="41">
        <v>0.5</v>
      </c>
      <c r="E17" s="41">
        <v>83</v>
      </c>
      <c r="F17" s="41">
        <v>4.5</v>
      </c>
      <c r="G17" s="46">
        <f t="shared" si="0"/>
        <v>0.22827282728272827</v>
      </c>
      <c r="H17" s="40">
        <v>1.8</v>
      </c>
      <c r="I17" s="41">
        <v>101</v>
      </c>
      <c r="J17" s="41">
        <v>1</v>
      </c>
      <c r="K17" s="41">
        <v>83</v>
      </c>
      <c r="L17" s="41">
        <v>4.5</v>
      </c>
      <c r="M17" s="46">
        <f t="shared" si="1"/>
        <v>0.45654565456545654</v>
      </c>
      <c r="N17" s="40">
        <v>2.1</v>
      </c>
      <c r="O17" s="41">
        <v>101</v>
      </c>
      <c r="P17" s="41">
        <v>1.4</v>
      </c>
      <c r="Q17" s="41">
        <v>77</v>
      </c>
      <c r="R17" s="41">
        <v>2.65</v>
      </c>
      <c r="S17" s="46">
        <f t="shared" si="2"/>
        <v>0.50825082508250818</v>
      </c>
    </row>
    <row r="18" spans="1:19">
      <c r="A18" s="38">
        <f t="shared" si="3"/>
        <v>15</v>
      </c>
      <c r="B18" s="40">
        <v>1.8</v>
      </c>
      <c r="C18" s="41">
        <v>74</v>
      </c>
      <c r="D18" s="41">
        <v>0.5</v>
      </c>
      <c r="E18" s="41">
        <v>168</v>
      </c>
      <c r="F18" s="41">
        <v>2.83</v>
      </c>
      <c r="G18" s="46">
        <f t="shared" si="0"/>
        <v>0.63063063063063052</v>
      </c>
      <c r="H18" s="40" t="s">
        <v>36</v>
      </c>
      <c r="I18" s="41" t="s">
        <v>36</v>
      </c>
      <c r="J18" s="41">
        <v>1</v>
      </c>
      <c r="K18" s="41">
        <v>168</v>
      </c>
      <c r="L18" s="41" t="s">
        <v>36</v>
      </c>
      <c r="M18" s="46" t="e">
        <f t="shared" si="1"/>
        <v>#VALUE!</v>
      </c>
      <c r="N18" s="40">
        <v>2.4</v>
      </c>
      <c r="O18" s="41">
        <v>74</v>
      </c>
      <c r="P18" s="41">
        <v>1.5</v>
      </c>
      <c r="Q18" s="41" t="s">
        <v>36</v>
      </c>
      <c r="R18" s="41"/>
      <c r="S18" s="46" t="e">
        <f t="shared" si="2"/>
        <v>#VALUE!</v>
      </c>
    </row>
    <row r="19" spans="1:19">
      <c r="A19" s="38">
        <f t="shared" si="3"/>
        <v>16</v>
      </c>
      <c r="B19" s="40">
        <v>1.8</v>
      </c>
      <c r="C19" s="41">
        <v>71</v>
      </c>
      <c r="D19" s="41">
        <v>0.5</v>
      </c>
      <c r="E19" s="41">
        <v>98</v>
      </c>
      <c r="F19" s="41">
        <v>2.2000000000000002</v>
      </c>
      <c r="G19" s="46">
        <f t="shared" si="0"/>
        <v>0.38341158059467917</v>
      </c>
      <c r="H19" s="40">
        <v>1.8</v>
      </c>
      <c r="I19" s="41">
        <v>71</v>
      </c>
      <c r="J19" s="41"/>
      <c r="K19" s="41"/>
      <c r="L19" s="41"/>
      <c r="M19" s="46">
        <f t="shared" si="1"/>
        <v>0</v>
      </c>
      <c r="N19" s="40"/>
      <c r="O19" s="41"/>
      <c r="P19" s="41"/>
      <c r="Q19" s="41"/>
      <c r="R19" s="41"/>
      <c r="S19" s="46" t="e">
        <f t="shared" si="2"/>
        <v>#DIV/0!</v>
      </c>
    </row>
    <row r="20" spans="1:19">
      <c r="A20" s="38">
        <f t="shared" si="3"/>
        <v>17</v>
      </c>
      <c r="B20" s="40">
        <v>1.8</v>
      </c>
      <c r="C20" s="41">
        <v>91</v>
      </c>
      <c r="D20" s="41">
        <v>0.5</v>
      </c>
      <c r="E20" s="41">
        <v>72</v>
      </c>
      <c r="F20" s="41">
        <v>110</v>
      </c>
      <c r="G20" s="46">
        <f t="shared" si="0"/>
        <v>0.21978021978021978</v>
      </c>
      <c r="H20" s="40">
        <v>1.8</v>
      </c>
      <c r="I20" s="41">
        <v>91</v>
      </c>
      <c r="J20" s="41">
        <v>1</v>
      </c>
      <c r="K20" s="41">
        <v>72</v>
      </c>
      <c r="L20" s="41">
        <v>110</v>
      </c>
      <c r="M20" s="46">
        <f t="shared" si="1"/>
        <v>0.43956043956043955</v>
      </c>
      <c r="N20" s="40"/>
      <c r="O20" s="41"/>
      <c r="P20" s="41"/>
      <c r="Q20" s="41" t="s">
        <v>35</v>
      </c>
      <c r="R20" s="41"/>
      <c r="S20" s="46" t="e">
        <f t="shared" si="2"/>
        <v>#VALUE!</v>
      </c>
    </row>
    <row r="21" spans="1:19">
      <c r="A21" s="38">
        <f t="shared" si="3"/>
        <v>18</v>
      </c>
      <c r="B21" s="40">
        <v>1.8</v>
      </c>
      <c r="C21" s="41">
        <v>90</v>
      </c>
      <c r="D21" s="41">
        <v>0.5</v>
      </c>
      <c r="E21" s="41">
        <v>79</v>
      </c>
      <c r="F21" s="41">
        <v>4.5</v>
      </c>
      <c r="G21" s="46">
        <f t="shared" si="0"/>
        <v>0.24382716049382716</v>
      </c>
      <c r="H21" s="40">
        <v>1.8</v>
      </c>
      <c r="I21" s="41">
        <v>90</v>
      </c>
      <c r="J21" s="41">
        <v>1</v>
      </c>
      <c r="K21" s="41">
        <v>36</v>
      </c>
      <c r="L21" s="41">
        <v>4.5</v>
      </c>
      <c r="M21" s="46">
        <f t="shared" si="1"/>
        <v>0.22222222222222221</v>
      </c>
      <c r="N21" s="40">
        <v>1.9</v>
      </c>
      <c r="O21" s="41">
        <v>90</v>
      </c>
      <c r="P21" s="41">
        <v>1.5</v>
      </c>
      <c r="Q21" s="41">
        <v>31</v>
      </c>
      <c r="R21" s="41"/>
      <c r="S21" s="46">
        <f t="shared" si="2"/>
        <v>0.27192982456140352</v>
      </c>
    </row>
    <row r="22" spans="1:19">
      <c r="A22" s="38">
        <v>19</v>
      </c>
      <c r="B22" s="40">
        <v>1.9</v>
      </c>
      <c r="C22" s="41">
        <v>81</v>
      </c>
      <c r="D22" s="41">
        <v>0.5</v>
      </c>
      <c r="E22" s="41">
        <v>78</v>
      </c>
      <c r="F22" s="41" t="s">
        <v>36</v>
      </c>
      <c r="G22" s="46">
        <f t="shared" si="0"/>
        <v>0.25341130604288498</v>
      </c>
      <c r="H22" s="40"/>
      <c r="I22" s="41"/>
      <c r="J22" s="41"/>
      <c r="K22" s="41"/>
      <c r="L22" s="41"/>
      <c r="M22" s="46" t="e">
        <f t="shared" si="1"/>
        <v>#DIV/0!</v>
      </c>
      <c r="N22" s="40"/>
      <c r="O22" s="41"/>
      <c r="P22" s="41"/>
      <c r="Q22" s="41"/>
      <c r="R22" s="41"/>
      <c r="S22" s="46" t="e">
        <f t="shared" si="2"/>
        <v>#DIV/0!</v>
      </c>
    </row>
    <row r="23" spans="1:19">
      <c r="A23" s="39">
        <v>20</v>
      </c>
      <c r="B23" s="43">
        <v>2.1</v>
      </c>
      <c r="C23" s="44">
        <v>101</v>
      </c>
      <c r="D23" s="44">
        <v>0.5</v>
      </c>
      <c r="E23" s="44">
        <v>18</v>
      </c>
      <c r="F23" s="44"/>
      <c r="G23" s="47">
        <f t="shared" si="0"/>
        <v>4.2432814710042427E-2</v>
      </c>
      <c r="H23" s="43">
        <v>2.1</v>
      </c>
      <c r="I23" s="44">
        <v>101</v>
      </c>
      <c r="J23" s="44">
        <v>1</v>
      </c>
      <c r="K23" s="44">
        <v>8</v>
      </c>
      <c r="L23" s="44"/>
      <c r="M23" s="47">
        <f t="shared" si="1"/>
        <v>3.7718057520037714E-2</v>
      </c>
      <c r="N23" s="43">
        <v>2.1</v>
      </c>
      <c r="O23" s="44">
        <v>101</v>
      </c>
      <c r="P23" s="44">
        <v>1.5</v>
      </c>
      <c r="Q23" s="44">
        <v>3.5</v>
      </c>
      <c r="R23" s="44">
        <v>4.8</v>
      </c>
      <c r="S23" s="47">
        <f t="shared" si="2"/>
        <v>2.475247524752475E-2</v>
      </c>
    </row>
  </sheetData>
  <mergeCells count="3">
    <mergeCell ref="B2:G2"/>
    <mergeCell ref="H2:M2"/>
    <mergeCell ref="N2:S2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Taller</dc:creator>
  <cp:lastModifiedBy>Pedro</cp:lastModifiedBy>
  <dcterms:created xsi:type="dcterms:W3CDTF">2014-10-21T21:02:18Z</dcterms:created>
  <dcterms:modified xsi:type="dcterms:W3CDTF">2014-11-18T03:08:06Z</dcterms:modified>
</cp:coreProperties>
</file>