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90" windowWidth="14670" windowHeight="9000" activeTab="3"/>
  </bookViews>
  <sheets>
    <sheet name="Estado Situacion Financiera" sheetId="1" r:id="rId1"/>
    <sheet name="Estado Integral de Resultados" sheetId="2" r:id="rId2"/>
    <sheet name="Estado Flujo Efectivo" sheetId="3" r:id="rId3"/>
    <sheet name="Indicadores Financieros" sheetId="4" r:id="rId4"/>
    <sheet name="Hoja1" sheetId="5" r:id="rId5"/>
  </sheets>
  <calcPr calcId="145621"/>
</workbook>
</file>

<file path=xl/calcChain.xml><?xml version="1.0" encoding="utf-8"?>
<calcChain xmlns="http://schemas.openxmlformats.org/spreadsheetml/2006/main">
  <c r="E28" i="2" l="1"/>
  <c r="E29" i="2" s="1"/>
  <c r="E19" i="2"/>
  <c r="E31" i="2" s="1"/>
  <c r="F31" i="1"/>
  <c r="F30" i="1"/>
  <c r="F39" i="1"/>
  <c r="F41" i="1" s="1"/>
  <c r="F14" i="1"/>
  <c r="F18" i="1"/>
  <c r="F34" i="1" l="1"/>
  <c r="F43" i="1" s="1"/>
  <c r="E30" i="2"/>
  <c r="E21" i="2"/>
  <c r="F20" i="1"/>
  <c r="D28" i="2"/>
  <c r="D19" i="2"/>
  <c r="E31" i="1"/>
  <c r="E34" i="1" s="1"/>
  <c r="E18" i="1"/>
  <c r="E30" i="1"/>
  <c r="E39" i="1"/>
  <c r="E41" i="1" s="1"/>
  <c r="E14" i="1"/>
  <c r="T39" i="1" l="1"/>
  <c r="E24" i="2"/>
  <c r="D21" i="2"/>
  <c r="D29" i="2"/>
  <c r="D31" i="2"/>
  <c r="D30" i="2"/>
  <c r="E43" i="1"/>
  <c r="E20" i="1"/>
  <c r="S39" i="1" l="1"/>
  <c r="E26" i="2"/>
  <c r="D24" i="2"/>
  <c r="C28" i="2"/>
  <c r="C29" i="2" s="1"/>
  <c r="B28" i="2"/>
  <c r="B29" i="2" s="1"/>
  <c r="B36" i="3"/>
  <c r="B42" i="3" s="1"/>
  <c r="C36" i="3"/>
  <c r="C42" i="3" s="1"/>
  <c r="B31" i="3"/>
  <c r="C31" i="3"/>
  <c r="B24" i="3"/>
  <c r="C24" i="3"/>
  <c r="B26" i="2"/>
  <c r="C26" i="2"/>
  <c r="B19" i="2"/>
  <c r="C19" i="2"/>
  <c r="B39" i="1"/>
  <c r="C39" i="1"/>
  <c r="D39" i="1"/>
  <c r="D41" i="1" s="1"/>
  <c r="B34" i="1"/>
  <c r="C34" i="1"/>
  <c r="D34" i="1"/>
  <c r="B30" i="1"/>
  <c r="C30" i="1"/>
  <c r="D30" i="1"/>
  <c r="B18" i="1"/>
  <c r="C18" i="1"/>
  <c r="D18" i="1"/>
  <c r="B14" i="1"/>
  <c r="C14" i="1"/>
  <c r="D14" i="1"/>
  <c r="C44" i="3" l="1"/>
  <c r="B41" i="1"/>
  <c r="B43" i="1" s="1"/>
  <c r="C20" i="1"/>
  <c r="C41" i="1"/>
  <c r="D26" i="2"/>
  <c r="C21" i="2"/>
  <c r="C30" i="2"/>
  <c r="B31" i="2"/>
  <c r="B21" i="2"/>
  <c r="B30" i="2"/>
  <c r="C31" i="2"/>
  <c r="D43" i="1"/>
  <c r="C49" i="3"/>
  <c r="C52" i="3" s="1"/>
  <c r="D20" i="1"/>
  <c r="B20" i="1"/>
  <c r="B44" i="3"/>
  <c r="B49" i="3" s="1"/>
  <c r="B52" i="3" s="1"/>
  <c r="R39" i="1" l="1"/>
  <c r="Q39" i="1"/>
  <c r="P39" i="1"/>
  <c r="C43" i="1"/>
</calcChain>
</file>

<file path=xl/sharedStrings.xml><?xml version="1.0" encoding="utf-8"?>
<sst xmlns="http://schemas.openxmlformats.org/spreadsheetml/2006/main" count="342" uniqueCount="143">
  <si>
    <t>Activos</t>
  </si>
  <si>
    <t>Efectivo y equivalentes al efectivo</t>
  </si>
  <si>
    <t>Otros Activos no financieros</t>
  </si>
  <si>
    <t>Deudores Comerciales y Otras cuentas por Cobrar</t>
  </si>
  <si>
    <t>Cuentas por Cobrar a entidades relacionadas</t>
  </si>
  <si>
    <t>Inventarios</t>
  </si>
  <si>
    <t>Activos por impuestos corrientes</t>
  </si>
  <si>
    <t>Activos Corrientes Totales</t>
  </si>
  <si>
    <t>Activos Intangibles distinto de la plusvalia</t>
  </si>
  <si>
    <t>Propiedades, planta y equipos</t>
  </si>
  <si>
    <t>Activos por Impuestos Diferidos</t>
  </si>
  <si>
    <t>Activos no Corrientes Totales</t>
  </si>
  <si>
    <t>Total  de Activos</t>
  </si>
  <si>
    <t>Patrimonio y Pasivos</t>
  </si>
  <si>
    <t>MUSD</t>
  </si>
  <si>
    <t>Otros pasivos financieros</t>
  </si>
  <si>
    <t>Cuentas por pagar comerciales y otras cuentas por pagar</t>
  </si>
  <si>
    <t>Cuentas por pagar a entidades relacionadas</t>
  </si>
  <si>
    <t>Otras Provisiones a corto plazo</t>
  </si>
  <si>
    <t>Cuentas por pagar por impuestos corrientes</t>
  </si>
  <si>
    <t>Pasivos Corrientes Totales</t>
  </si>
  <si>
    <t>Otros Pasivos financieros</t>
  </si>
  <si>
    <t>Provisiones por beneficios a los empleados</t>
  </si>
  <si>
    <t>Pasivos no Corrientes Totales</t>
  </si>
  <si>
    <t>Capital Emitido</t>
  </si>
  <si>
    <t>Perdidas Acumuladas</t>
  </si>
  <si>
    <t>Ganancias (Pérdidas) del Ejercicio</t>
  </si>
  <si>
    <t>Otras Reservas</t>
  </si>
  <si>
    <t>Patrimonio atribuible a los propietarios de la contraladora</t>
  </si>
  <si>
    <t>Patrimonio Total</t>
  </si>
  <si>
    <t>Patrimonio y Pasivos Totales</t>
  </si>
  <si>
    <t>Estado Integral de Resultados</t>
  </si>
  <si>
    <t>Acumulado</t>
  </si>
  <si>
    <t>01.01.2010</t>
  </si>
  <si>
    <t>31.12.2010</t>
  </si>
  <si>
    <t>01.01.2009</t>
  </si>
  <si>
    <t>31.12.2009</t>
  </si>
  <si>
    <t>Estados Acumulados</t>
  </si>
  <si>
    <t>Ingresos de Actividades Ordinarias</t>
  </si>
  <si>
    <t>Materias Primas y Consumibles Utilizados</t>
  </si>
  <si>
    <t>Gastos por beneficios a los empleados</t>
  </si>
  <si>
    <t>Gastos por depreciación y Amortización</t>
  </si>
  <si>
    <t>otros Gastos, por naturaleza</t>
  </si>
  <si>
    <t>otras Ganancias (Pérdidas)</t>
  </si>
  <si>
    <t>Costos Financieros</t>
  </si>
  <si>
    <t>Diferencias de Cambio</t>
  </si>
  <si>
    <t>Ganancias (Pérdidas) antes de Impuesto</t>
  </si>
  <si>
    <t>Gasto por Impuesto a las ganancias</t>
  </si>
  <si>
    <t>Ganancia (Pérdida)</t>
  </si>
  <si>
    <t xml:space="preserve">Ganancia (Pérdida) atribuible a </t>
  </si>
  <si>
    <t>Ganancia(Pérdida) atribuible a los propietarios de la controladora</t>
  </si>
  <si>
    <t>Ganancias (Pérididas) acumuladas</t>
  </si>
  <si>
    <t>Estado de Flujo de Efectivo</t>
  </si>
  <si>
    <t>Flujos de efectivo procedentes de (utilizados en) actividades de operación</t>
  </si>
  <si>
    <t>Clases de cobros por actividades de operación</t>
  </si>
  <si>
    <t>Cobros procedentes de la ventas de bienes y prestación de servicios</t>
  </si>
  <si>
    <t>Cobros procedentes de contratos mantenidos con propositos de intermediación o para renegociar</t>
  </si>
  <si>
    <t>Otros cobros por actividades de operación</t>
  </si>
  <si>
    <t>Clases de pagos</t>
  </si>
  <si>
    <t>Pagos a proveedores por el suministro de bienes y servicios</t>
  </si>
  <si>
    <t>Pagos a y por cuenta de los empleados</t>
  </si>
  <si>
    <t>Otros pagos por actividades de operación</t>
  </si>
  <si>
    <t>Intereses Pagados</t>
  </si>
  <si>
    <t>Intereses Recibidos</t>
  </si>
  <si>
    <t>Impuesto a las ganancias reembolsados (pagados)</t>
  </si>
  <si>
    <t>otras entradas (salidas) de efectivo</t>
  </si>
  <si>
    <t>Flujos de efectivo netos procedentes de (utilizados en) actividades de operación</t>
  </si>
  <si>
    <t>Flujos de efectivo procedentes de (utilizados en) actividades de inversión</t>
  </si>
  <si>
    <t>Importes procedentes de la venta de propiedades, planta y equipos</t>
  </si>
  <si>
    <t>Compra de propiedades, planta y equipos</t>
  </si>
  <si>
    <t>Compra de activos intangibles</t>
  </si>
  <si>
    <t>Flujos de efectivo netos procedentes de (utilizados en) actividades de Inversión</t>
  </si>
  <si>
    <t>Flujos de efectivo procedentes de (utilizados en) actividades de Financiación</t>
  </si>
  <si>
    <t>Importes Procedentes de Préstamos de corto plazo</t>
  </si>
  <si>
    <t>Total Importes Procedentes de Préstamos</t>
  </si>
  <si>
    <t>Préstamos de Entidades Relacionadas</t>
  </si>
  <si>
    <t>Pagos de Préstamos</t>
  </si>
  <si>
    <t>Pagos de Préstamos a Entidades Relacionadas</t>
  </si>
  <si>
    <t>Pagos de Pasivos por Arrendamientos Financieros</t>
  </si>
  <si>
    <t>Flujos de Efectivo netos procedentes de (utilizados en) actividades de financiación</t>
  </si>
  <si>
    <t>Efectos de la variación en la tasa de cambio sobre el efectivo y equivalentes al efectivo</t>
  </si>
  <si>
    <t>Incremento(disminución) neto de efectivo y equivalentes al efectivo</t>
  </si>
  <si>
    <t>Efectivo y equivalentes al efectivo al principio del periodo</t>
  </si>
  <si>
    <t>Efectivo y Equivalentes al efectivo al final del periodo</t>
  </si>
  <si>
    <t>Capital de Trabajo</t>
  </si>
  <si>
    <t>INDICES DE LIQUIDEZ</t>
  </si>
  <si>
    <t>Razón de Liquidez</t>
  </si>
  <si>
    <t>Razón Acida</t>
  </si>
  <si>
    <t>Razon de Disponible</t>
  </si>
  <si>
    <t>Razon de Tesoreria</t>
  </si>
  <si>
    <t>Rotación Cuentas x Pagar o Proveedores</t>
  </si>
  <si>
    <t>Rotación Cuentas x Cobrar o de Clientes</t>
  </si>
  <si>
    <t>Rotación de Existencias</t>
  </si>
  <si>
    <t>Plazo Promedio de Cobro</t>
  </si>
  <si>
    <t>Plazo Promedio Existencias</t>
  </si>
  <si>
    <t>Plazo Promedio de Proveedores</t>
  </si>
  <si>
    <t>Ciclo de Fabricación</t>
  </si>
  <si>
    <t>Ciclo de Maduración</t>
  </si>
  <si>
    <t>Ciclo de Caja</t>
  </si>
  <si>
    <t>Intervalo de Posicion Defensiva</t>
  </si>
  <si>
    <t>Cobertura de Exitencias</t>
  </si>
  <si>
    <t>Necesidad Capital de Trabajo</t>
  </si>
  <si>
    <t>Tesoreria Activa</t>
  </si>
  <si>
    <t>Tesoreria Pasiva</t>
  </si>
  <si>
    <t>Inmovilizacion Recursos de Corto Plazo</t>
  </si>
  <si>
    <t>Tasa de Almacenaje</t>
  </si>
  <si>
    <t>Tasa de Deudores</t>
  </si>
  <si>
    <t>Intensidad de Capital</t>
  </si>
  <si>
    <t>Financiamiento Necesidades Capital de Trabajo</t>
  </si>
  <si>
    <t>Tasa de Proveedores</t>
  </si>
  <si>
    <t>INDICES DE ENDEUDAMIENTO</t>
  </si>
  <si>
    <t>Razon de Endeudamiento</t>
  </si>
  <si>
    <t>Indice Deuda de L / P o Capitalización Total</t>
  </si>
  <si>
    <t>Indice Deuda de C / P o Capitalización Total</t>
  </si>
  <si>
    <t>Razon Deuda a Capital Neto o Razón Deuda - Equidad</t>
  </si>
  <si>
    <t>INDICES DE RENTABILIDAD</t>
  </si>
  <si>
    <t>Razón Margen de Utilidad Bruta</t>
  </si>
  <si>
    <t>Margen de Utilidad Neta</t>
  </si>
  <si>
    <t>Retorno Sobre Activos (Return of Assets)</t>
  </si>
  <si>
    <t>Tasa Retorno Utilidades Netas Operación</t>
  </si>
  <si>
    <t>Rotacion de los Activos</t>
  </si>
  <si>
    <t>Retorno sobre el Capital (Return Of Equity)</t>
  </si>
  <si>
    <t>Descomposicion ROE</t>
  </si>
  <si>
    <t>Margen</t>
  </si>
  <si>
    <t>Rotacion del Activo</t>
  </si>
  <si>
    <t>Descomposicion ROA</t>
  </si>
  <si>
    <t>Rotacion Activos</t>
  </si>
  <si>
    <t>Tasa Impositiva</t>
  </si>
  <si>
    <t>Deuda Generadora Intereses</t>
  </si>
  <si>
    <t>Margen de Contribucion</t>
  </si>
  <si>
    <t>Resultado Operacional</t>
  </si>
  <si>
    <t>Endeudamiento Corto Plazo</t>
  </si>
  <si>
    <t>Endeudamiento Largo Plazo</t>
  </si>
  <si>
    <t>Apalancamiento Financiero</t>
  </si>
  <si>
    <t>Ebit</t>
  </si>
  <si>
    <t>Ebitda</t>
  </si>
  <si>
    <t>Flujo de Efectivo a Deuda y Capitalización</t>
  </si>
  <si>
    <t>31.07.2011</t>
  </si>
  <si>
    <t>01.01.2011</t>
  </si>
  <si>
    <t>2011 - JUL</t>
  </si>
  <si>
    <t>2011 - AGO</t>
  </si>
  <si>
    <t>31.08.2011</t>
  </si>
  <si>
    <t>Incremento neto(disminución) en el efectivo y equivalentes al efectivo, antes del efecto de los cambios en la tasa de cambio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</si>
</sst>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5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1" xfId="1" applyNumberFormat="1" applyFont="1" applyBorder="1"/>
    <xf numFmtId="164" fontId="0" fillId="0" borderId="4" xfId="1" applyNumberFormat="1" applyFont="1" applyBorder="1"/>
    <xf numFmtId="0" fontId="3" fillId="0" borderId="0" xfId="0" applyFont="1"/>
    <xf numFmtId="0" fontId="4" fillId="0" borderId="0" xfId="0" applyFont="1"/>
    <xf numFmtId="43" fontId="0" fillId="0" borderId="0" xfId="1" applyFont="1"/>
    <xf numFmtId="0" fontId="2" fillId="0" borderId="5" xfId="0" applyFont="1" applyBorder="1" applyAlignment="1">
      <alignment horizontal="center"/>
    </xf>
    <xf numFmtId="164" fontId="0" fillId="0" borderId="7" xfId="1" applyNumberFormat="1" applyFont="1" applyBorder="1"/>
    <xf numFmtId="164" fontId="0" fillId="0" borderId="8" xfId="1" applyNumberFormat="1" applyFont="1" applyBorder="1"/>
    <xf numFmtId="164" fontId="0" fillId="0" borderId="6" xfId="1" applyNumberFormat="1" applyFont="1" applyBorder="1"/>
    <xf numFmtId="0" fontId="0" fillId="0" borderId="5" xfId="0" applyBorder="1"/>
    <xf numFmtId="0" fontId="0" fillId="0" borderId="7" xfId="0" applyBorder="1"/>
    <xf numFmtId="0" fontId="2" fillId="0" borderId="6" xfId="0" applyFont="1" applyBorder="1"/>
    <xf numFmtId="0" fontId="2" fillId="0" borderId="8" xfId="0" applyFont="1" applyBorder="1"/>
    <xf numFmtId="0" fontId="2" fillId="0" borderId="7" xfId="0" applyFont="1" applyBorder="1"/>
    <xf numFmtId="0" fontId="0" fillId="0" borderId="6" xfId="0" applyBorder="1"/>
    <xf numFmtId="43" fontId="0" fillId="0" borderId="7" xfId="1" applyFont="1" applyBorder="1"/>
    <xf numFmtId="0" fontId="0" fillId="0" borderId="8" xfId="0" applyBorder="1"/>
    <xf numFmtId="43" fontId="0" fillId="0" borderId="0" xfId="0" applyNumberFormat="1"/>
    <xf numFmtId="9" fontId="0" fillId="0" borderId="0" xfId="2" applyFont="1"/>
    <xf numFmtId="10" fontId="0" fillId="0" borderId="0" xfId="2" applyNumberFormat="1" applyFont="1"/>
    <xf numFmtId="10" fontId="2" fillId="0" borderId="0" xfId="0" applyNumberFormat="1" applyFont="1"/>
    <xf numFmtId="9" fontId="0" fillId="0" borderId="0" xfId="0" applyNumberFormat="1"/>
    <xf numFmtId="0" fontId="2" fillId="0" borderId="10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8" xfId="0" applyFont="1" applyBorder="1"/>
    <xf numFmtId="10" fontId="1" fillId="0" borderId="20" xfId="2" applyNumberFormat="1" applyFont="1" applyBorder="1"/>
    <xf numFmtId="10" fontId="1" fillId="0" borderId="21" xfId="2" applyNumberFormat="1" applyFont="1" applyBorder="1"/>
    <xf numFmtId="0" fontId="0" fillId="0" borderId="17" xfId="0" applyBorder="1"/>
    <xf numFmtId="164" fontId="2" fillId="2" borderId="6" xfId="1" applyNumberFormat="1" applyFont="1" applyFill="1" applyBorder="1"/>
    <xf numFmtId="164" fontId="2" fillId="2" borderId="1" xfId="1" applyNumberFormat="1" applyFont="1" applyFill="1" applyBorder="1"/>
    <xf numFmtId="10" fontId="1" fillId="2" borderId="21" xfId="2" applyNumberFormat="1" applyFont="1" applyFill="1" applyBorder="1"/>
    <xf numFmtId="164" fontId="2" fillId="2" borderId="25" xfId="1" applyNumberFormat="1" applyFont="1" applyFill="1" applyBorder="1"/>
    <xf numFmtId="10" fontId="2" fillId="2" borderId="24" xfId="2" applyNumberFormat="1" applyFont="1" applyFill="1" applyBorder="1"/>
    <xf numFmtId="10" fontId="2" fillId="2" borderId="26" xfId="2" applyNumberFormat="1" applyFont="1" applyFill="1" applyBorder="1"/>
    <xf numFmtId="164" fontId="0" fillId="0" borderId="1" xfId="1" applyNumberFormat="1" applyFont="1" applyFill="1" applyBorder="1"/>
    <xf numFmtId="0" fontId="0" fillId="0" borderId="10" xfId="0" applyBorder="1"/>
    <xf numFmtId="10" fontId="0" fillId="0" borderId="31" xfId="2" applyNumberFormat="1" applyFont="1" applyBorder="1"/>
    <xf numFmtId="0" fontId="0" fillId="0" borderId="15" xfId="0" applyBorder="1"/>
    <xf numFmtId="10" fontId="0" fillId="0" borderId="32" xfId="2" applyNumberFormat="1" applyFont="1" applyBorder="1"/>
    <xf numFmtId="0" fontId="0" fillId="0" borderId="33" xfId="0" applyBorder="1"/>
    <xf numFmtId="10" fontId="0" fillId="0" borderId="34" xfId="2" applyNumberFormat="1" applyFont="1" applyBorder="1"/>
    <xf numFmtId="164" fontId="0" fillId="0" borderId="36" xfId="0" applyNumberFormat="1" applyBorder="1"/>
    <xf numFmtId="10" fontId="0" fillId="0" borderId="36" xfId="2" applyNumberFormat="1" applyFont="1" applyBorder="1"/>
    <xf numFmtId="164" fontId="0" fillId="0" borderId="7" xfId="0" applyNumberFormat="1" applyBorder="1"/>
    <xf numFmtId="10" fontId="0" fillId="0" borderId="7" xfId="2" applyNumberFormat="1" applyFont="1" applyBorder="1"/>
    <xf numFmtId="164" fontId="0" fillId="0" borderId="37" xfId="0" applyNumberFormat="1" applyBorder="1"/>
    <xf numFmtId="14" fontId="2" fillId="0" borderId="27" xfId="0" applyNumberFormat="1" applyFont="1" applyBorder="1" applyAlignment="1">
      <alignment horizontal="center"/>
    </xf>
    <xf numFmtId="14" fontId="2" fillId="0" borderId="28" xfId="0" applyNumberFormat="1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21" xfId="0" applyBorder="1"/>
    <xf numFmtId="14" fontId="2" fillId="0" borderId="38" xfId="0" applyNumberFormat="1" applyFont="1" applyBorder="1" applyAlignment="1">
      <alignment horizontal="center"/>
    </xf>
    <xf numFmtId="14" fontId="2" fillId="0" borderId="36" xfId="0" applyNumberFormat="1" applyFont="1" applyBorder="1" applyAlignment="1">
      <alignment horizontal="center"/>
    </xf>
    <xf numFmtId="14" fontId="2" fillId="0" borderId="39" xfId="0" applyNumberFormat="1" applyFont="1" applyBorder="1" applyAlignment="1">
      <alignment horizontal="center"/>
    </xf>
    <xf numFmtId="10" fontId="0" fillId="0" borderId="15" xfId="2" applyNumberFormat="1" applyFont="1" applyBorder="1"/>
    <xf numFmtId="0" fontId="0" fillId="0" borderId="32" xfId="0" applyBorder="1"/>
    <xf numFmtId="10" fontId="0" fillId="0" borderId="6" xfId="2" applyNumberFormat="1" applyFont="1" applyBorder="1"/>
    <xf numFmtId="10" fontId="0" fillId="0" borderId="10" xfId="2" applyNumberFormat="1" applyFont="1" applyBorder="1"/>
    <xf numFmtId="0" fontId="0" fillId="0" borderId="41" xfId="0" applyBorder="1"/>
    <xf numFmtId="164" fontId="0" fillId="0" borderId="20" xfId="1" applyNumberFormat="1" applyFont="1" applyBorder="1"/>
    <xf numFmtId="164" fontId="0" fillId="0" borderId="18" xfId="1" applyNumberFormat="1" applyFont="1" applyBorder="1"/>
    <xf numFmtId="164" fontId="0" fillId="0" borderId="16" xfId="1" applyNumberFormat="1" applyFont="1" applyBorder="1"/>
    <xf numFmtId="0" fontId="0" fillId="0" borderId="44" xfId="0" applyBorder="1"/>
    <xf numFmtId="43" fontId="0" fillId="0" borderId="32" xfId="1" applyFont="1" applyBorder="1"/>
    <xf numFmtId="164" fontId="0" fillId="0" borderId="32" xfId="1" applyNumberFormat="1" applyFont="1" applyBorder="1"/>
    <xf numFmtId="0" fontId="0" fillId="0" borderId="43" xfId="0" applyBorder="1"/>
    <xf numFmtId="164" fontId="0" fillId="0" borderId="43" xfId="1" applyNumberFormat="1" applyFont="1" applyBorder="1"/>
    <xf numFmtId="164" fontId="0" fillId="0" borderId="44" xfId="1" applyNumberFormat="1" applyFont="1" applyBorder="1"/>
    <xf numFmtId="0" fontId="2" fillId="0" borderId="44" xfId="0" applyFont="1" applyBorder="1"/>
    <xf numFmtId="0" fontId="2" fillId="0" borderId="36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164" fontId="2" fillId="2" borderId="6" xfId="0" applyNumberFormat="1" applyFont="1" applyFill="1" applyBorder="1"/>
    <xf numFmtId="164" fontId="2" fillId="2" borderId="44" xfId="0" applyNumberFormat="1" applyFont="1" applyFill="1" applyBorder="1"/>
    <xf numFmtId="164" fontId="2" fillId="2" borderId="44" xfId="1" applyNumberFormat="1" applyFont="1" applyFill="1" applyBorder="1"/>
    <xf numFmtId="164" fontId="2" fillId="2" borderId="9" xfId="1" applyNumberFormat="1" applyFont="1" applyFill="1" applyBorder="1"/>
    <xf numFmtId="164" fontId="2" fillId="2" borderId="46" xfId="1" applyNumberFormat="1" applyFont="1" applyFill="1" applyBorder="1"/>
    <xf numFmtId="164" fontId="2" fillId="2" borderId="5" xfId="0" applyNumberFormat="1" applyFont="1" applyFill="1" applyBorder="1"/>
    <xf numFmtId="164" fontId="2" fillId="2" borderId="47" xfId="0" applyNumberFormat="1" applyFont="1" applyFill="1" applyBorder="1"/>
    <xf numFmtId="164" fontId="2" fillId="2" borderId="24" xfId="0" applyNumberFormat="1" applyFont="1" applyFill="1" applyBorder="1"/>
    <xf numFmtId="164" fontId="2" fillId="2" borderId="48" xfId="0" applyNumberFormat="1" applyFont="1" applyFill="1" applyBorder="1"/>
    <xf numFmtId="2" fontId="0" fillId="0" borderId="32" xfId="0" applyNumberFormat="1" applyBorder="1"/>
    <xf numFmtId="43" fontId="0" fillId="0" borderId="32" xfId="0" applyNumberFormat="1" applyBorder="1"/>
    <xf numFmtId="0" fontId="0" fillId="0" borderId="15" xfId="0" applyBorder="1" applyAlignment="1">
      <alignment horizontal="left" indent="1"/>
    </xf>
    <xf numFmtId="43" fontId="0" fillId="0" borderId="34" xfId="0" applyNumberFormat="1" applyBorder="1"/>
    <xf numFmtId="2" fontId="0" fillId="0" borderId="7" xfId="0" applyNumberFormat="1" applyBorder="1"/>
    <xf numFmtId="43" fontId="0" fillId="0" borderId="7" xfId="0" applyNumberFormat="1" applyBorder="1"/>
    <xf numFmtId="43" fontId="0" fillId="0" borderId="37" xfId="0" applyNumberFormat="1" applyBorder="1"/>
    <xf numFmtId="0" fontId="3" fillId="0" borderId="40" xfId="0" applyFont="1" applyBorder="1"/>
    <xf numFmtId="0" fontId="2" fillId="0" borderId="35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43" fontId="0" fillId="0" borderId="32" xfId="0" applyNumberFormat="1" applyBorder="1" applyAlignment="1">
      <alignment horizontal="left" indent="1"/>
    </xf>
    <xf numFmtId="43" fontId="0" fillId="0" borderId="7" xfId="0" applyNumberFormat="1" applyBorder="1" applyAlignment="1">
      <alignment horizontal="left" indent="1"/>
    </xf>
    <xf numFmtId="0" fontId="0" fillId="0" borderId="37" xfId="0" applyBorder="1"/>
    <xf numFmtId="164" fontId="2" fillId="2" borderId="16" xfId="0" applyNumberFormat="1" applyFont="1" applyFill="1" applyBorder="1"/>
    <xf numFmtId="164" fontId="2" fillId="2" borderId="26" xfId="0" applyNumberFormat="1" applyFont="1" applyFill="1" applyBorder="1"/>
    <xf numFmtId="164" fontId="2" fillId="2" borderId="7" xfId="0" applyNumberFormat="1" applyFont="1" applyFill="1" applyBorder="1"/>
    <xf numFmtId="164" fontId="2" fillId="2" borderId="20" xfId="0" applyNumberFormat="1" applyFont="1" applyFill="1" applyBorder="1"/>
    <xf numFmtId="10" fontId="2" fillId="2" borderId="40" xfId="0" applyNumberFormat="1" applyFont="1" applyFill="1" applyBorder="1"/>
    <xf numFmtId="10" fontId="2" fillId="2" borderId="35" xfId="0" applyNumberFormat="1" applyFont="1" applyFill="1" applyBorder="1"/>
    <xf numFmtId="10" fontId="2" fillId="2" borderId="42" xfId="0" applyNumberFormat="1" applyFont="1" applyFill="1" applyBorder="1"/>
    <xf numFmtId="10" fontId="2" fillId="0" borderId="32" xfId="2" applyNumberFormat="1" applyFont="1" applyBorder="1"/>
    <xf numFmtId="0" fontId="0" fillId="0" borderId="15" xfId="0" applyBorder="1" applyAlignment="1">
      <alignment horizontal="left"/>
    </xf>
    <xf numFmtId="0" fontId="0" fillId="0" borderId="33" xfId="0" applyBorder="1" applyAlignment="1">
      <alignment horizontal="left"/>
    </xf>
    <xf numFmtId="10" fontId="2" fillId="0" borderId="7" xfId="2" applyNumberFormat="1" applyFont="1" applyBorder="1"/>
    <xf numFmtId="43" fontId="0" fillId="0" borderId="34" xfId="1" applyFont="1" applyBorder="1"/>
    <xf numFmtId="43" fontId="0" fillId="0" borderId="37" xfId="1" applyFont="1" applyBorder="1"/>
    <xf numFmtId="165" fontId="0" fillId="0" borderId="37" xfId="0" applyNumberFormat="1" applyBorder="1"/>
    <xf numFmtId="10" fontId="0" fillId="0" borderId="49" xfId="2" applyNumberFormat="1" applyFont="1" applyBorder="1"/>
    <xf numFmtId="10" fontId="0" fillId="0" borderId="50" xfId="2" applyNumberFormat="1" applyFont="1" applyBorder="1"/>
    <xf numFmtId="10" fontId="0" fillId="0" borderId="51" xfId="2" applyNumberFormat="1" applyFont="1" applyBorder="1"/>
    <xf numFmtId="164" fontId="0" fillId="0" borderId="5" xfId="1" applyNumberFormat="1" applyFont="1" applyFill="1" applyBorder="1"/>
    <xf numFmtId="164" fontId="2" fillId="2" borderId="5" xfId="1" applyNumberFormat="1" applyFont="1" applyFill="1" applyBorder="1"/>
    <xf numFmtId="0" fontId="2" fillId="0" borderId="3" xfId="0" applyFont="1" applyBorder="1"/>
    <xf numFmtId="10" fontId="1" fillId="0" borderId="2" xfId="2" applyNumberFormat="1" applyFont="1" applyBorder="1"/>
    <xf numFmtId="10" fontId="1" fillId="2" borderId="4" xfId="2" applyNumberFormat="1" applyFont="1" applyFill="1" applyBorder="1"/>
    <xf numFmtId="10" fontId="1" fillId="0" borderId="4" xfId="2" applyNumberFormat="1" applyFont="1" applyBorder="1"/>
    <xf numFmtId="10" fontId="2" fillId="2" borderId="25" xfId="2" applyNumberFormat="1" applyFont="1" applyFill="1" applyBorder="1"/>
    <xf numFmtId="164" fontId="2" fillId="2" borderId="21" xfId="1" applyNumberFormat="1" applyFont="1" applyFill="1" applyBorder="1"/>
    <xf numFmtId="164" fontId="0" fillId="0" borderId="21" xfId="1" applyNumberFormat="1" applyFont="1" applyFill="1" applyBorder="1"/>
    <xf numFmtId="164" fontId="2" fillId="2" borderId="26" xfId="1" applyNumberFormat="1" applyFont="1" applyFill="1" applyBorder="1"/>
    <xf numFmtId="10" fontId="0" fillId="0" borderId="11" xfId="2" applyNumberFormat="1" applyFont="1" applyBorder="1"/>
    <xf numFmtId="10" fontId="0" fillId="0" borderId="2" xfId="2" applyNumberFormat="1" applyFont="1" applyBorder="1"/>
    <xf numFmtId="10" fontId="0" fillId="0" borderId="53" xfId="2" applyNumberFormat="1" applyFont="1" applyBorder="1"/>
    <xf numFmtId="164" fontId="0" fillId="0" borderId="39" xfId="0" applyNumberFormat="1" applyBorder="1"/>
    <xf numFmtId="164" fontId="0" fillId="0" borderId="20" xfId="0" applyNumberFormat="1" applyBorder="1"/>
    <xf numFmtId="164" fontId="0" fillId="0" borderId="54" xfId="0" applyNumberFormat="1" applyBorder="1"/>
    <xf numFmtId="14" fontId="2" fillId="0" borderId="1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2" borderId="1" xfId="0" applyNumberFormat="1" applyFont="1" applyFill="1" applyBorder="1"/>
    <xf numFmtId="0" fontId="0" fillId="0" borderId="4" xfId="0" applyBorder="1"/>
    <xf numFmtId="164" fontId="2" fillId="2" borderId="25" xfId="0" applyNumberFormat="1" applyFont="1" applyFill="1" applyBorder="1"/>
    <xf numFmtId="0" fontId="0" fillId="0" borderId="49" xfId="0" applyBorder="1"/>
    <xf numFmtId="0" fontId="2" fillId="0" borderId="55" xfId="0" applyFont="1" applyBorder="1"/>
    <xf numFmtId="0" fontId="0" fillId="0" borderId="50" xfId="0" applyBorder="1"/>
    <xf numFmtId="0" fontId="0" fillId="0" borderId="55" xfId="0" applyBorder="1"/>
    <xf numFmtId="0" fontId="2" fillId="2" borderId="56" xfId="0" applyFont="1" applyFill="1" applyBorder="1"/>
    <xf numFmtId="0" fontId="0" fillId="0" borderId="56" xfId="0" applyBorder="1"/>
    <xf numFmtId="0" fontId="0" fillId="0" borderId="57" xfId="0" applyBorder="1"/>
    <xf numFmtId="0" fontId="2" fillId="2" borderId="58" xfId="0" applyFont="1" applyFill="1" applyBorder="1"/>
    <xf numFmtId="164" fontId="2" fillId="2" borderId="2" xfId="0" applyNumberFormat="1" applyFont="1" applyFill="1" applyBorder="1"/>
    <xf numFmtId="14" fontId="2" fillId="0" borderId="13" xfId="0" applyNumberFormat="1" applyFont="1" applyBorder="1" applyAlignment="1">
      <alignment horizontal="center"/>
    </xf>
    <xf numFmtId="0" fontId="2" fillId="0" borderId="49" xfId="0" applyFont="1" applyBorder="1"/>
    <xf numFmtId="0" fontId="2" fillId="0" borderId="50" xfId="0" applyFont="1" applyBorder="1"/>
    <xf numFmtId="0" fontId="2" fillId="0" borderId="56" xfId="0" applyFont="1" applyBorder="1"/>
    <xf numFmtId="0" fontId="0" fillId="0" borderId="50" xfId="0" applyFont="1" applyBorder="1"/>
    <xf numFmtId="0" fontId="0" fillId="0" borderId="55" xfId="0" applyFont="1" applyBorder="1"/>
    <xf numFmtId="0" fontId="0" fillId="0" borderId="57" xfId="0" applyFont="1" applyBorder="1"/>
    <xf numFmtId="0" fontId="2" fillId="0" borderId="56" xfId="0" applyFont="1" applyFill="1" applyBorder="1"/>
    <xf numFmtId="164" fontId="0" fillId="0" borderId="11" xfId="0" applyNumberFormat="1" applyBorder="1"/>
    <xf numFmtId="164" fontId="0" fillId="0" borderId="2" xfId="0" applyNumberFormat="1" applyBorder="1"/>
    <xf numFmtId="164" fontId="0" fillId="0" borderId="53" xfId="0" applyNumberFormat="1" applyBorder="1"/>
    <xf numFmtId="0" fontId="0" fillId="0" borderId="51" xfId="0" applyBorder="1"/>
    <xf numFmtId="14" fontId="2" fillId="0" borderId="59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19" xfId="0" applyFont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17" xfId="0" applyBorder="1" applyAlignment="1">
      <alignment wrapText="1"/>
    </xf>
    <xf numFmtId="0" fontId="2" fillId="2" borderId="19" xfId="0" applyFont="1" applyFill="1" applyBorder="1" applyAlignment="1">
      <alignment wrapText="1"/>
    </xf>
    <xf numFmtId="0" fontId="0" fillId="0" borderId="19" xfId="0" applyBorder="1" applyAlignment="1">
      <alignment wrapText="1"/>
    </xf>
    <xf numFmtId="0" fontId="2" fillId="0" borderId="15" xfId="0" applyFont="1" applyBorder="1" applyAlignment="1">
      <alignment wrapText="1"/>
    </xf>
    <xf numFmtId="0" fontId="2" fillId="2" borderId="45" xfId="0" applyFont="1" applyFill="1" applyBorder="1" applyAlignment="1">
      <alignment wrapText="1"/>
    </xf>
    <xf numFmtId="0" fontId="2" fillId="2" borderId="22" xfId="0" applyFont="1" applyFill="1" applyBorder="1" applyAlignment="1">
      <alignment wrapText="1"/>
    </xf>
    <xf numFmtId="0" fontId="2" fillId="2" borderId="23" xfId="0" applyFont="1" applyFill="1" applyBorder="1" applyAlignment="1">
      <alignment wrapText="1"/>
    </xf>
    <xf numFmtId="0" fontId="0" fillId="0" borderId="0" xfId="0" applyFill="1"/>
    <xf numFmtId="1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0" fillId="0" borderId="0" xfId="1" applyNumberFormat="1" applyFont="1" applyFill="1" applyBorder="1"/>
    <xf numFmtId="164" fontId="2" fillId="0" borderId="0" xfId="0" applyNumberFormat="1" applyFont="1" applyFill="1" applyBorder="1"/>
    <xf numFmtId="0" fontId="0" fillId="0" borderId="0" xfId="0" applyFill="1" applyBorder="1"/>
    <xf numFmtId="0" fontId="2" fillId="2" borderId="62" xfId="0" applyFont="1" applyFill="1" applyBorder="1"/>
    <xf numFmtId="0" fontId="2" fillId="0" borderId="0" xfId="0" applyFont="1" applyFill="1" applyBorder="1"/>
    <xf numFmtId="0" fontId="2" fillId="0" borderId="2" xfId="0" applyFont="1" applyBorder="1"/>
    <xf numFmtId="0" fontId="2" fillId="0" borderId="20" xfId="0" applyFont="1" applyBorder="1"/>
    <xf numFmtId="0" fontId="2" fillId="0" borderId="40" xfId="0" applyFont="1" applyBorder="1"/>
    <xf numFmtId="0" fontId="2" fillId="0" borderId="12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56" xfId="0" applyBorder="1" applyAlignment="1">
      <alignment horizontal="left" wrapText="1"/>
    </xf>
    <xf numFmtId="0" fontId="0" fillId="0" borderId="55" xfId="0" applyBorder="1" applyAlignment="1">
      <alignment horizontal="left" wrapText="1"/>
    </xf>
    <xf numFmtId="0" fontId="2" fillId="0" borderId="60" xfId="0" applyFont="1" applyBorder="1" applyAlignment="1">
      <alignment horizontal="center" wrapText="1"/>
    </xf>
    <xf numFmtId="0" fontId="2" fillId="0" borderId="61" xfId="0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T43"/>
  <sheetViews>
    <sheetView showGridLines="0" workbookViewId="0">
      <selection activeCell="J45" sqref="J45"/>
    </sheetView>
  </sheetViews>
  <sheetFormatPr baseColWidth="10" defaultRowHeight="13.5" x14ac:dyDescent="0.25"/>
  <cols>
    <col min="1" max="1" width="56.28515625" bestFit="1" customWidth="1"/>
    <col min="2" max="2" width="12.85546875" style="2" customWidth="1"/>
    <col min="3" max="3" width="12" style="2" customWidth="1"/>
    <col min="7" max="7" width="11.42578125" style="174"/>
    <col min="8" max="8" width="56.85546875" bestFit="1" customWidth="1"/>
    <col min="15" max="15" width="56.85546875" bestFit="1" customWidth="1"/>
  </cols>
  <sheetData>
    <row r="3" spans="1:20" x14ac:dyDescent="0.25">
      <c r="A3" s="1"/>
    </row>
    <row r="4" spans="1:20" x14ac:dyDescent="0.25">
      <c r="A4" s="1"/>
    </row>
    <row r="5" spans="1:20" ht="14.25" thickBot="1" x14ac:dyDescent="0.3"/>
    <row r="6" spans="1:20" x14ac:dyDescent="0.25">
      <c r="A6" s="142"/>
      <c r="B6" s="137">
        <v>39814</v>
      </c>
      <c r="C6" s="59">
        <v>40178</v>
      </c>
      <c r="D6" s="60">
        <v>40543</v>
      </c>
      <c r="E6" s="60">
        <v>40755</v>
      </c>
      <c r="F6" s="60">
        <v>40786</v>
      </c>
      <c r="G6" s="175"/>
      <c r="H6" s="142"/>
      <c r="I6" s="58">
        <v>39814</v>
      </c>
      <c r="J6" s="59">
        <v>40178</v>
      </c>
      <c r="K6" s="60">
        <v>40543</v>
      </c>
      <c r="L6" s="60">
        <v>40755</v>
      </c>
      <c r="M6" s="60">
        <v>40786</v>
      </c>
      <c r="O6" s="142"/>
      <c r="P6" s="58">
        <v>39814</v>
      </c>
      <c r="Q6" s="59">
        <v>40178</v>
      </c>
      <c r="R6" s="60">
        <v>40543</v>
      </c>
      <c r="S6" s="60">
        <v>40755</v>
      </c>
      <c r="T6" s="60">
        <v>40786</v>
      </c>
    </row>
    <row r="7" spans="1:20" s="1" customFormat="1" x14ac:dyDescent="0.25">
      <c r="A7" s="143" t="s">
        <v>0</v>
      </c>
      <c r="B7" s="138" t="s">
        <v>14</v>
      </c>
      <c r="C7" s="11" t="s">
        <v>14</v>
      </c>
      <c r="D7" s="56" t="s">
        <v>14</v>
      </c>
      <c r="E7" s="56" t="s">
        <v>14</v>
      </c>
      <c r="F7" s="56" t="s">
        <v>14</v>
      </c>
      <c r="G7" s="176"/>
      <c r="H7" s="143" t="s">
        <v>0</v>
      </c>
      <c r="I7" s="55" t="s">
        <v>14</v>
      </c>
      <c r="J7" s="11" t="s">
        <v>14</v>
      </c>
      <c r="K7" s="56" t="s">
        <v>14</v>
      </c>
      <c r="L7" s="56" t="s">
        <v>14</v>
      </c>
      <c r="M7" s="56" t="s">
        <v>14</v>
      </c>
      <c r="N7"/>
      <c r="O7" s="143" t="s">
        <v>0</v>
      </c>
      <c r="P7" s="55" t="s">
        <v>14</v>
      </c>
      <c r="Q7" s="11" t="s">
        <v>14</v>
      </c>
      <c r="R7" s="56" t="s">
        <v>14</v>
      </c>
      <c r="S7" s="56" t="s">
        <v>14</v>
      </c>
      <c r="T7" s="56" t="s">
        <v>14</v>
      </c>
    </row>
    <row r="8" spans="1:20" x14ac:dyDescent="0.25">
      <c r="A8" s="144" t="s">
        <v>1</v>
      </c>
      <c r="B8" s="4">
        <v>11141</v>
      </c>
      <c r="C8" s="12">
        <v>6048</v>
      </c>
      <c r="D8" s="66">
        <v>725</v>
      </c>
      <c r="E8" s="66">
        <v>8526</v>
      </c>
      <c r="F8" s="66">
        <v>3356</v>
      </c>
      <c r="G8" s="177"/>
      <c r="H8" s="144" t="s">
        <v>1</v>
      </c>
      <c r="I8" s="61"/>
      <c r="J8" s="63"/>
      <c r="K8" s="45"/>
      <c r="L8" s="45"/>
      <c r="M8" s="45"/>
      <c r="O8" s="144" t="s">
        <v>1</v>
      </c>
      <c r="P8" s="61"/>
      <c r="Q8" s="63"/>
      <c r="R8" s="45"/>
      <c r="S8" s="45"/>
      <c r="T8" s="45"/>
    </row>
    <row r="9" spans="1:20" x14ac:dyDescent="0.25">
      <c r="A9" s="144" t="s">
        <v>2</v>
      </c>
      <c r="B9" s="4">
        <v>356</v>
      </c>
      <c r="C9" s="12">
        <v>448</v>
      </c>
      <c r="D9" s="66">
        <v>611</v>
      </c>
      <c r="E9" s="66">
        <v>1964</v>
      </c>
      <c r="F9" s="66">
        <v>1623</v>
      </c>
      <c r="G9" s="177"/>
      <c r="H9" s="144" t="s">
        <v>2</v>
      </c>
      <c r="I9" s="61"/>
      <c r="J9" s="51"/>
      <c r="K9" s="45"/>
      <c r="L9" s="45"/>
      <c r="M9" s="45"/>
      <c r="O9" s="144" t="s">
        <v>2</v>
      </c>
      <c r="P9" s="61"/>
      <c r="Q9" s="51"/>
      <c r="R9" s="45"/>
      <c r="S9" s="45"/>
      <c r="T9" s="45"/>
    </row>
    <row r="10" spans="1:20" x14ac:dyDescent="0.25">
      <c r="A10" s="144" t="s">
        <v>3</v>
      </c>
      <c r="B10" s="4">
        <v>14837</v>
      </c>
      <c r="C10" s="12">
        <v>10662</v>
      </c>
      <c r="D10" s="66">
        <v>11255</v>
      </c>
      <c r="E10" s="66">
        <v>22220</v>
      </c>
      <c r="F10" s="66">
        <v>21757</v>
      </c>
      <c r="G10" s="177"/>
      <c r="H10" s="144" t="s">
        <v>3</v>
      </c>
      <c r="I10" s="61"/>
      <c r="J10" s="51"/>
      <c r="K10" s="45"/>
      <c r="L10" s="45"/>
      <c r="M10" s="45"/>
      <c r="O10" s="144" t="s">
        <v>3</v>
      </c>
      <c r="P10" s="61"/>
      <c r="Q10" s="51"/>
      <c r="R10" s="45"/>
      <c r="S10" s="45"/>
      <c r="T10" s="45"/>
    </row>
    <row r="11" spans="1:20" x14ac:dyDescent="0.25">
      <c r="A11" s="144" t="s">
        <v>4</v>
      </c>
      <c r="B11" s="4">
        <v>58</v>
      </c>
      <c r="C11" s="12">
        <v>0</v>
      </c>
      <c r="D11" s="66">
        <v>0</v>
      </c>
      <c r="E11" s="66">
        <v>0</v>
      </c>
      <c r="F11" s="66">
        <v>0</v>
      </c>
      <c r="G11" s="177"/>
      <c r="H11" s="144" t="s">
        <v>4</v>
      </c>
      <c r="I11" s="61"/>
      <c r="J11" s="51"/>
      <c r="K11" s="45"/>
      <c r="L11" s="45"/>
      <c r="M11" s="45"/>
      <c r="O11" s="144" t="s">
        <v>4</v>
      </c>
      <c r="P11" s="61"/>
      <c r="Q11" s="51"/>
      <c r="R11" s="45"/>
      <c r="S11" s="45"/>
      <c r="T11" s="45"/>
    </row>
    <row r="12" spans="1:20" x14ac:dyDescent="0.25">
      <c r="A12" s="144" t="s">
        <v>5</v>
      </c>
      <c r="B12" s="4">
        <v>28195</v>
      </c>
      <c r="C12" s="12">
        <v>11894</v>
      </c>
      <c r="D12" s="66">
        <v>10736</v>
      </c>
      <c r="E12" s="66">
        <v>22756</v>
      </c>
      <c r="F12" s="66">
        <v>18764</v>
      </c>
      <c r="G12" s="177"/>
      <c r="H12" s="144" t="s">
        <v>5</v>
      </c>
      <c r="I12" s="61"/>
      <c r="J12" s="51"/>
      <c r="K12" s="45"/>
      <c r="L12" s="45"/>
      <c r="M12" s="45"/>
      <c r="O12" s="144" t="s">
        <v>5</v>
      </c>
      <c r="P12" s="61"/>
      <c r="Q12" s="51"/>
      <c r="R12" s="45"/>
      <c r="S12" s="45"/>
      <c r="T12" s="45"/>
    </row>
    <row r="13" spans="1:20" ht="14.25" thickBot="1" x14ac:dyDescent="0.3">
      <c r="A13" s="145" t="s">
        <v>6</v>
      </c>
      <c r="B13" s="5">
        <v>40</v>
      </c>
      <c r="C13" s="13">
        <v>26</v>
      </c>
      <c r="D13" s="67">
        <v>53</v>
      </c>
      <c r="E13" s="67">
        <v>53</v>
      </c>
      <c r="F13" s="67">
        <v>53</v>
      </c>
      <c r="G13" s="177"/>
      <c r="H13" s="145" t="s">
        <v>6</v>
      </c>
      <c r="I13" s="61"/>
      <c r="J13" s="51"/>
      <c r="K13" s="45"/>
      <c r="L13" s="45"/>
      <c r="M13" s="45"/>
      <c r="O13" s="145" t="s">
        <v>6</v>
      </c>
      <c r="P13" s="61"/>
      <c r="Q13" s="51"/>
      <c r="R13" s="45"/>
      <c r="S13" s="45"/>
      <c r="T13" s="45"/>
    </row>
    <row r="14" spans="1:20" ht="14.25" thickBot="1" x14ac:dyDescent="0.3">
      <c r="A14" s="146" t="s">
        <v>7</v>
      </c>
      <c r="B14" s="139">
        <f>SUM(B8:B13)</f>
        <v>54627</v>
      </c>
      <c r="C14" s="82">
        <f>SUM(C8:C13)</f>
        <v>29078</v>
      </c>
      <c r="D14" s="104">
        <f>SUM(D8:D13)</f>
        <v>23380</v>
      </c>
      <c r="E14" s="104">
        <f>SUM(E8:E13)</f>
        <v>55519</v>
      </c>
      <c r="F14" s="104">
        <f>SUM(F8:F13)</f>
        <v>45553</v>
      </c>
      <c r="G14" s="178"/>
      <c r="H14" s="146" t="s">
        <v>7</v>
      </c>
      <c r="I14" s="108"/>
      <c r="J14" s="109"/>
      <c r="K14" s="110"/>
      <c r="L14" s="110"/>
      <c r="M14" s="110"/>
      <c r="O14" s="146" t="s">
        <v>7</v>
      </c>
      <c r="P14" s="108"/>
      <c r="Q14" s="109"/>
      <c r="R14" s="110"/>
      <c r="S14" s="110"/>
      <c r="T14" s="110"/>
    </row>
    <row r="15" spans="1:20" x14ac:dyDescent="0.25">
      <c r="A15" s="147" t="s">
        <v>8</v>
      </c>
      <c r="B15" s="6">
        <v>189</v>
      </c>
      <c r="C15" s="14">
        <v>189</v>
      </c>
      <c r="D15" s="68">
        <v>183</v>
      </c>
      <c r="E15" s="68">
        <v>137</v>
      </c>
      <c r="F15" s="68">
        <v>134</v>
      </c>
      <c r="G15" s="177"/>
      <c r="H15" s="147" t="s">
        <v>8</v>
      </c>
      <c r="I15" s="61"/>
      <c r="J15" s="51"/>
      <c r="K15" s="45"/>
      <c r="L15" s="45"/>
      <c r="M15" s="45"/>
      <c r="O15" s="147" t="s">
        <v>8</v>
      </c>
      <c r="P15" s="61"/>
      <c r="Q15" s="51"/>
      <c r="R15" s="45"/>
      <c r="S15" s="45"/>
      <c r="T15" s="45"/>
    </row>
    <row r="16" spans="1:20" x14ac:dyDescent="0.25">
      <c r="A16" s="144" t="s">
        <v>9</v>
      </c>
      <c r="B16" s="4">
        <v>42775</v>
      </c>
      <c r="C16" s="12">
        <v>40351</v>
      </c>
      <c r="D16" s="66">
        <v>38118</v>
      </c>
      <c r="E16" s="66">
        <v>44576</v>
      </c>
      <c r="F16" s="66">
        <v>44272</v>
      </c>
      <c r="G16" s="177"/>
      <c r="H16" s="144" t="s">
        <v>9</v>
      </c>
      <c r="I16" s="61"/>
      <c r="J16" s="51"/>
      <c r="K16" s="45"/>
      <c r="L16" s="45"/>
      <c r="M16" s="45"/>
      <c r="O16" s="144" t="s">
        <v>9</v>
      </c>
      <c r="P16" s="61"/>
      <c r="Q16" s="51"/>
      <c r="R16" s="45"/>
      <c r="S16" s="45"/>
      <c r="T16" s="45"/>
    </row>
    <row r="17" spans="1:20" ht="14.25" thickBot="1" x14ac:dyDescent="0.3">
      <c r="A17" s="145" t="s">
        <v>10</v>
      </c>
      <c r="B17" s="5">
        <v>1572</v>
      </c>
      <c r="C17" s="13">
        <v>1920</v>
      </c>
      <c r="D17" s="67">
        <v>2691</v>
      </c>
      <c r="E17" s="67">
        <v>2371</v>
      </c>
      <c r="F17" s="67">
        <v>1965</v>
      </c>
      <c r="G17" s="177"/>
      <c r="H17" s="145" t="s">
        <v>10</v>
      </c>
      <c r="I17" s="61"/>
      <c r="J17" s="51"/>
      <c r="K17" s="45"/>
      <c r="L17" s="45"/>
      <c r="M17" s="45"/>
      <c r="O17" s="144" t="s">
        <v>10</v>
      </c>
      <c r="P17" s="61"/>
      <c r="Q17" s="51"/>
      <c r="R17" s="45"/>
      <c r="S17" s="45"/>
      <c r="T17" s="45"/>
    </row>
    <row r="18" spans="1:20" ht="14.25" thickBot="1" x14ac:dyDescent="0.3">
      <c r="A18" s="146" t="s">
        <v>11</v>
      </c>
      <c r="B18" s="139">
        <f>SUM(B15:B17)</f>
        <v>44536</v>
      </c>
      <c r="C18" s="82">
        <f>SUM(C15:C17)</f>
        <v>42460</v>
      </c>
      <c r="D18" s="104">
        <f>SUM(D15:D17)</f>
        <v>40992</v>
      </c>
      <c r="E18" s="104">
        <f>SUM(E15:E17)</f>
        <v>47084</v>
      </c>
      <c r="F18" s="104">
        <f>SUM(F15:F17)</f>
        <v>46371</v>
      </c>
      <c r="G18" s="178"/>
      <c r="H18" s="146" t="s">
        <v>11</v>
      </c>
      <c r="I18" s="108"/>
      <c r="J18" s="109"/>
      <c r="K18" s="110"/>
      <c r="L18" s="110"/>
      <c r="M18" s="110"/>
      <c r="O18" s="180" t="s">
        <v>11</v>
      </c>
      <c r="P18" s="108"/>
      <c r="Q18" s="109"/>
      <c r="R18" s="110"/>
      <c r="S18" s="110"/>
      <c r="T18" s="110"/>
    </row>
    <row r="19" spans="1:20" ht="14.25" thickBot="1" x14ac:dyDescent="0.3">
      <c r="A19" s="148"/>
      <c r="B19" s="140"/>
      <c r="C19" s="15"/>
      <c r="D19" s="57"/>
      <c r="E19" s="57"/>
      <c r="F19" s="57"/>
      <c r="G19" s="179"/>
      <c r="H19" s="148"/>
      <c r="I19" s="65"/>
      <c r="J19" s="65"/>
      <c r="K19" s="65"/>
      <c r="L19" s="65"/>
      <c r="M19" s="65"/>
      <c r="O19" s="179"/>
    </row>
    <row r="20" spans="1:20" ht="14.25" thickBot="1" x14ac:dyDescent="0.3">
      <c r="A20" s="149" t="s">
        <v>12</v>
      </c>
      <c r="B20" s="141">
        <f>+B14+B18</f>
        <v>99163</v>
      </c>
      <c r="C20" s="89">
        <f>+C14+C18</f>
        <v>71538</v>
      </c>
      <c r="D20" s="105">
        <f>+D14+D18</f>
        <v>64372</v>
      </c>
      <c r="E20" s="105">
        <f>+E14+E18</f>
        <v>102603</v>
      </c>
      <c r="F20" s="105">
        <f>+F14+F18</f>
        <v>91924</v>
      </c>
      <c r="G20" s="178"/>
      <c r="H20" s="149" t="s">
        <v>12</v>
      </c>
      <c r="I20" s="108"/>
      <c r="J20" s="109"/>
      <c r="K20" s="110"/>
      <c r="L20" s="110"/>
      <c r="M20" s="110"/>
      <c r="O20" s="181"/>
    </row>
    <row r="21" spans="1:20" ht="14.25" thickBot="1" x14ac:dyDescent="0.3">
      <c r="B21"/>
      <c r="C21"/>
    </row>
    <row r="22" spans="1:20" ht="14.25" hidden="1" thickBot="1" x14ac:dyDescent="0.3">
      <c r="B22"/>
      <c r="C22"/>
    </row>
    <row r="23" spans="1:20" x14ac:dyDescent="0.25">
      <c r="A23" s="152"/>
      <c r="B23" s="151">
        <v>39814</v>
      </c>
      <c r="C23" s="53">
        <v>40178</v>
      </c>
      <c r="D23" s="54">
        <v>40543</v>
      </c>
      <c r="E23" s="60">
        <v>40755</v>
      </c>
      <c r="F23" s="60">
        <v>40786</v>
      </c>
      <c r="G23" s="175"/>
      <c r="H23" s="152"/>
      <c r="I23" s="163"/>
      <c r="J23" s="53"/>
      <c r="K23" s="54"/>
      <c r="L23" s="60"/>
      <c r="M23" s="60"/>
      <c r="O23" s="152"/>
      <c r="P23" s="163"/>
      <c r="Q23" s="53"/>
      <c r="R23" s="54"/>
      <c r="S23" s="60"/>
      <c r="T23" s="60"/>
    </row>
    <row r="24" spans="1:20" ht="14.25" thickBot="1" x14ac:dyDescent="0.3">
      <c r="A24" s="143" t="s">
        <v>13</v>
      </c>
      <c r="B24" s="138" t="s">
        <v>14</v>
      </c>
      <c r="C24" s="11" t="s">
        <v>14</v>
      </c>
      <c r="D24" s="56" t="s">
        <v>14</v>
      </c>
      <c r="E24" s="56" t="s">
        <v>14</v>
      </c>
      <c r="F24" s="56" t="s">
        <v>14</v>
      </c>
      <c r="G24" s="176"/>
      <c r="H24" s="143" t="s">
        <v>13</v>
      </c>
      <c r="I24" s="164"/>
      <c r="J24" s="11"/>
      <c r="K24" s="56"/>
      <c r="L24" s="56"/>
      <c r="M24" s="56"/>
      <c r="O24" s="143" t="s">
        <v>13</v>
      </c>
      <c r="P24" s="164"/>
      <c r="Q24" s="11"/>
      <c r="R24" s="56"/>
      <c r="S24" s="56"/>
      <c r="T24" s="56"/>
    </row>
    <row r="25" spans="1:20" x14ac:dyDescent="0.25">
      <c r="A25" s="147" t="s">
        <v>15</v>
      </c>
      <c r="B25" s="4">
        <v>48580</v>
      </c>
      <c r="C25" s="12">
        <v>31491</v>
      </c>
      <c r="D25" s="66">
        <v>17335</v>
      </c>
      <c r="E25" s="66">
        <v>20721</v>
      </c>
      <c r="F25" s="66">
        <v>22949</v>
      </c>
      <c r="G25" s="177"/>
      <c r="H25" s="147" t="s">
        <v>15</v>
      </c>
      <c r="I25" s="64"/>
      <c r="J25" s="49"/>
      <c r="K25" s="43"/>
      <c r="L25" s="118"/>
      <c r="M25" s="118"/>
      <c r="O25" s="147" t="s">
        <v>15</v>
      </c>
      <c r="P25" s="64"/>
      <c r="Q25" s="49"/>
      <c r="R25" s="43"/>
      <c r="S25" s="118"/>
      <c r="T25" s="118"/>
    </row>
    <row r="26" spans="1:20" x14ac:dyDescent="0.25">
      <c r="A26" s="144" t="s">
        <v>16</v>
      </c>
      <c r="B26" s="4">
        <v>9543</v>
      </c>
      <c r="C26" s="12">
        <v>3316</v>
      </c>
      <c r="D26" s="66">
        <v>10776</v>
      </c>
      <c r="E26" s="66">
        <v>36333</v>
      </c>
      <c r="F26" s="66">
        <v>21945</v>
      </c>
      <c r="G26" s="177"/>
      <c r="H26" s="144" t="s">
        <v>16</v>
      </c>
      <c r="I26" s="61"/>
      <c r="J26" s="51"/>
      <c r="K26" s="45"/>
      <c r="L26" s="119"/>
      <c r="M26" s="119"/>
      <c r="O26" s="144" t="s">
        <v>16</v>
      </c>
      <c r="P26" s="61"/>
      <c r="Q26" s="51"/>
      <c r="R26" s="45"/>
      <c r="S26" s="119"/>
      <c r="T26" s="119"/>
    </row>
    <row r="27" spans="1:20" x14ac:dyDescent="0.25">
      <c r="A27" s="144" t="s">
        <v>17</v>
      </c>
      <c r="B27" s="4">
        <v>1921</v>
      </c>
      <c r="C27" s="12">
        <v>158</v>
      </c>
      <c r="D27" s="66">
        <v>197</v>
      </c>
      <c r="E27" s="66">
        <v>147</v>
      </c>
      <c r="F27" s="66">
        <v>75</v>
      </c>
      <c r="G27" s="177"/>
      <c r="H27" s="144" t="s">
        <v>17</v>
      </c>
      <c r="I27" s="61"/>
      <c r="J27" s="51"/>
      <c r="K27" s="45"/>
      <c r="L27" s="119"/>
      <c r="M27" s="119"/>
      <c r="O27" s="144" t="s">
        <v>17</v>
      </c>
      <c r="P27" s="61"/>
      <c r="Q27" s="51"/>
      <c r="R27" s="45"/>
      <c r="S27" s="119"/>
      <c r="T27" s="119"/>
    </row>
    <row r="28" spans="1:20" x14ac:dyDescent="0.25">
      <c r="A28" s="144" t="s">
        <v>18</v>
      </c>
      <c r="B28" s="4">
        <v>0</v>
      </c>
      <c r="C28" s="12">
        <v>14</v>
      </c>
      <c r="D28" s="66">
        <v>10</v>
      </c>
      <c r="E28" s="66">
        <v>10</v>
      </c>
      <c r="F28" s="66">
        <v>10</v>
      </c>
      <c r="G28" s="177"/>
      <c r="H28" s="144" t="s">
        <v>18</v>
      </c>
      <c r="I28" s="61"/>
      <c r="J28" s="51"/>
      <c r="K28" s="45"/>
      <c r="L28" s="119"/>
      <c r="M28" s="119"/>
      <c r="O28" s="144" t="s">
        <v>18</v>
      </c>
      <c r="P28" s="61"/>
      <c r="Q28" s="51"/>
      <c r="R28" s="45"/>
      <c r="S28" s="119"/>
      <c r="T28" s="119"/>
    </row>
    <row r="29" spans="1:20" ht="14.25" thickBot="1" x14ac:dyDescent="0.3">
      <c r="A29" s="145" t="s">
        <v>19</v>
      </c>
      <c r="B29" s="5">
        <v>32</v>
      </c>
      <c r="C29" s="13">
        <v>1</v>
      </c>
      <c r="D29" s="67">
        <v>1</v>
      </c>
      <c r="E29" s="67">
        <v>0</v>
      </c>
      <c r="F29" s="67">
        <v>0</v>
      </c>
      <c r="G29" s="177"/>
      <c r="H29" s="145" t="s">
        <v>19</v>
      </c>
      <c r="I29" s="61"/>
      <c r="J29" s="51"/>
      <c r="K29" s="45"/>
      <c r="L29" s="120"/>
      <c r="M29" s="120"/>
      <c r="O29" s="145" t="s">
        <v>19</v>
      </c>
      <c r="P29" s="61"/>
      <c r="Q29" s="51"/>
      <c r="R29" s="45"/>
      <c r="S29" s="120"/>
      <c r="T29" s="120"/>
    </row>
    <row r="30" spans="1:20" ht="14.25" thickBot="1" x14ac:dyDescent="0.3">
      <c r="A30" s="146" t="s">
        <v>20</v>
      </c>
      <c r="B30" s="150">
        <f>SUM(B25:B29)</f>
        <v>60076</v>
      </c>
      <c r="C30" s="106">
        <f>SUM(C25:C29)</f>
        <v>34980</v>
      </c>
      <c r="D30" s="107">
        <f>SUM(D25:D29)</f>
        <v>28319</v>
      </c>
      <c r="E30" s="107">
        <f>SUM(E25:E29)</f>
        <v>57211</v>
      </c>
      <c r="F30" s="107">
        <f>SUM(F25:F29)</f>
        <v>44979</v>
      </c>
      <c r="G30" s="178"/>
      <c r="H30" s="146" t="s">
        <v>20</v>
      </c>
      <c r="I30" s="108"/>
      <c r="J30" s="109"/>
      <c r="K30" s="110"/>
      <c r="L30" s="110"/>
      <c r="M30" s="110"/>
      <c r="O30" s="146" t="s">
        <v>20</v>
      </c>
      <c r="P30" s="108"/>
      <c r="Q30" s="109"/>
      <c r="R30" s="110"/>
      <c r="S30" s="110"/>
      <c r="T30" s="110"/>
    </row>
    <row r="31" spans="1:20" x14ac:dyDescent="0.25">
      <c r="A31" s="147" t="s">
        <v>21</v>
      </c>
      <c r="B31" s="6">
        <v>250</v>
      </c>
      <c r="C31" s="14">
        <v>0</v>
      </c>
      <c r="D31" s="68">
        <v>44</v>
      </c>
      <c r="E31" s="68">
        <f>28+3241</f>
        <v>3269</v>
      </c>
      <c r="F31" s="68">
        <f>25+3179</f>
        <v>3204</v>
      </c>
      <c r="G31" s="177"/>
      <c r="H31" s="147" t="s">
        <v>21</v>
      </c>
      <c r="I31" s="61"/>
      <c r="J31" s="51"/>
      <c r="K31" s="45"/>
      <c r="L31" s="45"/>
      <c r="M31" s="45"/>
      <c r="O31" s="147" t="s">
        <v>21</v>
      </c>
      <c r="P31" s="61"/>
      <c r="Q31" s="51"/>
      <c r="R31" s="45"/>
      <c r="S31" s="45"/>
      <c r="T31" s="45"/>
    </row>
    <row r="32" spans="1:20" x14ac:dyDescent="0.25">
      <c r="A32" s="144" t="s">
        <v>17</v>
      </c>
      <c r="B32" s="4">
        <v>0</v>
      </c>
      <c r="C32" s="12">
        <v>0</v>
      </c>
      <c r="D32" s="66">
        <v>3651</v>
      </c>
      <c r="E32" s="66">
        <v>5000</v>
      </c>
      <c r="F32" s="66">
        <v>5000</v>
      </c>
      <c r="G32" s="177"/>
      <c r="H32" s="144" t="s">
        <v>17</v>
      </c>
      <c r="I32" s="61"/>
      <c r="J32" s="51"/>
      <c r="K32" s="45"/>
      <c r="L32" s="45"/>
      <c r="M32" s="45"/>
      <c r="O32" s="144" t="s">
        <v>17</v>
      </c>
      <c r="P32" s="61"/>
      <c r="Q32" s="51"/>
      <c r="R32" s="45"/>
      <c r="S32" s="45"/>
      <c r="T32" s="45"/>
    </row>
    <row r="33" spans="1:20" ht="14.25" thickBot="1" x14ac:dyDescent="0.3">
      <c r="A33" s="145" t="s">
        <v>22</v>
      </c>
      <c r="B33" s="5">
        <v>131</v>
      </c>
      <c r="C33" s="13">
        <v>56</v>
      </c>
      <c r="D33" s="67">
        <v>59</v>
      </c>
      <c r="E33" s="67">
        <v>59</v>
      </c>
      <c r="F33" s="67">
        <v>59</v>
      </c>
      <c r="G33" s="177"/>
      <c r="H33" s="145" t="s">
        <v>22</v>
      </c>
      <c r="I33" s="61"/>
      <c r="J33" s="51"/>
      <c r="K33" s="45"/>
      <c r="L33" s="45"/>
      <c r="M33" s="45"/>
      <c r="O33" s="145" t="s">
        <v>22</v>
      </c>
      <c r="P33" s="61"/>
      <c r="Q33" s="51"/>
      <c r="R33" s="45"/>
      <c r="S33" s="45"/>
      <c r="T33" s="45"/>
    </row>
    <row r="34" spans="1:20" ht="14.25" thickBot="1" x14ac:dyDescent="0.3">
      <c r="A34" s="146" t="s">
        <v>23</v>
      </c>
      <c r="B34" s="139">
        <f t="shared" ref="B34" si="0">SUM(B31:B33)</f>
        <v>381</v>
      </c>
      <c r="C34" s="82">
        <f t="shared" ref="C34" si="1">SUM(C31:C33)</f>
        <v>56</v>
      </c>
      <c r="D34" s="104">
        <f>SUM(D31:D33)</f>
        <v>3754</v>
      </c>
      <c r="E34" s="104">
        <f>SUM(E31:E33)</f>
        <v>8328</v>
      </c>
      <c r="F34" s="104">
        <f>SUM(F31:F33)</f>
        <v>8263</v>
      </c>
      <c r="G34" s="178"/>
      <c r="H34" s="146" t="s">
        <v>23</v>
      </c>
      <c r="I34" s="108"/>
      <c r="J34" s="109"/>
      <c r="K34" s="110"/>
      <c r="L34" s="110"/>
      <c r="M34" s="110"/>
      <c r="O34" s="146" t="s">
        <v>23</v>
      </c>
      <c r="P34" s="108"/>
      <c r="Q34" s="109"/>
      <c r="R34" s="110"/>
      <c r="S34" s="110"/>
      <c r="T34" s="110"/>
    </row>
    <row r="35" spans="1:20" x14ac:dyDescent="0.25">
      <c r="A35" s="147" t="s">
        <v>24</v>
      </c>
      <c r="B35" s="6">
        <v>45582</v>
      </c>
      <c r="C35" s="14">
        <v>45582</v>
      </c>
      <c r="D35" s="68">
        <v>36341</v>
      </c>
      <c r="E35" s="68">
        <v>39841</v>
      </c>
      <c r="F35" s="68">
        <v>39841</v>
      </c>
      <c r="G35" s="177"/>
      <c r="H35" s="147" t="s">
        <v>24</v>
      </c>
      <c r="I35" s="61"/>
      <c r="J35" s="51"/>
      <c r="K35" s="45"/>
      <c r="L35" s="45"/>
      <c r="M35" s="45"/>
      <c r="O35" s="147" t="s">
        <v>24</v>
      </c>
      <c r="P35" s="61"/>
      <c r="Q35" s="51"/>
      <c r="R35" s="45"/>
      <c r="S35" s="45"/>
      <c r="T35" s="45"/>
    </row>
    <row r="36" spans="1:20" x14ac:dyDescent="0.25">
      <c r="A36" s="144" t="s">
        <v>25</v>
      </c>
      <c r="B36" s="4">
        <v>897</v>
      </c>
      <c r="C36" s="12">
        <v>-6867</v>
      </c>
      <c r="D36" s="66">
        <v>0</v>
      </c>
      <c r="E36" s="66">
        <v>-3773</v>
      </c>
      <c r="F36" s="66">
        <v>-3773</v>
      </c>
      <c r="G36" s="177"/>
      <c r="H36" s="144" t="s">
        <v>25</v>
      </c>
      <c r="I36" s="61"/>
      <c r="J36" s="51"/>
      <c r="K36" s="45"/>
      <c r="L36" s="45"/>
      <c r="M36" s="45"/>
      <c r="O36" s="144" t="s">
        <v>25</v>
      </c>
      <c r="P36" s="61"/>
      <c r="Q36" s="51"/>
      <c r="R36" s="45"/>
      <c r="S36" s="45"/>
      <c r="T36" s="45"/>
    </row>
    <row r="37" spans="1:20" x14ac:dyDescent="0.25">
      <c r="A37" s="144" t="s">
        <v>26</v>
      </c>
      <c r="B37" s="4">
        <v>-7773</v>
      </c>
      <c r="C37" s="12">
        <v>-2213</v>
      </c>
      <c r="D37" s="66">
        <v>-3773</v>
      </c>
      <c r="E37" s="66">
        <v>1265</v>
      </c>
      <c r="F37" s="66">
        <v>2883</v>
      </c>
      <c r="G37" s="177"/>
      <c r="H37" s="144" t="s">
        <v>26</v>
      </c>
      <c r="I37" s="61"/>
      <c r="J37" s="51"/>
      <c r="K37" s="45"/>
      <c r="L37" s="45"/>
      <c r="M37" s="45"/>
      <c r="O37" s="144" t="s">
        <v>26</v>
      </c>
      <c r="P37" s="61"/>
      <c r="Q37" s="51"/>
      <c r="R37" s="45"/>
      <c r="S37" s="45"/>
      <c r="T37" s="45"/>
    </row>
    <row r="38" spans="1:20" ht="14.25" thickBot="1" x14ac:dyDescent="0.3">
      <c r="A38" s="145" t="s">
        <v>27</v>
      </c>
      <c r="B38" s="5">
        <v>0</v>
      </c>
      <c r="C38" s="13">
        <v>0</v>
      </c>
      <c r="D38" s="67">
        <v>-269</v>
      </c>
      <c r="E38" s="67">
        <v>-269</v>
      </c>
      <c r="F38" s="67">
        <v>-269</v>
      </c>
      <c r="G38" s="177"/>
      <c r="H38" s="145" t="s">
        <v>27</v>
      </c>
      <c r="I38" s="61"/>
      <c r="J38" s="51"/>
      <c r="K38" s="45"/>
      <c r="L38" s="45"/>
      <c r="M38" s="45"/>
      <c r="O38" s="144" t="s">
        <v>27</v>
      </c>
      <c r="P38" s="61"/>
      <c r="Q38" s="51"/>
      <c r="R38" s="45"/>
      <c r="S38" s="45"/>
      <c r="T38" s="45"/>
    </row>
    <row r="39" spans="1:20" ht="14.25" thickBot="1" x14ac:dyDescent="0.3">
      <c r="A39" s="146" t="s">
        <v>28</v>
      </c>
      <c r="B39" s="139">
        <f>SUM(B35:B38)</f>
        <v>38706</v>
      </c>
      <c r="C39" s="82">
        <f>SUM(C35:C38)</f>
        <v>36502</v>
      </c>
      <c r="D39" s="104">
        <f>SUM(D35:D38)</f>
        <v>32299</v>
      </c>
      <c r="E39" s="104">
        <f>SUM(E35:E38)</f>
        <v>37064</v>
      </c>
      <c r="F39" s="104">
        <f>SUM(F35:F38)</f>
        <v>38682</v>
      </c>
      <c r="G39" s="178"/>
      <c r="H39" s="146" t="s">
        <v>28</v>
      </c>
      <c r="I39" s="108"/>
      <c r="J39" s="109"/>
      <c r="K39" s="110"/>
      <c r="L39" s="110"/>
      <c r="M39" s="110"/>
      <c r="O39" s="180" t="s">
        <v>28</v>
      </c>
      <c r="P39" s="108">
        <f t="shared" ref="P39:R39" si="2">SUM(P35:P38)</f>
        <v>0</v>
      </c>
      <c r="Q39" s="109">
        <f t="shared" si="2"/>
        <v>0</v>
      </c>
      <c r="R39" s="110">
        <f t="shared" si="2"/>
        <v>0</v>
      </c>
      <c r="S39" s="110">
        <f t="shared" ref="S39:T39" si="3">SUM(S35:S38)</f>
        <v>0</v>
      </c>
      <c r="T39" s="110">
        <f t="shared" si="3"/>
        <v>0</v>
      </c>
    </row>
    <row r="40" spans="1:20" ht="14.25" thickBot="1" x14ac:dyDescent="0.3">
      <c r="A40" s="148"/>
      <c r="B40" s="140"/>
      <c r="C40" s="15"/>
      <c r="D40" s="57"/>
      <c r="E40" s="57"/>
      <c r="F40" s="57"/>
      <c r="G40" s="179"/>
      <c r="H40" s="147"/>
      <c r="O40" s="179"/>
    </row>
    <row r="41" spans="1:20" ht="14.25" thickBot="1" x14ac:dyDescent="0.3">
      <c r="A41" s="146" t="s">
        <v>29</v>
      </c>
      <c r="B41" s="139">
        <f>+B39</f>
        <v>38706</v>
      </c>
      <c r="C41" s="82">
        <f>+C39</f>
        <v>36502</v>
      </c>
      <c r="D41" s="104">
        <f>+D39</f>
        <v>32299</v>
      </c>
      <c r="E41" s="104">
        <f>+E39</f>
        <v>37064</v>
      </c>
      <c r="F41" s="104">
        <f>+F39</f>
        <v>38682</v>
      </c>
      <c r="G41" s="178"/>
      <c r="H41" s="180" t="s">
        <v>29</v>
      </c>
      <c r="I41" s="108"/>
      <c r="J41" s="109"/>
      <c r="K41" s="110"/>
      <c r="L41" s="110"/>
      <c r="M41" s="110"/>
      <c r="O41" s="181"/>
    </row>
    <row r="42" spans="1:20" x14ac:dyDescent="0.25">
      <c r="A42" s="148"/>
      <c r="B42" s="140"/>
      <c r="C42" s="15"/>
      <c r="D42" s="57"/>
      <c r="E42" s="57"/>
      <c r="F42" s="57"/>
      <c r="G42" s="179"/>
      <c r="H42" s="179"/>
    </row>
    <row r="43" spans="1:20" ht="14.25" thickBot="1" x14ac:dyDescent="0.3">
      <c r="A43" s="149" t="s">
        <v>30</v>
      </c>
      <c r="B43" s="141">
        <f>+B41+B34+B30</f>
        <v>99163</v>
      </c>
      <c r="C43" s="89">
        <f>+C41+C34+C30</f>
        <v>71538</v>
      </c>
      <c r="D43" s="105">
        <f>+D41+D34+D30</f>
        <v>64372</v>
      </c>
      <c r="E43" s="105">
        <f>+E41+E34+E30</f>
        <v>102603</v>
      </c>
      <c r="F43" s="105">
        <f>+F41+F34+F30</f>
        <v>91924</v>
      </c>
      <c r="G43" s="178"/>
      <c r="H43" s="181"/>
      <c r="P43" s="26"/>
      <c r="Q43" s="26"/>
      <c r="R43" s="26"/>
    </row>
  </sheetData>
  <pageMargins left="0.70866141732283472" right="0.70866141732283472" top="0.74803149606299213" bottom="0.74803149606299213" header="0.31496062992125984" footer="0.31496062992125984"/>
  <pageSetup scale="33" orientation="landscape" r:id="rId1"/>
  <ignoredErrors>
    <ignoredError sqref="D14 D4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1"/>
  <sheetViews>
    <sheetView showGridLines="0" workbookViewId="0">
      <selection activeCell="F11" sqref="F11:I31"/>
    </sheetView>
  </sheetViews>
  <sheetFormatPr baseColWidth="10" defaultRowHeight="13.5" x14ac:dyDescent="0.25"/>
  <cols>
    <col min="1" max="1" width="41.140625" customWidth="1"/>
  </cols>
  <sheetData>
    <row r="3" spans="1:9" x14ac:dyDescent="0.25">
      <c r="A3" s="1"/>
    </row>
    <row r="4" spans="1:9" x14ac:dyDescent="0.25">
      <c r="A4" s="1" t="s">
        <v>31</v>
      </c>
    </row>
    <row r="6" spans="1:9" ht="14.25" thickBot="1" x14ac:dyDescent="0.3"/>
    <row r="7" spans="1:9" s="1" customFormat="1" ht="13.5" customHeight="1" x14ac:dyDescent="0.2">
      <c r="A7" s="28"/>
      <c r="B7" s="185" t="s">
        <v>32</v>
      </c>
      <c r="C7" s="186"/>
      <c r="D7" s="186"/>
      <c r="E7" s="187"/>
      <c r="F7" s="186" t="s">
        <v>32</v>
      </c>
      <c r="G7" s="186"/>
      <c r="H7" s="186"/>
      <c r="I7" s="187"/>
    </row>
    <row r="8" spans="1:9" s="1" customFormat="1" ht="12.75" x14ac:dyDescent="0.2">
      <c r="A8" s="153"/>
      <c r="B8" s="3" t="s">
        <v>35</v>
      </c>
      <c r="C8" s="17" t="s">
        <v>33</v>
      </c>
      <c r="D8" s="17" t="s">
        <v>138</v>
      </c>
      <c r="E8" s="30" t="s">
        <v>138</v>
      </c>
      <c r="F8" s="3" t="s">
        <v>35</v>
      </c>
      <c r="G8" s="30" t="s">
        <v>33</v>
      </c>
      <c r="H8" s="30" t="s">
        <v>138</v>
      </c>
      <c r="I8" s="30" t="s">
        <v>138</v>
      </c>
    </row>
    <row r="9" spans="1:9" s="1" customFormat="1" ht="12.75" x14ac:dyDescent="0.2">
      <c r="A9" s="143"/>
      <c r="B9" s="123" t="s">
        <v>36</v>
      </c>
      <c r="C9" s="18" t="s">
        <v>34</v>
      </c>
      <c r="D9" s="18" t="s">
        <v>137</v>
      </c>
      <c r="E9" s="31" t="s">
        <v>141</v>
      </c>
      <c r="F9" s="123" t="s">
        <v>36</v>
      </c>
      <c r="G9" s="31" t="s">
        <v>34</v>
      </c>
      <c r="H9" s="31" t="s">
        <v>137</v>
      </c>
      <c r="I9" s="31" t="s">
        <v>141</v>
      </c>
    </row>
    <row r="10" spans="1:9" s="1" customFormat="1" ht="12.75" x14ac:dyDescent="0.2">
      <c r="A10" s="154" t="s">
        <v>37</v>
      </c>
      <c r="B10" s="3" t="s">
        <v>14</v>
      </c>
      <c r="C10" s="3" t="s">
        <v>14</v>
      </c>
      <c r="D10" s="3"/>
      <c r="E10" s="30"/>
      <c r="F10" s="3"/>
      <c r="G10" s="30"/>
      <c r="H10" s="30"/>
      <c r="I10" s="30"/>
    </row>
    <row r="11" spans="1:9" s="1" customFormat="1" x14ac:dyDescent="0.25">
      <c r="A11" s="155" t="s">
        <v>38</v>
      </c>
      <c r="B11" s="4">
        <v>60848</v>
      </c>
      <c r="C11" s="4">
        <v>53131</v>
      </c>
      <c r="D11" s="4">
        <v>54301</v>
      </c>
      <c r="E11" s="66">
        <v>65322</v>
      </c>
      <c r="F11" s="124"/>
      <c r="G11" s="32"/>
      <c r="H11" s="32"/>
      <c r="I11" s="32"/>
    </row>
    <row r="12" spans="1:9" x14ac:dyDescent="0.25">
      <c r="A12" s="155" t="s">
        <v>39</v>
      </c>
      <c r="B12" s="4">
        <v>-47091</v>
      </c>
      <c r="C12" s="4">
        <v>-40861</v>
      </c>
      <c r="D12" s="4">
        <v>-40295</v>
      </c>
      <c r="E12" s="66">
        <v>-48238</v>
      </c>
      <c r="F12" s="124"/>
      <c r="G12" s="32"/>
      <c r="H12" s="32"/>
      <c r="I12" s="32"/>
    </row>
    <row r="13" spans="1:9" x14ac:dyDescent="0.25">
      <c r="A13" s="155" t="s">
        <v>40</v>
      </c>
      <c r="B13" s="4">
        <v>-2047</v>
      </c>
      <c r="C13" s="4">
        <v>-1898</v>
      </c>
      <c r="D13" s="4">
        <v>-1276</v>
      </c>
      <c r="E13" s="66">
        <v>-1531</v>
      </c>
      <c r="F13" s="124"/>
      <c r="G13" s="32"/>
      <c r="H13" s="32"/>
      <c r="I13" s="32"/>
    </row>
    <row r="14" spans="1:9" x14ac:dyDescent="0.25">
      <c r="A14" s="155" t="s">
        <v>41</v>
      </c>
      <c r="B14" s="4">
        <v>-423</v>
      </c>
      <c r="C14" s="4">
        <v>-1302</v>
      </c>
      <c r="D14" s="4">
        <v>-883</v>
      </c>
      <c r="E14" s="66">
        <v>-1021</v>
      </c>
      <c r="F14" s="124"/>
      <c r="G14" s="32"/>
      <c r="H14" s="32"/>
      <c r="I14" s="32"/>
    </row>
    <row r="15" spans="1:9" x14ac:dyDescent="0.25">
      <c r="A15" s="155" t="s">
        <v>42</v>
      </c>
      <c r="B15" s="4">
        <v>-10958</v>
      </c>
      <c r="C15" s="4">
        <v>-10755</v>
      </c>
      <c r="D15" s="4">
        <v>-6459</v>
      </c>
      <c r="E15" s="66">
        <v>-7348</v>
      </c>
      <c r="F15" s="124"/>
      <c r="G15" s="32"/>
      <c r="H15" s="32"/>
      <c r="I15" s="32"/>
    </row>
    <row r="16" spans="1:9" x14ac:dyDescent="0.25">
      <c r="A16" s="155" t="s">
        <v>43</v>
      </c>
      <c r="B16" s="4">
        <v>-226</v>
      </c>
      <c r="C16" s="4">
        <v>-345</v>
      </c>
      <c r="D16" s="4">
        <v>-136</v>
      </c>
      <c r="E16" s="66">
        <v>-168</v>
      </c>
      <c r="F16" s="124"/>
      <c r="G16" s="32"/>
      <c r="H16" s="32"/>
      <c r="I16" s="32"/>
    </row>
    <row r="17" spans="1:9" x14ac:dyDescent="0.25">
      <c r="A17" s="155" t="s">
        <v>44</v>
      </c>
      <c r="B17" s="4">
        <v>-2272</v>
      </c>
      <c r="C17" s="4">
        <v>-2084</v>
      </c>
      <c r="D17" s="4">
        <v>-1744</v>
      </c>
      <c r="E17" s="66">
        <v>-2082</v>
      </c>
      <c r="F17" s="124"/>
      <c r="G17" s="32"/>
      <c r="H17" s="32"/>
      <c r="I17" s="32"/>
    </row>
    <row r="18" spans="1:9" x14ac:dyDescent="0.25">
      <c r="A18" s="156" t="s">
        <v>45</v>
      </c>
      <c r="B18" s="5">
        <v>-459</v>
      </c>
      <c r="C18" s="5">
        <v>-429</v>
      </c>
      <c r="D18" s="4">
        <v>-1923</v>
      </c>
      <c r="E18" s="66">
        <v>-1326</v>
      </c>
      <c r="F18" s="124"/>
      <c r="G18" s="32"/>
      <c r="H18" s="32"/>
      <c r="I18" s="32"/>
    </row>
    <row r="19" spans="1:9" x14ac:dyDescent="0.25">
      <c r="A19" s="146" t="s">
        <v>46</v>
      </c>
      <c r="B19" s="36">
        <f>SUM(B11:B18)</f>
        <v>-2628</v>
      </c>
      <c r="C19" s="36">
        <f>SUM(C11:C18)</f>
        <v>-4543</v>
      </c>
      <c r="D19" s="122">
        <f>SUM(D11:D18)</f>
        <v>1585</v>
      </c>
      <c r="E19" s="128">
        <f>SUM(E11:E18)</f>
        <v>3608</v>
      </c>
      <c r="F19" s="125"/>
      <c r="G19" s="37"/>
      <c r="H19" s="37"/>
      <c r="I19" s="37"/>
    </row>
    <row r="20" spans="1:9" x14ac:dyDescent="0.25">
      <c r="A20" s="157" t="s">
        <v>47</v>
      </c>
      <c r="B20" s="7">
        <v>415</v>
      </c>
      <c r="C20" s="7">
        <v>770</v>
      </c>
      <c r="D20" s="4">
        <v>-320</v>
      </c>
      <c r="E20" s="66">
        <v>-725</v>
      </c>
      <c r="F20" s="124"/>
      <c r="G20" s="32"/>
      <c r="H20" s="32"/>
      <c r="I20" s="32"/>
    </row>
    <row r="21" spans="1:9" x14ac:dyDescent="0.25">
      <c r="A21" s="146" t="s">
        <v>48</v>
      </c>
      <c r="B21" s="36">
        <f>+B19+B20</f>
        <v>-2213</v>
      </c>
      <c r="C21" s="36">
        <f>+C19+C20</f>
        <v>-3773</v>
      </c>
      <c r="D21" s="122">
        <f>+D19+D20</f>
        <v>1265</v>
      </c>
      <c r="E21" s="128">
        <f>+E19+E20</f>
        <v>2883</v>
      </c>
      <c r="F21" s="125"/>
      <c r="G21" s="37"/>
      <c r="H21" s="37"/>
      <c r="I21" s="37"/>
    </row>
    <row r="22" spans="1:9" x14ac:dyDescent="0.25">
      <c r="A22" s="148"/>
      <c r="B22" s="7"/>
      <c r="C22" s="7"/>
      <c r="D22" s="4"/>
      <c r="E22" s="66"/>
      <c r="F22" s="124"/>
      <c r="G22" s="32"/>
      <c r="H22" s="32"/>
      <c r="I22" s="32"/>
    </row>
    <row r="23" spans="1:9" x14ac:dyDescent="0.25">
      <c r="A23" s="158" t="s">
        <v>49</v>
      </c>
      <c r="B23" s="41"/>
      <c r="C23" s="41"/>
      <c r="D23" s="121"/>
      <c r="E23" s="129"/>
      <c r="F23" s="126"/>
      <c r="G23" s="33"/>
      <c r="H23" s="33"/>
      <c r="I23" s="33"/>
    </row>
    <row r="24" spans="1:9" ht="13.5" customHeight="1" x14ac:dyDescent="0.25">
      <c r="A24" s="188" t="s">
        <v>50</v>
      </c>
      <c r="B24" s="6">
        <v>-2213</v>
      </c>
      <c r="C24" s="6">
        <v>-3773</v>
      </c>
      <c r="D24" s="4">
        <f>SUM(D21)</f>
        <v>1265</v>
      </c>
      <c r="E24" s="66">
        <f>SUM(E21)</f>
        <v>2883</v>
      </c>
      <c r="F24" s="124"/>
      <c r="G24" s="32"/>
      <c r="H24" s="32"/>
      <c r="I24" s="32"/>
    </row>
    <row r="25" spans="1:9" x14ac:dyDescent="0.25">
      <c r="A25" s="189"/>
      <c r="B25" s="5"/>
      <c r="C25" s="5"/>
      <c r="D25" s="4"/>
      <c r="E25" s="66"/>
      <c r="F25" s="124"/>
      <c r="G25" s="32"/>
      <c r="H25" s="32"/>
      <c r="I25" s="32"/>
    </row>
    <row r="26" spans="1:9" ht="14.25" thickBot="1" x14ac:dyDescent="0.3">
      <c r="A26" s="149" t="s">
        <v>51</v>
      </c>
      <c r="B26" s="38">
        <f>+B24+B25</f>
        <v>-2213</v>
      </c>
      <c r="C26" s="38">
        <f>+C24+C25</f>
        <v>-3773</v>
      </c>
      <c r="D26" s="38">
        <f>+D24+D25</f>
        <v>1265</v>
      </c>
      <c r="E26" s="130">
        <f>+E24+E25</f>
        <v>2883</v>
      </c>
      <c r="F26" s="127"/>
      <c r="G26" s="40"/>
      <c r="H26" s="39"/>
      <c r="I26" s="39"/>
    </row>
    <row r="27" spans="1:9" ht="14.25" thickBot="1" x14ac:dyDescent="0.3"/>
    <row r="28" spans="1:9" x14ac:dyDescent="0.25">
      <c r="A28" s="142" t="s">
        <v>129</v>
      </c>
      <c r="B28" s="159">
        <f>SUM(B11+B12)</f>
        <v>13757</v>
      </c>
      <c r="C28" s="48">
        <f>SUM(C11+C12)</f>
        <v>12270</v>
      </c>
      <c r="D28" s="48">
        <f>SUM(D11+D12)</f>
        <v>14006</v>
      </c>
      <c r="E28" s="134">
        <f>SUM(E11+E12)</f>
        <v>17084</v>
      </c>
      <c r="F28" s="131"/>
      <c r="G28" s="43"/>
      <c r="H28" s="43"/>
      <c r="I28" s="43"/>
    </row>
    <row r="29" spans="1:9" x14ac:dyDescent="0.25">
      <c r="A29" s="144" t="s">
        <v>130</v>
      </c>
      <c r="B29" s="160">
        <f>SUM(B28+B13+B14+B15)</f>
        <v>329</v>
      </c>
      <c r="C29" s="50">
        <f>SUM(C28+C13+C14+C15)</f>
        <v>-1685</v>
      </c>
      <c r="D29" s="50">
        <f>SUM(D28+D13+D14+D15)</f>
        <v>5388</v>
      </c>
      <c r="E29" s="135">
        <f>SUM(E28+E13+E14+E15)</f>
        <v>7184</v>
      </c>
      <c r="F29" s="132"/>
      <c r="G29" s="45"/>
      <c r="H29" s="45"/>
      <c r="I29" s="45"/>
    </row>
    <row r="30" spans="1:9" x14ac:dyDescent="0.25">
      <c r="A30" s="144" t="s">
        <v>135</v>
      </c>
      <c r="B30" s="160">
        <f>SUM(B19-B14-B17)</f>
        <v>67</v>
      </c>
      <c r="C30" s="50">
        <f>SUM(C19-C14-C17)</f>
        <v>-1157</v>
      </c>
      <c r="D30" s="50">
        <f>SUM(D19-D14-D17)</f>
        <v>4212</v>
      </c>
      <c r="E30" s="135">
        <f>SUM(E19-E14-E17)</f>
        <v>6711</v>
      </c>
      <c r="F30" s="132"/>
      <c r="G30" s="45"/>
      <c r="H30" s="45"/>
      <c r="I30" s="45"/>
    </row>
    <row r="31" spans="1:9" ht="14.25" thickBot="1" x14ac:dyDescent="0.3">
      <c r="A31" s="162" t="s">
        <v>134</v>
      </c>
      <c r="B31" s="161">
        <f>SUM(B19-B17)</f>
        <v>-356</v>
      </c>
      <c r="C31" s="52">
        <f>SUM(C19-C17)</f>
        <v>-2459</v>
      </c>
      <c r="D31" s="52">
        <f>SUM(D19-D17)</f>
        <v>3329</v>
      </c>
      <c r="E31" s="136">
        <f>SUM(E19-E17)</f>
        <v>5690</v>
      </c>
      <c r="F31" s="133"/>
      <c r="G31" s="47"/>
      <c r="H31" s="47"/>
      <c r="I31" s="47"/>
    </row>
  </sheetData>
  <mergeCells count="3">
    <mergeCell ref="B7:E7"/>
    <mergeCell ref="F7:I7"/>
    <mergeCell ref="A24:A25"/>
  </mergeCells>
  <pageMargins left="0.70866141732283472" right="0.70866141732283472" top="0.74803149606299213" bottom="0.74803149606299213" header="0.31496062992125984" footer="0.31496062992125984"/>
  <pageSetup scale="79" orientation="landscape" r:id="rId1"/>
  <ignoredErrors>
    <ignoredError sqref="C26" emptyCellReferenc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C52"/>
  <sheetViews>
    <sheetView showGridLines="0" workbookViewId="0">
      <selection activeCell="C8" sqref="C8"/>
    </sheetView>
  </sheetViews>
  <sheetFormatPr baseColWidth="10" defaultRowHeight="13.5" x14ac:dyDescent="0.25"/>
  <cols>
    <col min="1" max="1" width="71.28515625" customWidth="1"/>
    <col min="2" max="2" width="11.28515625" customWidth="1"/>
    <col min="3" max="3" width="11.42578125" bestFit="1" customWidth="1"/>
  </cols>
  <sheetData>
    <row r="4" spans="1:3" x14ac:dyDescent="0.25">
      <c r="A4" s="1"/>
    </row>
    <row r="5" spans="1:3" x14ac:dyDescent="0.25">
      <c r="A5" s="1" t="s">
        <v>52</v>
      </c>
    </row>
    <row r="6" spans="1:3" ht="14.25" thickBot="1" x14ac:dyDescent="0.3"/>
    <row r="7" spans="1:3" x14ac:dyDescent="0.25">
      <c r="A7" s="42"/>
      <c r="B7" s="76" t="s">
        <v>35</v>
      </c>
      <c r="C7" s="77" t="s">
        <v>33</v>
      </c>
    </row>
    <row r="8" spans="1:3" x14ac:dyDescent="0.25">
      <c r="A8" s="44"/>
      <c r="B8" s="78" t="s">
        <v>36</v>
      </c>
      <c r="C8" s="79" t="s">
        <v>34</v>
      </c>
    </row>
    <row r="9" spans="1:3" x14ac:dyDescent="0.25">
      <c r="A9" s="34"/>
      <c r="B9" s="80" t="s">
        <v>14</v>
      </c>
      <c r="C9" s="81" t="s">
        <v>14</v>
      </c>
    </row>
    <row r="10" spans="1:3" ht="26.25" x14ac:dyDescent="0.25">
      <c r="A10" s="165" t="s">
        <v>53</v>
      </c>
      <c r="B10" s="20"/>
      <c r="C10" s="69"/>
    </row>
    <row r="11" spans="1:3" x14ac:dyDescent="0.25">
      <c r="A11" s="166" t="s">
        <v>54</v>
      </c>
      <c r="B11" s="21">
        <v>0</v>
      </c>
      <c r="C11" s="70">
        <v>0</v>
      </c>
    </row>
    <row r="12" spans="1:3" x14ac:dyDescent="0.25">
      <c r="A12" s="166" t="s">
        <v>55</v>
      </c>
      <c r="B12" s="12">
        <v>64533</v>
      </c>
      <c r="C12" s="71">
        <v>54397</v>
      </c>
    </row>
    <row r="13" spans="1:3" ht="27" x14ac:dyDescent="0.25">
      <c r="A13" s="166" t="s">
        <v>56</v>
      </c>
      <c r="B13" s="12">
        <v>0</v>
      </c>
      <c r="C13" s="71">
        <v>537</v>
      </c>
    </row>
    <row r="14" spans="1:3" x14ac:dyDescent="0.25">
      <c r="A14" s="166" t="s">
        <v>57</v>
      </c>
      <c r="B14" s="12">
        <v>6337</v>
      </c>
      <c r="C14" s="71">
        <v>7656</v>
      </c>
    </row>
    <row r="15" spans="1:3" x14ac:dyDescent="0.25">
      <c r="A15" s="166" t="s">
        <v>58</v>
      </c>
      <c r="B15" s="12"/>
      <c r="C15" s="71"/>
    </row>
    <row r="16" spans="1:3" x14ac:dyDescent="0.25">
      <c r="A16" s="166" t="s">
        <v>59</v>
      </c>
      <c r="B16" s="12">
        <v>-50752</v>
      </c>
      <c r="C16" s="71">
        <v>-50225</v>
      </c>
    </row>
    <row r="17" spans="1:3" x14ac:dyDescent="0.25">
      <c r="A17" s="166" t="s">
        <v>60</v>
      </c>
      <c r="B17" s="12">
        <v>-2844</v>
      </c>
      <c r="C17" s="71">
        <v>-3155</v>
      </c>
    </row>
    <row r="18" spans="1:3" x14ac:dyDescent="0.25">
      <c r="A18" s="166" t="s">
        <v>61</v>
      </c>
      <c r="B18" s="12">
        <v>0</v>
      </c>
      <c r="C18" s="71">
        <v>-124</v>
      </c>
    </row>
    <row r="19" spans="1:3" x14ac:dyDescent="0.25">
      <c r="A19" s="166" t="s">
        <v>62</v>
      </c>
      <c r="B19" s="12">
        <v>-2790</v>
      </c>
      <c r="C19" s="71">
        <v>-1399</v>
      </c>
    </row>
    <row r="20" spans="1:3" x14ac:dyDescent="0.25">
      <c r="A20" s="166" t="s">
        <v>63</v>
      </c>
      <c r="B20" s="12">
        <v>27</v>
      </c>
      <c r="C20" s="71">
        <v>0</v>
      </c>
    </row>
    <row r="21" spans="1:3" x14ac:dyDescent="0.25">
      <c r="A21" s="166" t="s">
        <v>64</v>
      </c>
      <c r="B21" s="12">
        <v>-6</v>
      </c>
      <c r="C21" s="71">
        <v>1</v>
      </c>
    </row>
    <row r="22" spans="1:3" x14ac:dyDescent="0.25">
      <c r="A22" s="166" t="s">
        <v>65</v>
      </c>
      <c r="B22" s="12">
        <v>-169</v>
      </c>
      <c r="C22" s="71">
        <v>-240</v>
      </c>
    </row>
    <row r="23" spans="1:3" x14ac:dyDescent="0.25">
      <c r="A23" s="167"/>
      <c r="B23" s="22"/>
      <c r="C23" s="72"/>
    </row>
    <row r="24" spans="1:3" ht="26.25" x14ac:dyDescent="0.25">
      <c r="A24" s="168" t="s">
        <v>66</v>
      </c>
      <c r="B24" s="82">
        <f>SUM(B11:B23)</f>
        <v>14336</v>
      </c>
      <c r="C24" s="83">
        <f>SUM(C11:C23)</f>
        <v>7448</v>
      </c>
    </row>
    <row r="25" spans="1:3" x14ac:dyDescent="0.25">
      <c r="A25" s="169"/>
      <c r="B25" s="20"/>
      <c r="C25" s="69"/>
    </row>
    <row r="26" spans="1:3" x14ac:dyDescent="0.25">
      <c r="A26" s="170" t="s">
        <v>67</v>
      </c>
      <c r="B26" s="16"/>
      <c r="C26" s="62"/>
    </row>
    <row r="27" spans="1:3" x14ac:dyDescent="0.25">
      <c r="A27" s="166" t="s">
        <v>68</v>
      </c>
      <c r="B27" s="12">
        <v>33</v>
      </c>
      <c r="C27" s="71">
        <v>0</v>
      </c>
    </row>
    <row r="28" spans="1:3" x14ac:dyDescent="0.25">
      <c r="A28" s="166" t="s">
        <v>69</v>
      </c>
      <c r="B28" s="12">
        <v>-819</v>
      </c>
      <c r="C28" s="71">
        <v>-1960</v>
      </c>
    </row>
    <row r="29" spans="1:3" x14ac:dyDescent="0.25">
      <c r="A29" s="166" t="s">
        <v>70</v>
      </c>
      <c r="B29" s="12">
        <v>-5</v>
      </c>
      <c r="C29" s="71">
        <v>0</v>
      </c>
    </row>
    <row r="30" spans="1:3" x14ac:dyDescent="0.25">
      <c r="A30" s="167"/>
      <c r="B30" s="13"/>
      <c r="C30" s="73"/>
    </row>
    <row r="31" spans="1:3" ht="26.25" x14ac:dyDescent="0.25">
      <c r="A31" s="168" t="s">
        <v>71</v>
      </c>
      <c r="B31" s="82">
        <f>SUM(B27:B30)</f>
        <v>-791</v>
      </c>
      <c r="C31" s="83">
        <f>SUM(C27:C30)</f>
        <v>-1960</v>
      </c>
    </row>
    <row r="32" spans="1:3" x14ac:dyDescent="0.25">
      <c r="A32" s="169"/>
      <c r="B32" s="20"/>
      <c r="C32" s="69"/>
    </row>
    <row r="33" spans="1:3" ht="26.25" x14ac:dyDescent="0.25">
      <c r="A33" s="170" t="s">
        <v>72</v>
      </c>
      <c r="B33" s="12"/>
      <c r="C33" s="71"/>
    </row>
    <row r="34" spans="1:3" x14ac:dyDescent="0.25">
      <c r="A34" s="166" t="s">
        <v>73</v>
      </c>
      <c r="B34" s="12">
        <v>18320</v>
      </c>
      <c r="C34" s="71">
        <v>15850</v>
      </c>
    </row>
    <row r="35" spans="1:3" x14ac:dyDescent="0.25">
      <c r="A35" s="167"/>
      <c r="B35" s="13"/>
      <c r="C35" s="73"/>
    </row>
    <row r="36" spans="1:3" x14ac:dyDescent="0.25">
      <c r="A36" s="168" t="s">
        <v>74</v>
      </c>
      <c r="B36" s="35">
        <f>SUM(B34:B35)</f>
        <v>18320</v>
      </c>
      <c r="C36" s="84">
        <f>SUM(C34:C35)</f>
        <v>15850</v>
      </c>
    </row>
    <row r="37" spans="1:3" x14ac:dyDescent="0.25">
      <c r="A37" s="169" t="s">
        <v>75</v>
      </c>
      <c r="B37" s="14">
        <v>0</v>
      </c>
      <c r="C37" s="74">
        <v>3458</v>
      </c>
    </row>
    <row r="38" spans="1:3" x14ac:dyDescent="0.25">
      <c r="A38" s="166" t="s">
        <v>76</v>
      </c>
      <c r="B38" s="12">
        <v>-35062</v>
      </c>
      <c r="C38" s="71">
        <v>-30000</v>
      </c>
    </row>
    <row r="39" spans="1:3" x14ac:dyDescent="0.25">
      <c r="A39" s="166" t="s">
        <v>78</v>
      </c>
      <c r="B39" s="12">
        <v>0</v>
      </c>
      <c r="C39" s="71">
        <v>-13</v>
      </c>
    </row>
    <row r="40" spans="1:3" x14ac:dyDescent="0.25">
      <c r="A40" s="166" t="s">
        <v>77</v>
      </c>
      <c r="B40" s="12">
        <v>-1867</v>
      </c>
      <c r="C40" s="71">
        <v>-64</v>
      </c>
    </row>
    <row r="41" spans="1:3" x14ac:dyDescent="0.25">
      <c r="A41" s="167"/>
      <c r="B41" s="22"/>
      <c r="C41" s="72"/>
    </row>
    <row r="42" spans="1:3" ht="27" thickBot="1" x14ac:dyDescent="0.3">
      <c r="A42" s="171" t="s">
        <v>79</v>
      </c>
      <c r="B42" s="85">
        <f>SUM(B36:B41)</f>
        <v>-18609</v>
      </c>
      <c r="C42" s="86">
        <f>SUM(C36:C41)</f>
        <v>-10769</v>
      </c>
    </row>
    <row r="43" spans="1:3" ht="14.25" thickTop="1" x14ac:dyDescent="0.25">
      <c r="A43" s="166"/>
      <c r="B43" s="16"/>
      <c r="C43" s="62"/>
    </row>
    <row r="44" spans="1:3" x14ac:dyDescent="0.25">
      <c r="A44" s="190" t="s">
        <v>142</v>
      </c>
      <c r="B44" s="192">
        <f>+B42+B31+B24</f>
        <v>-5064</v>
      </c>
      <c r="C44" s="194">
        <f>+C42+C31+C24</f>
        <v>-5281</v>
      </c>
    </row>
    <row r="45" spans="1:3" x14ac:dyDescent="0.25">
      <c r="A45" s="191"/>
      <c r="B45" s="193"/>
      <c r="C45" s="195"/>
    </row>
    <row r="46" spans="1:3" s="1" customFormat="1" ht="25.5" x14ac:dyDescent="0.2">
      <c r="A46" s="165" t="s">
        <v>80</v>
      </c>
      <c r="B46" s="17"/>
      <c r="C46" s="75"/>
    </row>
    <row r="47" spans="1:3" ht="27" x14ac:dyDescent="0.25">
      <c r="A47" s="166" t="s">
        <v>80</v>
      </c>
      <c r="B47" s="16">
        <v>-29</v>
      </c>
      <c r="C47" s="62">
        <v>-42</v>
      </c>
    </row>
    <row r="48" spans="1:3" x14ac:dyDescent="0.25">
      <c r="A48" s="167"/>
      <c r="B48" s="22"/>
      <c r="C48" s="72"/>
    </row>
    <row r="49" spans="1:3" x14ac:dyDescent="0.25">
      <c r="A49" s="172" t="s">
        <v>81</v>
      </c>
      <c r="B49" s="87">
        <f>+B44+B47</f>
        <v>-5093</v>
      </c>
      <c r="C49" s="88">
        <f>+C44+C47</f>
        <v>-5323</v>
      </c>
    </row>
    <row r="50" spans="1:3" x14ac:dyDescent="0.25">
      <c r="A50" s="166" t="s">
        <v>82</v>
      </c>
      <c r="B50" s="12">
        <v>11141</v>
      </c>
      <c r="C50" s="71">
        <v>6048</v>
      </c>
    </row>
    <row r="51" spans="1:3" x14ac:dyDescent="0.25">
      <c r="A51" s="166"/>
      <c r="B51" s="12"/>
      <c r="C51" s="71"/>
    </row>
    <row r="52" spans="1:3" ht="14.25" thickBot="1" x14ac:dyDescent="0.3">
      <c r="A52" s="173" t="s">
        <v>83</v>
      </c>
      <c r="B52" s="89">
        <f>+B49+B50</f>
        <v>6048</v>
      </c>
      <c r="C52" s="90">
        <f>+C49+C50</f>
        <v>725</v>
      </c>
    </row>
  </sheetData>
  <mergeCells count="3">
    <mergeCell ref="A44:A45"/>
    <mergeCell ref="B44:B45"/>
    <mergeCell ref="C44:C45"/>
  </mergeCells>
  <pageMargins left="0.70866141732283472" right="0.70866141732283472" top="0.74803149606299213" bottom="0.74803149606299213" header="0.31496062992125984" footer="0.31496062992125984"/>
  <pageSetup scale="75" orientation="portrait" r:id="rId1"/>
  <ignoredErrors>
    <ignoredError sqref="C24 C31 C42 C36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abSelected="1" topLeftCell="A36" workbookViewId="0">
      <selection activeCell="O59" sqref="O59"/>
    </sheetView>
  </sheetViews>
  <sheetFormatPr baseColWidth="10" defaultRowHeight="13.5" x14ac:dyDescent="0.25"/>
  <cols>
    <col min="1" max="1" width="55.5703125" customWidth="1"/>
  </cols>
  <sheetData>
    <row r="1" spans="1:6" ht="14.25" thickBot="1" x14ac:dyDescent="0.3"/>
    <row r="2" spans="1:6" ht="14.25" thickBot="1" x14ac:dyDescent="0.3">
      <c r="A2" s="98"/>
      <c r="B2" s="99">
        <v>2008</v>
      </c>
      <c r="C2" s="99">
        <v>2009</v>
      </c>
      <c r="D2" s="100">
        <v>2010</v>
      </c>
      <c r="E2" s="100" t="s">
        <v>139</v>
      </c>
      <c r="F2" s="100" t="s">
        <v>140</v>
      </c>
    </row>
    <row r="3" spans="1:6" x14ac:dyDescent="0.25">
      <c r="A3" s="44"/>
      <c r="B3" s="16"/>
      <c r="C3" s="16"/>
      <c r="D3" s="62"/>
      <c r="E3" s="62"/>
      <c r="F3" s="62"/>
    </row>
    <row r="4" spans="1:6" ht="14.25" thickBot="1" x14ac:dyDescent="0.3">
      <c r="A4" s="46" t="s">
        <v>84</v>
      </c>
      <c r="B4" s="116"/>
      <c r="C4" s="116"/>
      <c r="D4" s="115"/>
      <c r="E4" s="115"/>
      <c r="F4" s="115"/>
    </row>
    <row r="6" spans="1:6" ht="14.25" thickBot="1" x14ac:dyDescent="0.3"/>
    <row r="7" spans="1:6" ht="14.25" thickBot="1" x14ac:dyDescent="0.3">
      <c r="A7" s="98" t="s">
        <v>85</v>
      </c>
      <c r="B7" s="99"/>
      <c r="C7" s="99"/>
      <c r="D7" s="100"/>
      <c r="E7" s="100"/>
      <c r="F7" s="100"/>
    </row>
    <row r="8" spans="1:6" x14ac:dyDescent="0.25">
      <c r="A8" s="44"/>
      <c r="B8" s="16"/>
      <c r="C8" s="16"/>
      <c r="D8" s="62"/>
      <c r="E8" s="62"/>
      <c r="F8" s="62"/>
    </row>
    <row r="9" spans="1:6" x14ac:dyDescent="0.25">
      <c r="A9" s="44" t="s">
        <v>86</v>
      </c>
      <c r="B9" s="95"/>
      <c r="C9" s="95"/>
      <c r="D9" s="91"/>
      <c r="E9" s="91"/>
      <c r="F9" s="91"/>
    </row>
    <row r="10" spans="1:6" x14ac:dyDescent="0.25">
      <c r="A10" s="44" t="s">
        <v>87</v>
      </c>
      <c r="B10" s="95"/>
      <c r="C10" s="95"/>
      <c r="D10" s="91"/>
      <c r="E10" s="91"/>
      <c r="F10" s="91"/>
    </row>
    <row r="11" spans="1:6" x14ac:dyDescent="0.25">
      <c r="A11" s="44" t="s">
        <v>88</v>
      </c>
      <c r="B11" s="95"/>
      <c r="C11" s="95"/>
      <c r="D11" s="91"/>
      <c r="E11" s="91"/>
      <c r="F11" s="91"/>
    </row>
    <row r="12" spans="1:6" x14ac:dyDescent="0.25">
      <c r="A12" s="44" t="s">
        <v>89</v>
      </c>
      <c r="B12" s="95"/>
      <c r="C12" s="95"/>
      <c r="D12" s="91"/>
      <c r="E12" s="91"/>
      <c r="F12" s="91"/>
    </row>
    <row r="13" spans="1:6" x14ac:dyDescent="0.25">
      <c r="A13" s="44" t="s">
        <v>90</v>
      </c>
      <c r="B13" s="16"/>
      <c r="C13" s="95"/>
      <c r="D13" s="91"/>
      <c r="E13" s="91"/>
      <c r="F13" s="91"/>
    </row>
    <row r="14" spans="1:6" x14ac:dyDescent="0.25">
      <c r="A14" s="44" t="s">
        <v>91</v>
      </c>
      <c r="B14" s="16"/>
      <c r="C14" s="95"/>
      <c r="D14" s="91"/>
      <c r="E14" s="91"/>
      <c r="F14" s="91"/>
    </row>
    <row r="15" spans="1:6" x14ac:dyDescent="0.25">
      <c r="A15" s="44" t="s">
        <v>92</v>
      </c>
      <c r="B15" s="16"/>
      <c r="C15" s="95"/>
      <c r="D15" s="91"/>
      <c r="E15" s="91"/>
      <c r="F15" s="91"/>
    </row>
    <row r="16" spans="1:6" x14ac:dyDescent="0.25">
      <c r="A16" s="44" t="s">
        <v>93</v>
      </c>
      <c r="B16" s="16"/>
      <c r="C16" s="95"/>
      <c r="D16" s="91"/>
      <c r="E16" s="91"/>
      <c r="F16" s="91"/>
    </row>
    <row r="17" spans="1:6" x14ac:dyDescent="0.25">
      <c r="A17" s="44" t="s">
        <v>94</v>
      </c>
      <c r="B17" s="16"/>
      <c r="C17" s="95"/>
      <c r="D17" s="91"/>
      <c r="E17" s="91"/>
      <c r="F17" s="91"/>
    </row>
    <row r="18" spans="1:6" x14ac:dyDescent="0.25">
      <c r="A18" s="44" t="s">
        <v>95</v>
      </c>
      <c r="B18" s="16"/>
      <c r="C18" s="95"/>
      <c r="D18" s="91"/>
      <c r="E18" s="91"/>
      <c r="F18" s="91"/>
    </row>
    <row r="19" spans="1:6" x14ac:dyDescent="0.25">
      <c r="A19" s="44" t="s">
        <v>96</v>
      </c>
      <c r="B19" s="16"/>
      <c r="C19" s="95"/>
      <c r="D19" s="91"/>
      <c r="E19" s="91"/>
      <c r="F19" s="91"/>
    </row>
    <row r="20" spans="1:6" x14ac:dyDescent="0.25">
      <c r="A20" s="44" t="s">
        <v>97</v>
      </c>
      <c r="B20" s="16"/>
      <c r="C20" s="95"/>
      <c r="D20" s="91"/>
      <c r="E20" s="91"/>
      <c r="F20" s="91"/>
    </row>
    <row r="21" spans="1:6" x14ac:dyDescent="0.25">
      <c r="A21" s="44" t="s">
        <v>98</v>
      </c>
      <c r="B21" s="16"/>
      <c r="C21" s="95"/>
      <c r="D21" s="91"/>
      <c r="E21" s="91"/>
      <c r="F21" s="91"/>
    </row>
    <row r="22" spans="1:6" x14ac:dyDescent="0.25">
      <c r="A22" s="44"/>
      <c r="B22" s="16"/>
      <c r="C22" s="16"/>
      <c r="D22" s="62"/>
      <c r="E22" s="62"/>
      <c r="F22" s="62"/>
    </row>
    <row r="23" spans="1:6" x14ac:dyDescent="0.25">
      <c r="A23" s="44" t="s">
        <v>99</v>
      </c>
      <c r="B23" s="16"/>
      <c r="C23" s="95"/>
      <c r="D23" s="91"/>
      <c r="E23" s="91"/>
      <c r="F23" s="91"/>
    </row>
    <row r="24" spans="1:6" x14ac:dyDescent="0.25">
      <c r="A24" s="44" t="s">
        <v>100</v>
      </c>
      <c r="B24" s="16"/>
      <c r="C24" s="96"/>
      <c r="D24" s="92"/>
      <c r="E24" s="92"/>
      <c r="F24" s="92"/>
    </row>
    <row r="25" spans="1:6" x14ac:dyDescent="0.25">
      <c r="A25" s="44" t="s">
        <v>101</v>
      </c>
      <c r="B25" s="96"/>
      <c r="C25" s="96"/>
      <c r="D25" s="92"/>
      <c r="E25" s="92"/>
      <c r="F25" s="92"/>
    </row>
    <row r="26" spans="1:6" x14ac:dyDescent="0.25">
      <c r="A26" s="93" t="s">
        <v>102</v>
      </c>
      <c r="B26" s="21"/>
      <c r="C26" s="21"/>
      <c r="D26" s="70"/>
      <c r="E26" s="70"/>
      <c r="F26" s="70"/>
    </row>
    <row r="27" spans="1:6" x14ac:dyDescent="0.25">
      <c r="A27" s="93" t="s">
        <v>103</v>
      </c>
      <c r="B27" s="21"/>
      <c r="C27" s="21"/>
      <c r="D27" s="70"/>
      <c r="E27" s="70"/>
      <c r="F27" s="70"/>
    </row>
    <row r="28" spans="1:6" x14ac:dyDescent="0.25">
      <c r="A28" s="44" t="s">
        <v>104</v>
      </c>
      <c r="B28" s="96"/>
      <c r="C28" s="96"/>
      <c r="D28" s="92"/>
      <c r="E28" s="92"/>
      <c r="F28" s="92"/>
    </row>
    <row r="29" spans="1:6" x14ac:dyDescent="0.25">
      <c r="A29" s="44" t="s">
        <v>105</v>
      </c>
      <c r="B29" s="96"/>
      <c r="C29" s="96"/>
      <c r="D29" s="92"/>
      <c r="E29" s="92"/>
      <c r="F29" s="92"/>
    </row>
    <row r="30" spans="1:6" x14ac:dyDescent="0.25">
      <c r="A30" s="44" t="s">
        <v>106</v>
      </c>
      <c r="B30" s="96"/>
      <c r="C30" s="96"/>
      <c r="D30" s="92"/>
      <c r="E30" s="92"/>
      <c r="F30" s="92"/>
    </row>
    <row r="31" spans="1:6" x14ac:dyDescent="0.25">
      <c r="A31" s="44" t="s">
        <v>107</v>
      </c>
      <c r="B31" s="16"/>
      <c r="C31" s="96"/>
      <c r="D31" s="92"/>
      <c r="E31" s="92"/>
      <c r="F31" s="92"/>
    </row>
    <row r="32" spans="1:6" x14ac:dyDescent="0.25">
      <c r="A32" s="44" t="s">
        <v>108</v>
      </c>
      <c r="B32" s="96"/>
      <c r="C32" s="96"/>
      <c r="D32" s="92"/>
      <c r="E32" s="92"/>
      <c r="F32" s="92"/>
    </row>
    <row r="33" spans="1:6" ht="14.25" thickBot="1" x14ac:dyDescent="0.3">
      <c r="A33" s="46" t="s">
        <v>109</v>
      </c>
      <c r="B33" s="97"/>
      <c r="C33" s="97"/>
      <c r="D33" s="94"/>
      <c r="E33" s="94"/>
      <c r="F33" s="94"/>
    </row>
    <row r="34" spans="1:6" x14ac:dyDescent="0.25">
      <c r="A34" s="9"/>
    </row>
    <row r="35" spans="1:6" x14ac:dyDescent="0.25">
      <c r="A35" s="9"/>
    </row>
    <row r="36" spans="1:6" ht="14.25" thickBot="1" x14ac:dyDescent="0.3"/>
    <row r="37" spans="1:6" ht="14.25" thickBot="1" x14ac:dyDescent="0.3">
      <c r="A37" s="98" t="s">
        <v>110</v>
      </c>
      <c r="B37" s="99"/>
      <c r="C37" s="99"/>
      <c r="D37" s="100"/>
      <c r="E37" s="100"/>
      <c r="F37" s="100"/>
    </row>
    <row r="38" spans="1:6" x14ac:dyDescent="0.25">
      <c r="A38" s="44"/>
      <c r="B38" s="16"/>
      <c r="C38" s="16"/>
      <c r="D38" s="62"/>
      <c r="E38" s="62"/>
      <c r="F38" s="62"/>
    </row>
    <row r="39" spans="1:6" x14ac:dyDescent="0.25">
      <c r="A39" s="44" t="s">
        <v>111</v>
      </c>
      <c r="B39" s="96"/>
      <c r="C39" s="96"/>
      <c r="D39" s="92"/>
      <c r="E39" s="92"/>
      <c r="F39" s="92"/>
    </row>
    <row r="40" spans="1:6" x14ac:dyDescent="0.25">
      <c r="A40" s="93" t="s">
        <v>131</v>
      </c>
      <c r="B40" s="96"/>
      <c r="C40" s="96"/>
      <c r="D40" s="92"/>
      <c r="E40" s="92"/>
      <c r="F40" s="92"/>
    </row>
    <row r="41" spans="1:6" x14ac:dyDescent="0.25">
      <c r="A41" s="93" t="s">
        <v>132</v>
      </c>
      <c r="B41" s="96"/>
      <c r="C41" s="96"/>
      <c r="D41" s="92"/>
      <c r="E41" s="92"/>
      <c r="F41" s="92"/>
    </row>
    <row r="42" spans="1:6" x14ac:dyDescent="0.25">
      <c r="A42" s="44"/>
      <c r="B42" s="16"/>
      <c r="C42" s="16"/>
      <c r="D42" s="62"/>
      <c r="E42" s="62"/>
      <c r="F42" s="62"/>
    </row>
    <row r="43" spans="1:6" x14ac:dyDescent="0.25">
      <c r="A43" s="44" t="s">
        <v>114</v>
      </c>
      <c r="B43" s="96"/>
      <c r="C43" s="96"/>
      <c r="D43" s="92"/>
      <c r="E43" s="92"/>
      <c r="F43" s="92"/>
    </row>
    <row r="44" spans="1:6" x14ac:dyDescent="0.25">
      <c r="A44" s="93" t="s">
        <v>112</v>
      </c>
      <c r="B44" s="102"/>
      <c r="C44" s="102"/>
      <c r="D44" s="101"/>
      <c r="E44" s="101"/>
      <c r="F44" s="101"/>
    </row>
    <row r="45" spans="1:6" x14ac:dyDescent="0.25">
      <c r="A45" s="93" t="s">
        <v>113</v>
      </c>
      <c r="B45" s="102"/>
      <c r="C45" s="102"/>
      <c r="D45" s="101"/>
      <c r="E45" s="101"/>
      <c r="F45" s="101"/>
    </row>
    <row r="46" spans="1:6" x14ac:dyDescent="0.25">
      <c r="A46" s="44"/>
      <c r="B46" s="16"/>
      <c r="C46" s="96"/>
      <c r="D46" s="92"/>
      <c r="E46" s="92"/>
      <c r="F46" s="92"/>
    </row>
    <row r="47" spans="1:6" ht="14.25" thickBot="1" x14ac:dyDescent="0.3">
      <c r="A47" s="46" t="s">
        <v>136</v>
      </c>
      <c r="B47" s="103"/>
      <c r="C47" s="117"/>
      <c r="D47" s="94"/>
      <c r="E47" s="94"/>
      <c r="F47" s="94"/>
    </row>
    <row r="49" spans="1:6" ht="14.25" thickBot="1" x14ac:dyDescent="0.3"/>
    <row r="50" spans="1:6" ht="14.25" thickBot="1" x14ac:dyDescent="0.3">
      <c r="A50" s="98" t="s">
        <v>115</v>
      </c>
      <c r="B50" s="99"/>
      <c r="C50" s="99"/>
      <c r="D50" s="100"/>
      <c r="E50" s="100"/>
      <c r="F50" s="100"/>
    </row>
    <row r="51" spans="1:6" x14ac:dyDescent="0.25">
      <c r="A51" s="44"/>
      <c r="B51" s="16"/>
      <c r="C51" s="16"/>
      <c r="D51" s="62"/>
      <c r="E51" s="62"/>
      <c r="F51" s="62"/>
    </row>
    <row r="52" spans="1:6" x14ac:dyDescent="0.25">
      <c r="A52" s="44" t="s">
        <v>116</v>
      </c>
      <c r="B52" s="16"/>
      <c r="C52" s="51"/>
      <c r="D52" s="45"/>
      <c r="E52" s="45"/>
      <c r="F52" s="45"/>
    </row>
    <row r="53" spans="1:6" x14ac:dyDescent="0.25">
      <c r="A53" s="44" t="s">
        <v>117</v>
      </c>
      <c r="B53" s="16"/>
      <c r="C53" s="114"/>
      <c r="D53" s="111"/>
      <c r="E53" s="111"/>
      <c r="F53" s="111"/>
    </row>
    <row r="54" spans="1:6" x14ac:dyDescent="0.25">
      <c r="A54" s="44" t="s">
        <v>118</v>
      </c>
      <c r="B54" s="16"/>
      <c r="C54" s="51"/>
      <c r="D54" s="45"/>
      <c r="E54" s="45"/>
      <c r="F54" s="45"/>
    </row>
    <row r="55" spans="1:6" x14ac:dyDescent="0.25">
      <c r="A55" s="44" t="s">
        <v>119</v>
      </c>
      <c r="B55" s="16"/>
      <c r="C55" s="51"/>
      <c r="D55" s="45"/>
      <c r="E55" s="45"/>
      <c r="F55" s="45"/>
    </row>
    <row r="56" spans="1:6" x14ac:dyDescent="0.25">
      <c r="A56" s="44" t="s">
        <v>120</v>
      </c>
      <c r="B56" s="16"/>
      <c r="C56" s="96"/>
      <c r="D56" s="92"/>
      <c r="E56" s="92"/>
      <c r="F56" s="92"/>
    </row>
    <row r="57" spans="1:6" x14ac:dyDescent="0.25">
      <c r="A57" s="44" t="s">
        <v>121</v>
      </c>
      <c r="B57" s="16"/>
      <c r="C57" s="51"/>
      <c r="D57" s="45"/>
      <c r="E57" s="45"/>
      <c r="F57" s="45"/>
    </row>
    <row r="58" spans="1:6" x14ac:dyDescent="0.25">
      <c r="A58" s="44"/>
      <c r="B58" s="16"/>
      <c r="C58" s="16"/>
      <c r="D58" s="62"/>
      <c r="E58" s="62"/>
      <c r="F58" s="62"/>
    </row>
    <row r="59" spans="1:6" x14ac:dyDescent="0.25">
      <c r="A59" s="29" t="s">
        <v>122</v>
      </c>
      <c r="B59" s="19"/>
      <c r="C59" s="114"/>
      <c r="D59" s="111"/>
      <c r="E59" s="111"/>
      <c r="F59" s="111"/>
    </row>
    <row r="60" spans="1:6" x14ac:dyDescent="0.25">
      <c r="A60" s="93" t="s">
        <v>123</v>
      </c>
      <c r="B60" s="16"/>
      <c r="C60" s="21"/>
      <c r="D60" s="70"/>
      <c r="E60" s="70"/>
      <c r="F60" s="70"/>
    </row>
    <row r="61" spans="1:6" x14ac:dyDescent="0.25">
      <c r="A61" s="93" t="s">
        <v>124</v>
      </c>
      <c r="B61" s="16"/>
      <c r="C61" s="21"/>
      <c r="D61" s="70"/>
      <c r="E61" s="70"/>
      <c r="F61" s="70"/>
    </row>
    <row r="62" spans="1:6" x14ac:dyDescent="0.25">
      <c r="A62" s="93" t="s">
        <v>133</v>
      </c>
      <c r="B62" s="16"/>
      <c r="C62" s="21"/>
      <c r="D62" s="70"/>
      <c r="E62" s="70"/>
      <c r="F62" s="70"/>
    </row>
    <row r="63" spans="1:6" x14ac:dyDescent="0.25">
      <c r="A63" s="44"/>
      <c r="B63" s="16"/>
      <c r="C63" s="16"/>
      <c r="D63" s="62"/>
      <c r="E63" s="62"/>
      <c r="F63" s="62"/>
    </row>
    <row r="64" spans="1:6" x14ac:dyDescent="0.25">
      <c r="A64" s="29" t="s">
        <v>125</v>
      </c>
      <c r="B64" s="19"/>
      <c r="C64" s="114"/>
      <c r="D64" s="111"/>
      <c r="E64" s="111"/>
      <c r="F64" s="111"/>
    </row>
    <row r="65" spans="1:6" x14ac:dyDescent="0.25">
      <c r="A65" s="93" t="s">
        <v>123</v>
      </c>
      <c r="B65" s="16"/>
      <c r="C65" s="96"/>
      <c r="D65" s="92"/>
      <c r="E65" s="92"/>
      <c r="F65" s="92"/>
    </row>
    <row r="66" spans="1:6" x14ac:dyDescent="0.25">
      <c r="A66" s="93" t="s">
        <v>126</v>
      </c>
      <c r="B66" s="16"/>
      <c r="C66" s="96"/>
      <c r="D66" s="92"/>
      <c r="E66" s="92"/>
      <c r="F66" s="92"/>
    </row>
    <row r="67" spans="1:6" x14ac:dyDescent="0.25">
      <c r="A67" s="44"/>
      <c r="B67" s="16"/>
      <c r="C67" s="96"/>
      <c r="D67" s="92"/>
      <c r="E67" s="92"/>
      <c r="F67" s="92"/>
    </row>
    <row r="68" spans="1:6" x14ac:dyDescent="0.25">
      <c r="A68" s="112" t="s">
        <v>127</v>
      </c>
      <c r="B68" s="16"/>
      <c r="C68" s="96"/>
      <c r="D68" s="92"/>
      <c r="E68" s="92"/>
      <c r="F68" s="92"/>
    </row>
    <row r="69" spans="1:6" ht="14.25" thickBot="1" x14ac:dyDescent="0.3">
      <c r="A69" s="113" t="s">
        <v>128</v>
      </c>
      <c r="B69" s="97"/>
      <c r="C69" s="97"/>
      <c r="D69" s="94"/>
      <c r="E69" s="94"/>
      <c r="F69" s="94"/>
    </row>
    <row r="72" spans="1:6" x14ac:dyDescent="0.25">
      <c r="A72" s="1"/>
    </row>
    <row r="73" spans="1:6" x14ac:dyDescent="0.25">
      <c r="A73" s="8"/>
    </row>
    <row r="74" spans="1:6" x14ac:dyDescent="0.25">
      <c r="B74" s="23"/>
      <c r="C74" s="23"/>
      <c r="D74" s="23"/>
      <c r="E74" s="23"/>
      <c r="F74" s="23"/>
    </row>
    <row r="75" spans="1:6" x14ac:dyDescent="0.25">
      <c r="C75" s="24"/>
      <c r="D75" s="24"/>
      <c r="E75" s="24"/>
      <c r="F75" s="24"/>
    </row>
    <row r="76" spans="1:6" x14ac:dyDescent="0.25">
      <c r="C76" s="27"/>
      <c r="D76" s="27"/>
      <c r="E76" s="27"/>
      <c r="F76" s="27"/>
    </row>
    <row r="77" spans="1:6" x14ac:dyDescent="0.25">
      <c r="C77" s="10"/>
      <c r="D77" s="10"/>
      <c r="E77" s="10"/>
      <c r="F77" s="10"/>
    </row>
    <row r="78" spans="1:6" x14ac:dyDescent="0.25">
      <c r="C78" s="25"/>
      <c r="D78" s="25"/>
      <c r="E78" s="25"/>
      <c r="F78" s="25"/>
    </row>
    <row r="79" spans="1:6" x14ac:dyDescent="0.25">
      <c r="C79" s="23"/>
      <c r="D79" s="23"/>
      <c r="E79" s="23"/>
      <c r="F79" s="23"/>
    </row>
    <row r="80" spans="1:6" x14ac:dyDescent="0.25">
      <c r="C80" s="23"/>
      <c r="D80" s="23"/>
      <c r="E80" s="23"/>
      <c r="F80" s="23"/>
    </row>
    <row r="81" spans="1:6" x14ac:dyDescent="0.25">
      <c r="C81" s="23"/>
      <c r="D81" s="23"/>
      <c r="E81" s="23"/>
      <c r="F81" s="23"/>
    </row>
    <row r="88" spans="1:6" x14ac:dyDescent="0.25">
      <c r="C88" s="23"/>
      <c r="D88" s="23"/>
    </row>
    <row r="89" spans="1:6" x14ac:dyDescent="0.25">
      <c r="C89" s="23"/>
      <c r="D89" s="23"/>
    </row>
    <row r="90" spans="1:6" x14ac:dyDescent="0.25">
      <c r="C90" s="23"/>
      <c r="D90" s="23"/>
    </row>
    <row r="91" spans="1:6" x14ac:dyDescent="0.25">
      <c r="C91" s="23"/>
      <c r="D91" s="23"/>
    </row>
    <row r="92" spans="1:6" x14ac:dyDescent="0.25">
      <c r="C92" s="23"/>
      <c r="D92" s="23"/>
    </row>
    <row r="93" spans="1:6" x14ac:dyDescent="0.25">
      <c r="A93" s="9"/>
    </row>
    <row r="94" spans="1:6" x14ac:dyDescent="0.25">
      <c r="A94" s="9"/>
    </row>
    <row r="96" spans="1:6" x14ac:dyDescent="0.25">
      <c r="A96" s="8"/>
    </row>
  </sheetData>
  <pageMargins left="0.70866141732283472" right="0.70866141732283472" top="0.74803149606299213" bottom="0.74803149606299213" header="0.31496062992125984" footer="0.31496062992125984"/>
  <pageSetup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U42"/>
  <sheetViews>
    <sheetView topLeftCell="J1" workbookViewId="0">
      <selection activeCell="Q7" sqref="Q7:U7"/>
    </sheetView>
  </sheetViews>
  <sheetFormatPr baseColWidth="10" defaultRowHeight="13.5" x14ac:dyDescent="0.25"/>
  <cols>
    <col min="3" max="3" width="56.85546875" customWidth="1"/>
    <col min="4" max="8" width="10.42578125" bestFit="1" customWidth="1"/>
    <col min="10" max="10" width="56.85546875" bestFit="1" customWidth="1"/>
    <col min="11" max="15" width="10.42578125" bestFit="1" customWidth="1"/>
    <col min="17" max="17" width="41.140625" customWidth="1"/>
  </cols>
  <sheetData>
    <row r="6" spans="3:21" ht="14.25" thickBot="1" x14ac:dyDescent="0.3"/>
    <row r="7" spans="3:21" ht="14.25" thickBot="1" x14ac:dyDescent="0.3">
      <c r="C7" s="142"/>
      <c r="D7" s="58">
        <v>39814</v>
      </c>
      <c r="E7" s="59">
        <v>40178</v>
      </c>
      <c r="F7" s="60">
        <v>40543</v>
      </c>
      <c r="G7" s="60">
        <v>40755</v>
      </c>
      <c r="H7" s="60">
        <v>40786</v>
      </c>
      <c r="J7" s="142"/>
      <c r="K7" s="58">
        <v>39814</v>
      </c>
      <c r="L7" s="59">
        <v>40178</v>
      </c>
      <c r="M7" s="60">
        <v>40543</v>
      </c>
      <c r="N7" s="60">
        <v>40755</v>
      </c>
      <c r="O7" s="60">
        <v>40786</v>
      </c>
      <c r="Q7" s="184"/>
      <c r="R7" s="196" t="s">
        <v>32</v>
      </c>
      <c r="S7" s="196"/>
      <c r="T7" s="196"/>
      <c r="U7" s="197"/>
    </row>
    <row r="8" spans="3:21" x14ac:dyDescent="0.25">
      <c r="C8" s="143" t="s">
        <v>0</v>
      </c>
      <c r="D8" s="55" t="s">
        <v>14</v>
      </c>
      <c r="E8" s="11" t="s">
        <v>14</v>
      </c>
      <c r="F8" s="56" t="s">
        <v>14</v>
      </c>
      <c r="G8" s="56" t="s">
        <v>14</v>
      </c>
      <c r="H8" s="56" t="s">
        <v>14</v>
      </c>
      <c r="J8" s="143" t="s">
        <v>0</v>
      </c>
      <c r="K8" s="55"/>
      <c r="L8" s="11"/>
      <c r="M8" s="56"/>
      <c r="N8" s="56"/>
      <c r="O8" s="56"/>
      <c r="Q8" s="153"/>
      <c r="R8" s="182" t="s">
        <v>35</v>
      </c>
      <c r="S8" s="183" t="s">
        <v>33</v>
      </c>
      <c r="T8" s="183" t="s">
        <v>138</v>
      </c>
      <c r="U8" s="183" t="s">
        <v>138</v>
      </c>
    </row>
    <row r="9" spans="3:21" x14ac:dyDescent="0.25">
      <c r="C9" s="144" t="s">
        <v>1</v>
      </c>
      <c r="D9" s="61"/>
      <c r="E9" s="63"/>
      <c r="F9" s="45"/>
      <c r="G9" s="45"/>
      <c r="H9" s="45"/>
      <c r="J9" s="144" t="s">
        <v>1</v>
      </c>
      <c r="K9" s="61"/>
      <c r="L9" s="63"/>
      <c r="M9" s="45"/>
      <c r="N9" s="45"/>
      <c r="O9" s="45"/>
      <c r="Q9" s="143"/>
      <c r="R9" s="123" t="s">
        <v>36</v>
      </c>
      <c r="S9" s="31" t="s">
        <v>34</v>
      </c>
      <c r="T9" s="31" t="s">
        <v>137</v>
      </c>
      <c r="U9" s="31" t="s">
        <v>141</v>
      </c>
    </row>
    <row r="10" spans="3:21" x14ac:dyDescent="0.25">
      <c r="C10" s="144" t="s">
        <v>2</v>
      </c>
      <c r="D10" s="61"/>
      <c r="E10" s="51"/>
      <c r="F10" s="45"/>
      <c r="G10" s="45"/>
      <c r="H10" s="45"/>
      <c r="J10" s="144" t="s">
        <v>2</v>
      </c>
      <c r="K10" s="61"/>
      <c r="L10" s="51"/>
      <c r="M10" s="45"/>
      <c r="N10" s="45"/>
      <c r="O10" s="45"/>
      <c r="Q10" s="154" t="s">
        <v>37</v>
      </c>
      <c r="R10" s="3"/>
      <c r="S10" s="30"/>
      <c r="T10" s="30"/>
      <c r="U10" s="30"/>
    </row>
    <row r="11" spans="3:21" x14ac:dyDescent="0.25">
      <c r="C11" s="144" t="s">
        <v>3</v>
      </c>
      <c r="D11" s="61"/>
      <c r="E11" s="51"/>
      <c r="F11" s="45"/>
      <c r="G11" s="45"/>
      <c r="H11" s="45"/>
      <c r="J11" s="144" t="s">
        <v>3</v>
      </c>
      <c r="K11" s="61"/>
      <c r="L11" s="51"/>
      <c r="M11" s="45"/>
      <c r="N11" s="45"/>
      <c r="O11" s="45"/>
      <c r="Q11" s="155" t="s">
        <v>38</v>
      </c>
      <c r="R11" s="124"/>
      <c r="S11" s="32"/>
      <c r="T11" s="32"/>
      <c r="U11" s="32"/>
    </row>
    <row r="12" spans="3:21" x14ac:dyDescent="0.25">
      <c r="C12" s="144" t="s">
        <v>4</v>
      </c>
      <c r="D12" s="61"/>
      <c r="E12" s="51"/>
      <c r="F12" s="45"/>
      <c r="G12" s="45"/>
      <c r="H12" s="45"/>
      <c r="J12" s="144" t="s">
        <v>4</v>
      </c>
      <c r="K12" s="61"/>
      <c r="L12" s="51"/>
      <c r="M12" s="45"/>
      <c r="N12" s="45"/>
      <c r="O12" s="45"/>
      <c r="Q12" s="155" t="s">
        <v>39</v>
      </c>
      <c r="R12" s="124"/>
      <c r="S12" s="32"/>
      <c r="T12" s="32"/>
      <c r="U12" s="32"/>
    </row>
    <row r="13" spans="3:21" x14ac:dyDescent="0.25">
      <c r="C13" s="144" t="s">
        <v>5</v>
      </c>
      <c r="D13" s="61"/>
      <c r="E13" s="51"/>
      <c r="F13" s="45"/>
      <c r="G13" s="45"/>
      <c r="H13" s="45"/>
      <c r="J13" s="144" t="s">
        <v>5</v>
      </c>
      <c r="K13" s="61"/>
      <c r="L13" s="51"/>
      <c r="M13" s="45"/>
      <c r="N13" s="45"/>
      <c r="O13" s="45"/>
      <c r="Q13" s="155" t="s">
        <v>40</v>
      </c>
      <c r="R13" s="124"/>
      <c r="S13" s="32"/>
      <c r="T13" s="32"/>
      <c r="U13" s="32"/>
    </row>
    <row r="14" spans="3:21" ht="14.25" thickBot="1" x14ac:dyDescent="0.3">
      <c r="C14" s="145" t="s">
        <v>6</v>
      </c>
      <c r="D14" s="61"/>
      <c r="E14" s="51"/>
      <c r="F14" s="45"/>
      <c r="G14" s="45"/>
      <c r="H14" s="45"/>
      <c r="J14" s="145" t="s">
        <v>6</v>
      </c>
      <c r="K14" s="61"/>
      <c r="L14" s="51"/>
      <c r="M14" s="45"/>
      <c r="N14" s="45"/>
      <c r="O14" s="45"/>
      <c r="Q14" s="155" t="s">
        <v>41</v>
      </c>
      <c r="R14" s="124"/>
      <c r="S14" s="32"/>
      <c r="T14" s="32"/>
      <c r="U14" s="32"/>
    </row>
    <row r="15" spans="3:21" ht="14.25" thickBot="1" x14ac:dyDescent="0.3">
      <c r="C15" s="146" t="s">
        <v>7</v>
      </c>
      <c r="D15" s="108"/>
      <c r="E15" s="109"/>
      <c r="F15" s="110"/>
      <c r="G15" s="110"/>
      <c r="H15" s="110"/>
      <c r="J15" s="146" t="s">
        <v>7</v>
      </c>
      <c r="K15" s="108"/>
      <c r="L15" s="109"/>
      <c r="M15" s="110"/>
      <c r="N15" s="110"/>
      <c r="O15" s="110"/>
      <c r="Q15" s="155" t="s">
        <v>42</v>
      </c>
      <c r="R15" s="124"/>
      <c r="S15" s="32"/>
      <c r="T15" s="32"/>
      <c r="U15" s="32"/>
    </row>
    <row r="16" spans="3:21" x14ac:dyDescent="0.25">
      <c r="C16" s="147" t="s">
        <v>8</v>
      </c>
      <c r="D16" s="61"/>
      <c r="E16" s="51"/>
      <c r="F16" s="45"/>
      <c r="G16" s="45"/>
      <c r="H16" s="45"/>
      <c r="J16" s="147" t="s">
        <v>8</v>
      </c>
      <c r="K16" s="61"/>
      <c r="L16" s="51"/>
      <c r="M16" s="45"/>
      <c r="N16" s="45"/>
      <c r="O16" s="45"/>
      <c r="Q16" s="155" t="s">
        <v>43</v>
      </c>
      <c r="R16" s="124"/>
      <c r="S16" s="32"/>
      <c r="T16" s="32"/>
      <c r="U16" s="32"/>
    </row>
    <row r="17" spans="3:21" x14ac:dyDescent="0.25">
      <c r="C17" s="144" t="s">
        <v>9</v>
      </c>
      <c r="D17" s="61"/>
      <c r="E17" s="51"/>
      <c r="F17" s="45"/>
      <c r="G17" s="45"/>
      <c r="H17" s="45"/>
      <c r="J17" s="144" t="s">
        <v>9</v>
      </c>
      <c r="K17" s="61"/>
      <c r="L17" s="51"/>
      <c r="M17" s="45"/>
      <c r="N17" s="45"/>
      <c r="O17" s="45"/>
      <c r="Q17" s="155" t="s">
        <v>44</v>
      </c>
      <c r="R17" s="124"/>
      <c r="S17" s="32"/>
      <c r="T17" s="32"/>
      <c r="U17" s="32"/>
    </row>
    <row r="18" spans="3:21" ht="14.25" thickBot="1" x14ac:dyDescent="0.3">
      <c r="C18" s="145" t="s">
        <v>10</v>
      </c>
      <c r="D18" s="61"/>
      <c r="E18" s="51"/>
      <c r="F18" s="45"/>
      <c r="G18" s="45"/>
      <c r="H18" s="45"/>
      <c r="J18" s="144" t="s">
        <v>10</v>
      </c>
      <c r="K18" s="61"/>
      <c r="L18" s="51"/>
      <c r="M18" s="45"/>
      <c r="N18" s="45"/>
      <c r="O18" s="45"/>
      <c r="Q18" s="156" t="s">
        <v>45</v>
      </c>
      <c r="R18" s="124"/>
      <c r="S18" s="32"/>
      <c r="T18" s="32"/>
      <c r="U18" s="32"/>
    </row>
    <row r="19" spans="3:21" ht="14.25" thickBot="1" x14ac:dyDescent="0.3">
      <c r="C19" s="146" t="s">
        <v>11</v>
      </c>
      <c r="D19" s="108"/>
      <c r="E19" s="109"/>
      <c r="F19" s="110"/>
      <c r="G19" s="110"/>
      <c r="H19" s="110"/>
      <c r="J19" s="180" t="s">
        <v>11</v>
      </c>
      <c r="K19" s="108"/>
      <c r="L19" s="109"/>
      <c r="M19" s="110"/>
      <c r="N19" s="110"/>
      <c r="O19" s="110"/>
      <c r="Q19" s="146" t="s">
        <v>46</v>
      </c>
      <c r="R19" s="125"/>
      <c r="S19" s="37"/>
      <c r="T19" s="37"/>
      <c r="U19" s="37"/>
    </row>
    <row r="20" spans="3:21" ht="14.25" thickBot="1" x14ac:dyDescent="0.3">
      <c r="C20" s="148"/>
      <c r="D20" s="65"/>
      <c r="E20" s="65"/>
      <c r="F20" s="65"/>
      <c r="G20" s="65"/>
      <c r="H20" s="65"/>
      <c r="J20" s="179"/>
      <c r="Q20" s="157" t="s">
        <v>47</v>
      </c>
      <c r="R20" s="124"/>
      <c r="S20" s="32"/>
      <c r="T20" s="32"/>
      <c r="U20" s="32"/>
    </row>
    <row r="21" spans="3:21" ht="14.25" thickBot="1" x14ac:dyDescent="0.3">
      <c r="C21" s="149" t="s">
        <v>12</v>
      </c>
      <c r="D21" s="108"/>
      <c r="E21" s="109"/>
      <c r="F21" s="110"/>
      <c r="G21" s="110"/>
      <c r="H21" s="110"/>
      <c r="J21" s="181"/>
      <c r="Q21" s="146" t="s">
        <v>48</v>
      </c>
      <c r="R21" s="125"/>
      <c r="S21" s="37"/>
      <c r="T21" s="37"/>
      <c r="U21" s="37"/>
    </row>
    <row r="22" spans="3:21" x14ac:dyDescent="0.25">
      <c r="Q22" s="148"/>
      <c r="R22" s="124"/>
      <c r="S22" s="32"/>
      <c r="T22" s="32"/>
      <c r="U22" s="32"/>
    </row>
    <row r="23" spans="3:21" ht="14.25" thickBot="1" x14ac:dyDescent="0.3">
      <c r="Q23" s="158" t="s">
        <v>49</v>
      </c>
      <c r="R23" s="126"/>
      <c r="S23" s="33"/>
      <c r="T23" s="33"/>
      <c r="U23" s="33"/>
    </row>
    <row r="24" spans="3:21" ht="13.5" customHeight="1" x14ac:dyDescent="0.25">
      <c r="C24" s="152"/>
      <c r="D24" s="163">
        <v>39814</v>
      </c>
      <c r="E24" s="53">
        <v>40178</v>
      </c>
      <c r="F24" s="54">
        <v>40543</v>
      </c>
      <c r="G24" s="60">
        <v>40755</v>
      </c>
      <c r="H24" s="60">
        <v>40786</v>
      </c>
      <c r="J24" s="152"/>
      <c r="K24" s="163">
        <v>39814</v>
      </c>
      <c r="L24" s="53">
        <v>40178</v>
      </c>
      <c r="M24" s="54">
        <v>40543</v>
      </c>
      <c r="N24" s="60">
        <v>40755</v>
      </c>
      <c r="O24" s="60">
        <v>40786</v>
      </c>
      <c r="Q24" s="188" t="s">
        <v>50</v>
      </c>
      <c r="R24" s="124"/>
      <c r="S24" s="32"/>
      <c r="T24" s="32"/>
      <c r="U24" s="32"/>
    </row>
    <row r="25" spans="3:21" ht="14.25" thickBot="1" x14ac:dyDescent="0.3">
      <c r="C25" s="143" t="s">
        <v>13</v>
      </c>
      <c r="D25" s="164" t="s">
        <v>14</v>
      </c>
      <c r="E25" s="11" t="s">
        <v>14</v>
      </c>
      <c r="F25" s="56" t="s">
        <v>14</v>
      </c>
      <c r="G25" s="56" t="s">
        <v>14</v>
      </c>
      <c r="H25" s="56" t="s">
        <v>14</v>
      </c>
      <c r="J25" s="143" t="s">
        <v>13</v>
      </c>
      <c r="K25" s="164" t="s">
        <v>14</v>
      </c>
      <c r="L25" s="11" t="s">
        <v>14</v>
      </c>
      <c r="M25" s="56" t="s">
        <v>14</v>
      </c>
      <c r="N25" s="56" t="s">
        <v>14</v>
      </c>
      <c r="O25" s="56" t="s">
        <v>14</v>
      </c>
      <c r="Q25" s="189"/>
      <c r="R25" s="124"/>
      <c r="S25" s="32"/>
      <c r="T25" s="32"/>
      <c r="U25" s="32"/>
    </row>
    <row r="26" spans="3:21" ht="14.25" thickBot="1" x14ac:dyDescent="0.3">
      <c r="C26" s="147" t="s">
        <v>15</v>
      </c>
      <c r="D26" s="64"/>
      <c r="E26" s="49"/>
      <c r="F26" s="43"/>
      <c r="G26" s="118"/>
      <c r="H26" s="118"/>
      <c r="J26" s="147" t="s">
        <v>15</v>
      </c>
      <c r="K26" s="64"/>
      <c r="L26" s="49"/>
      <c r="M26" s="43"/>
      <c r="N26" s="118"/>
      <c r="O26" s="118"/>
      <c r="Q26" s="149" t="s">
        <v>51</v>
      </c>
      <c r="R26" s="127"/>
      <c r="S26" s="40"/>
      <c r="T26" s="39"/>
      <c r="U26" s="39"/>
    </row>
    <row r="27" spans="3:21" ht="14.25" thickBot="1" x14ac:dyDescent="0.3">
      <c r="C27" s="144" t="s">
        <v>16</v>
      </c>
      <c r="D27" s="61"/>
      <c r="E27" s="51"/>
      <c r="F27" s="45"/>
      <c r="G27" s="119"/>
      <c r="H27" s="119"/>
      <c r="J27" s="144" t="s">
        <v>16</v>
      </c>
      <c r="K27" s="61"/>
      <c r="L27" s="51"/>
      <c r="M27" s="45"/>
      <c r="N27" s="119"/>
      <c r="O27" s="119"/>
    </row>
    <row r="28" spans="3:21" x14ac:dyDescent="0.25">
      <c r="C28" s="144" t="s">
        <v>17</v>
      </c>
      <c r="D28" s="61"/>
      <c r="E28" s="51"/>
      <c r="F28" s="45"/>
      <c r="G28" s="119"/>
      <c r="H28" s="119"/>
      <c r="J28" s="144" t="s">
        <v>17</v>
      </c>
      <c r="K28" s="61"/>
      <c r="L28" s="51"/>
      <c r="M28" s="45"/>
      <c r="N28" s="119"/>
      <c r="O28" s="119"/>
      <c r="Q28" s="142" t="s">
        <v>129</v>
      </c>
      <c r="R28" s="131"/>
      <c r="S28" s="43"/>
      <c r="T28" s="43"/>
      <c r="U28" s="43"/>
    </row>
    <row r="29" spans="3:21" x14ac:dyDescent="0.25">
      <c r="C29" s="144" t="s">
        <v>18</v>
      </c>
      <c r="D29" s="61"/>
      <c r="E29" s="51"/>
      <c r="F29" s="45"/>
      <c r="G29" s="119"/>
      <c r="H29" s="119"/>
      <c r="J29" s="144" t="s">
        <v>18</v>
      </c>
      <c r="K29" s="61"/>
      <c r="L29" s="51"/>
      <c r="M29" s="45"/>
      <c r="N29" s="119"/>
      <c r="O29" s="119"/>
      <c r="Q29" s="144" t="s">
        <v>130</v>
      </c>
      <c r="R29" s="132"/>
      <c r="S29" s="45"/>
      <c r="T29" s="45"/>
      <c r="U29" s="45"/>
    </row>
    <row r="30" spans="3:21" ht="14.25" thickBot="1" x14ac:dyDescent="0.3">
      <c r="C30" s="145" t="s">
        <v>19</v>
      </c>
      <c r="D30" s="61"/>
      <c r="E30" s="51"/>
      <c r="F30" s="45"/>
      <c r="G30" s="120"/>
      <c r="H30" s="120"/>
      <c r="J30" s="145" t="s">
        <v>19</v>
      </c>
      <c r="K30" s="61"/>
      <c r="L30" s="51"/>
      <c r="M30" s="45"/>
      <c r="N30" s="120"/>
      <c r="O30" s="120"/>
      <c r="Q30" s="144" t="s">
        <v>135</v>
      </c>
      <c r="R30" s="132"/>
      <c r="S30" s="45"/>
      <c r="T30" s="45"/>
      <c r="U30" s="45"/>
    </row>
    <row r="31" spans="3:21" ht="14.25" thickBot="1" x14ac:dyDescent="0.3">
      <c r="C31" s="146" t="s">
        <v>20</v>
      </c>
      <c r="D31" s="108"/>
      <c r="E31" s="109"/>
      <c r="F31" s="110"/>
      <c r="G31" s="110"/>
      <c r="H31" s="110"/>
      <c r="J31" s="146" t="s">
        <v>20</v>
      </c>
      <c r="K31" s="108"/>
      <c r="L31" s="109"/>
      <c r="M31" s="110"/>
      <c r="N31" s="110"/>
      <c r="O31" s="110"/>
      <c r="Q31" s="162" t="s">
        <v>134</v>
      </c>
      <c r="R31" s="133"/>
      <c r="S31" s="47"/>
      <c r="T31" s="47"/>
      <c r="U31" s="47"/>
    </row>
    <row r="32" spans="3:21" x14ac:dyDescent="0.25">
      <c r="C32" s="147" t="s">
        <v>21</v>
      </c>
      <c r="D32" s="61"/>
      <c r="E32" s="51"/>
      <c r="F32" s="45"/>
      <c r="G32" s="45"/>
      <c r="H32" s="45"/>
      <c r="J32" s="147" t="s">
        <v>21</v>
      </c>
      <c r="K32" s="61"/>
      <c r="L32" s="51"/>
      <c r="M32" s="45"/>
      <c r="N32" s="45"/>
      <c r="O32" s="45"/>
    </row>
    <row r="33" spans="3:15" x14ac:dyDescent="0.25">
      <c r="C33" s="144" t="s">
        <v>17</v>
      </c>
      <c r="D33" s="61"/>
      <c r="E33" s="51"/>
      <c r="F33" s="45"/>
      <c r="G33" s="45"/>
      <c r="H33" s="45"/>
      <c r="J33" s="144" t="s">
        <v>17</v>
      </c>
      <c r="K33" s="61"/>
      <c r="L33" s="51"/>
      <c r="M33" s="45"/>
      <c r="N33" s="45"/>
      <c r="O33" s="45"/>
    </row>
    <row r="34" spans="3:15" ht="14.25" thickBot="1" x14ac:dyDescent="0.3">
      <c r="C34" s="145" t="s">
        <v>22</v>
      </c>
      <c r="D34" s="61"/>
      <c r="E34" s="51"/>
      <c r="F34" s="45"/>
      <c r="G34" s="45"/>
      <c r="H34" s="45"/>
      <c r="J34" s="145" t="s">
        <v>22</v>
      </c>
      <c r="K34" s="61"/>
      <c r="L34" s="51"/>
      <c r="M34" s="45"/>
      <c r="N34" s="45"/>
      <c r="O34" s="45"/>
    </row>
    <row r="35" spans="3:15" ht="14.25" thickBot="1" x14ac:dyDescent="0.3">
      <c r="C35" s="146" t="s">
        <v>23</v>
      </c>
      <c r="D35" s="108"/>
      <c r="E35" s="109"/>
      <c r="F35" s="110"/>
      <c r="G35" s="110"/>
      <c r="H35" s="110"/>
      <c r="J35" s="146" t="s">
        <v>23</v>
      </c>
      <c r="K35" s="108"/>
      <c r="L35" s="109"/>
      <c r="M35" s="110"/>
      <c r="N35" s="110"/>
      <c r="O35" s="110"/>
    </row>
    <row r="36" spans="3:15" x14ac:dyDescent="0.25">
      <c r="C36" s="147" t="s">
        <v>24</v>
      </c>
      <c r="D36" s="61"/>
      <c r="E36" s="51"/>
      <c r="F36" s="45"/>
      <c r="G36" s="45"/>
      <c r="H36" s="45"/>
      <c r="J36" s="147" t="s">
        <v>24</v>
      </c>
      <c r="K36" s="61"/>
      <c r="L36" s="51"/>
      <c r="M36" s="45"/>
      <c r="N36" s="45"/>
      <c r="O36" s="45"/>
    </row>
    <row r="37" spans="3:15" x14ac:dyDescent="0.25">
      <c r="C37" s="144" t="s">
        <v>25</v>
      </c>
      <c r="D37" s="61"/>
      <c r="E37" s="51"/>
      <c r="F37" s="45"/>
      <c r="G37" s="45"/>
      <c r="H37" s="45"/>
      <c r="J37" s="144" t="s">
        <v>25</v>
      </c>
      <c r="K37" s="61"/>
      <c r="L37" s="51"/>
      <c r="M37" s="45"/>
      <c r="N37" s="45"/>
      <c r="O37" s="45"/>
    </row>
    <row r="38" spans="3:15" x14ac:dyDescent="0.25">
      <c r="C38" s="144" t="s">
        <v>26</v>
      </c>
      <c r="D38" s="61"/>
      <c r="E38" s="51"/>
      <c r="F38" s="45"/>
      <c r="G38" s="45"/>
      <c r="H38" s="45"/>
      <c r="J38" s="144" t="s">
        <v>26</v>
      </c>
      <c r="K38" s="61"/>
      <c r="L38" s="51"/>
      <c r="M38" s="45"/>
      <c r="N38" s="45"/>
      <c r="O38" s="45"/>
    </row>
    <row r="39" spans="3:15" ht="14.25" thickBot="1" x14ac:dyDescent="0.3">
      <c r="C39" s="145" t="s">
        <v>27</v>
      </c>
      <c r="D39" s="61"/>
      <c r="E39" s="51"/>
      <c r="F39" s="45"/>
      <c r="G39" s="45"/>
      <c r="H39" s="45"/>
      <c r="J39" s="144" t="s">
        <v>27</v>
      </c>
      <c r="K39" s="61"/>
      <c r="L39" s="51"/>
      <c r="M39" s="45"/>
      <c r="N39" s="45"/>
      <c r="O39" s="45"/>
    </row>
    <row r="40" spans="3:15" ht="14.25" thickBot="1" x14ac:dyDescent="0.3">
      <c r="C40" s="146" t="s">
        <v>28</v>
      </c>
      <c r="D40" s="108"/>
      <c r="E40" s="109"/>
      <c r="F40" s="110"/>
      <c r="G40" s="110"/>
      <c r="H40" s="110"/>
      <c r="J40" s="180" t="s">
        <v>28</v>
      </c>
      <c r="K40" s="108"/>
      <c r="L40" s="109"/>
      <c r="M40" s="110"/>
      <c r="N40" s="110"/>
      <c r="O40" s="110"/>
    </row>
    <row r="41" spans="3:15" ht="14.25" thickBot="1" x14ac:dyDescent="0.3">
      <c r="C41" s="147"/>
    </row>
    <row r="42" spans="3:15" ht="14.25" thickBot="1" x14ac:dyDescent="0.3">
      <c r="C42" s="180" t="s">
        <v>29</v>
      </c>
      <c r="D42" s="108"/>
      <c r="E42" s="109"/>
      <c r="F42" s="110"/>
      <c r="G42" s="110"/>
      <c r="H42" s="110"/>
    </row>
  </sheetData>
  <mergeCells count="2">
    <mergeCell ref="R7:U7"/>
    <mergeCell ref="Q24:Q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Estado Situacion Financiera</vt:lpstr>
      <vt:lpstr>Estado Integral de Resultados</vt:lpstr>
      <vt:lpstr>Estado Flujo Efectivo</vt:lpstr>
      <vt:lpstr>Indicadores Financieros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Andana</dc:creator>
  <cp:lastModifiedBy>Jorge Berrios</cp:lastModifiedBy>
  <cp:lastPrinted>2012-09-27T00:20:16Z</cp:lastPrinted>
  <dcterms:created xsi:type="dcterms:W3CDTF">2011-08-30T13:11:01Z</dcterms:created>
  <dcterms:modified xsi:type="dcterms:W3CDTF">2012-09-28T19:39:32Z</dcterms:modified>
</cp:coreProperties>
</file>