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7995" activeTab="1"/>
  </bookViews>
  <sheets>
    <sheet name="Estimación de A" sheetId="1" r:id="rId1"/>
    <sheet name="Localización óptima" sheetId="2" r:id="rId2"/>
    <sheet name="Hoja3" sheetId="3" r:id="rId3"/>
  </sheets>
  <definedNames>
    <definedName name="solver_adj" localSheetId="0" hidden="1">'Estimación de A'!$B$19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'Estimación de A'!$O$17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25725"/>
</workbook>
</file>

<file path=xl/calcChain.xml><?xml version="1.0" encoding="utf-8"?>
<calcChain xmlns="http://schemas.openxmlformats.org/spreadsheetml/2006/main">
  <c r="J20" i="2"/>
  <c r="J14"/>
  <c r="K13"/>
  <c r="J13"/>
  <c r="J6"/>
  <c r="J2"/>
  <c r="J17" i="1"/>
  <c r="O17" s="1"/>
  <c r="J2"/>
  <c r="J7" i="2"/>
  <c r="K7"/>
  <c r="L7"/>
  <c r="M7"/>
  <c r="J8"/>
  <c r="K8"/>
  <c r="L8"/>
  <c r="M8"/>
  <c r="J9"/>
  <c r="K9"/>
  <c r="L9"/>
  <c r="M9"/>
  <c r="K6"/>
  <c r="L6"/>
  <c r="M6"/>
  <c r="M4"/>
  <c r="L4"/>
  <c r="K4"/>
  <c r="J4"/>
  <c r="M3"/>
  <c r="L3"/>
  <c r="K3"/>
  <c r="J3"/>
  <c r="J5" s="1"/>
  <c r="M2"/>
  <c r="M5" s="1"/>
  <c r="L2"/>
  <c r="L5" s="1"/>
  <c r="K2"/>
  <c r="K5" s="1"/>
  <c r="K4" i="1"/>
  <c r="L4"/>
  <c r="M4"/>
  <c r="J4"/>
  <c r="K3"/>
  <c r="L3"/>
  <c r="M3"/>
  <c r="J3"/>
  <c r="K2"/>
  <c r="L2"/>
  <c r="M2"/>
  <c r="M14" i="2" l="1"/>
  <c r="M15"/>
  <c r="M22" s="1"/>
  <c r="M16"/>
  <c r="M13"/>
  <c r="M20" s="1"/>
  <c r="L14"/>
  <c r="L15"/>
  <c r="L16"/>
  <c r="L13"/>
  <c r="L20" s="1"/>
  <c r="K20"/>
  <c r="K14"/>
  <c r="K15"/>
  <c r="K22" s="1"/>
  <c r="K16"/>
  <c r="K23" s="1"/>
  <c r="J21"/>
  <c r="J15"/>
  <c r="J16"/>
  <c r="J23" s="1"/>
  <c r="N20"/>
  <c r="K21"/>
  <c r="L23"/>
  <c r="L22"/>
  <c r="L21"/>
  <c r="M23"/>
  <c r="M21"/>
  <c r="J22"/>
  <c r="J5" i="1"/>
  <c r="J8" s="1"/>
  <c r="J13" s="1"/>
  <c r="L5"/>
  <c r="L8" s="1"/>
  <c r="L13" s="1"/>
  <c r="K5"/>
  <c r="M5"/>
  <c r="M10" s="1"/>
  <c r="M15" s="1"/>
  <c r="N21" i="2" l="1"/>
  <c r="N23"/>
  <c r="N22"/>
  <c r="J9" i="1"/>
  <c r="J14" s="1"/>
  <c r="J10"/>
  <c r="J15" s="1"/>
  <c r="L9"/>
  <c r="L14" s="1"/>
  <c r="L10"/>
  <c r="L15" s="1"/>
  <c r="K9"/>
  <c r="K14" s="1"/>
  <c r="K8"/>
  <c r="K13" s="1"/>
  <c r="M9"/>
  <c r="M14" s="1"/>
  <c r="M8"/>
  <c r="M13" s="1"/>
  <c r="K10"/>
  <c r="K15" s="1"/>
  <c r="L17" l="1"/>
  <c r="K17"/>
  <c r="M17"/>
</calcChain>
</file>

<file path=xl/sharedStrings.xml><?xml version="1.0" encoding="utf-8"?>
<sst xmlns="http://schemas.openxmlformats.org/spreadsheetml/2006/main" count="111" uniqueCount="60">
  <si>
    <t>Restaurant</t>
  </si>
  <si>
    <t>Ubicación</t>
  </si>
  <si>
    <t>Valoración</t>
  </si>
  <si>
    <t>Clientes de zona 1</t>
  </si>
  <si>
    <t>Clientes de zona 2</t>
  </si>
  <si>
    <t>Clientes de zona 3</t>
  </si>
  <si>
    <t>Clientes de zona  4</t>
  </si>
  <si>
    <t>R. Tuesday</t>
  </si>
  <si>
    <t>Zona 1</t>
  </si>
  <si>
    <t>J. Rockets</t>
  </si>
  <si>
    <t>Zona 4</t>
  </si>
  <si>
    <t>Mr. Jack</t>
  </si>
  <si>
    <t>Zona 3</t>
  </si>
  <si>
    <t>Zona 2</t>
  </si>
  <si>
    <t>C1</t>
  </si>
  <si>
    <t>C2</t>
  </si>
  <si>
    <t>C3</t>
  </si>
  <si>
    <t>C4</t>
  </si>
  <si>
    <t>A</t>
  </si>
  <si>
    <t>Estimaciones</t>
  </si>
  <si>
    <t>Sj/T1j^A</t>
  </si>
  <si>
    <t>Sj/T2j^A</t>
  </si>
  <si>
    <t>Sj/T3j^A</t>
  </si>
  <si>
    <t>Sj/T4j^A</t>
  </si>
  <si>
    <t>Suma filas</t>
  </si>
  <si>
    <t>Suma errores</t>
  </si>
  <si>
    <t>HR1</t>
  </si>
  <si>
    <t>HR2</t>
  </si>
  <si>
    <t>HR3</t>
  </si>
  <si>
    <t>HR4</t>
  </si>
  <si>
    <t>Sumas</t>
  </si>
  <si>
    <t>Total de clientes</t>
  </si>
  <si>
    <t>Estimaciones del Número de Clientes por zona</t>
  </si>
  <si>
    <t>Errores (Diferencia entre la Estimación y la Realidad en Valor Absoluto)</t>
  </si>
  <si>
    <t>existen con un A determinado por ustedes al ojo.</t>
  </si>
  <si>
    <t xml:space="preserve">de que los clientes acudan a estos restaurantes, se </t>
  </si>
  <si>
    <t>calcula la estimación de los clientes que acuden.</t>
  </si>
  <si>
    <t xml:space="preserve"> errores, es decir, la diferencia entre el valor real y </t>
  </si>
  <si>
    <t>el valor estimado con el A arbitrario.</t>
  </si>
  <si>
    <t>1. Calculan el atractivo de los restaurantes que ya</t>
  </si>
  <si>
    <t xml:space="preserve">2. Una vez calculado el atractivo y las probabilidades </t>
  </si>
  <si>
    <t>3. Para obtener una estimación de A se minimizan los</t>
  </si>
  <si>
    <t>4. Se suman los errores.</t>
  </si>
  <si>
    <t>1. Nuevamente se calcula</t>
  </si>
  <si>
    <t>el atractivo</t>
  </si>
  <si>
    <t>2. Ahora calculamos el</t>
  </si>
  <si>
    <t>atractivo de HR según</t>
  </si>
  <si>
    <t>cada zona donde se</t>
  </si>
  <si>
    <t>puede ubicar</t>
  </si>
  <si>
    <t>3. Se suma el atractivo</t>
  </si>
  <si>
    <t>de los otros restautantes</t>
  </si>
  <si>
    <t xml:space="preserve">y el de HR para obtener </t>
  </si>
  <si>
    <t>el denominador de la función</t>
  </si>
  <si>
    <t>4. Calculamos la probabilidad de que un cliente</t>
  </si>
  <si>
    <t>de cada zona asista a HR según en que zona se</t>
  </si>
  <si>
    <t>5. Obtenemos el número de clientes que acudirían</t>
  </si>
  <si>
    <t>multiplicando la probabilidad por el número de clietnes de cada zona.</t>
  </si>
  <si>
    <t>ubica.</t>
  </si>
  <si>
    <t xml:space="preserve">5. Minimizamos la suma de los errores cambiando </t>
  </si>
  <si>
    <t>la celda con el valor arbitrario de A usando solver.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</si>
</sst>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1" fillId="0" borderId="0" xfId="0" applyFont="1"/>
    <xf numFmtId="0" fontId="1" fillId="0" borderId="13" xfId="0" applyFont="1" applyFill="1" applyBorder="1" applyAlignment="1">
      <alignment horizontal="center" vertical="top" wrapText="1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0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12" xfId="0" applyBorder="1"/>
    <xf numFmtId="0" fontId="0" fillId="0" borderId="13" xfId="0" applyBorder="1"/>
    <xf numFmtId="0" fontId="0" fillId="3" borderId="0" xfId="0" applyFill="1"/>
    <xf numFmtId="0" fontId="0" fillId="0" borderId="15" xfId="0" applyFill="1" applyBorder="1" applyAlignment="1">
      <alignment horizontal="center" vertical="top" wrapText="1"/>
    </xf>
    <xf numFmtId="0" fontId="1" fillId="0" borderId="16" xfId="0" applyFont="1" applyFill="1" applyBorder="1" applyAlignment="1">
      <alignment horizontal="center" vertical="top" wrapText="1"/>
    </xf>
    <xf numFmtId="0" fontId="0" fillId="0" borderId="17" xfId="0" applyFill="1" applyBorder="1" applyAlignment="1">
      <alignment horizontal="center" vertical="top" wrapText="1"/>
    </xf>
    <xf numFmtId="0" fontId="1" fillId="0" borderId="18" xfId="0" applyFont="1" applyFill="1" applyBorder="1" applyAlignment="1">
      <alignment horizontal="center" vertical="top" wrapText="1"/>
    </xf>
    <xf numFmtId="0" fontId="0" fillId="0" borderId="12" xfId="0" applyFill="1" applyBorder="1" applyAlignment="1">
      <alignment horizontal="center" vertical="top" wrapText="1"/>
    </xf>
    <xf numFmtId="0" fontId="1" fillId="3" borderId="0" xfId="0" applyFont="1" applyFill="1" applyBorder="1" applyAlignment="1">
      <alignment horizontal="center" vertical="top" wrapText="1"/>
    </xf>
    <xf numFmtId="0" fontId="0" fillId="3" borderId="0" xfId="0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" fillId="0" borderId="20" xfId="0" applyFont="1" applyBorder="1"/>
    <xf numFmtId="0" fontId="1" fillId="0" borderId="21" xfId="0" applyFont="1" applyBorder="1"/>
    <xf numFmtId="0" fontId="1" fillId="0" borderId="10" xfId="0" applyFont="1" applyBorder="1"/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/>
    <xf numFmtId="0" fontId="0" fillId="0" borderId="9" xfId="0" applyFill="1" applyBorder="1"/>
    <xf numFmtId="0" fontId="0" fillId="0" borderId="16" xfId="0" applyFill="1" applyBorder="1"/>
    <xf numFmtId="0" fontId="0" fillId="0" borderId="0" xfId="0" applyFill="1" applyBorder="1"/>
    <xf numFmtId="0" fontId="0" fillId="0" borderId="17" xfId="0" applyFill="1" applyBorder="1"/>
    <xf numFmtId="0" fontId="1" fillId="0" borderId="22" xfId="0" applyFont="1" applyFill="1" applyBorder="1"/>
    <xf numFmtId="0" fontId="1" fillId="0" borderId="23" xfId="0" applyFont="1" applyFill="1" applyBorder="1"/>
    <xf numFmtId="0" fontId="0" fillId="0" borderId="18" xfId="0" applyFill="1" applyBorder="1"/>
    <xf numFmtId="0" fontId="0" fillId="0" borderId="19" xfId="0" applyFill="1" applyBorder="1"/>
    <xf numFmtId="0" fontId="0" fillId="0" borderId="12" xfId="0" applyFill="1" applyBorder="1"/>
    <xf numFmtId="0" fontId="1" fillId="0" borderId="11" xfId="0" applyFont="1" applyFill="1" applyBorder="1"/>
    <xf numFmtId="0" fontId="0" fillId="4" borderId="0" xfId="0" applyFill="1"/>
    <xf numFmtId="0" fontId="1" fillId="0" borderId="13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1"/>
  <sheetViews>
    <sheetView topLeftCell="C1" workbookViewId="0">
      <selection activeCell="O20" sqref="O20"/>
    </sheetView>
  </sheetViews>
  <sheetFormatPr baseColWidth="10" defaultRowHeight="15"/>
  <cols>
    <col min="2" max="2" width="11.5703125" bestFit="1" customWidth="1"/>
    <col min="8" max="8" width="13.140625" customWidth="1"/>
    <col min="9" max="9" width="14.28515625" customWidth="1"/>
    <col min="15" max="15" width="12.7109375" bestFit="1" customWidth="1"/>
  </cols>
  <sheetData>
    <row r="1" spans="1:18" ht="30.75" thickBo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J1" s="16" t="s">
        <v>20</v>
      </c>
      <c r="K1" s="16" t="s">
        <v>21</v>
      </c>
      <c r="L1" s="16" t="s">
        <v>22</v>
      </c>
      <c r="M1" s="16" t="s">
        <v>23</v>
      </c>
    </row>
    <row r="2" spans="1:18" ht="15.75" thickBot="1">
      <c r="A2" s="4" t="s">
        <v>7</v>
      </c>
      <c r="B2" s="5" t="s">
        <v>8</v>
      </c>
      <c r="C2" s="5">
        <v>6</v>
      </c>
      <c r="D2" s="5">
        <v>1200</v>
      </c>
      <c r="E2" s="5">
        <v>540</v>
      </c>
      <c r="F2" s="5">
        <v>240</v>
      </c>
      <c r="G2" s="6">
        <v>70</v>
      </c>
      <c r="I2" s="4" t="s">
        <v>7</v>
      </c>
      <c r="J2">
        <f>$C2/B8^$B$19</f>
        <v>0.4427708952235081</v>
      </c>
      <c r="K2">
        <f>$C2/C8^$B19</f>
        <v>0.12767065203914787</v>
      </c>
      <c r="L2">
        <f>$C2/D8^$B19</f>
        <v>9.2185773014037728E-2</v>
      </c>
      <c r="M2">
        <f>$C2/E8^$B19</f>
        <v>5.8255038621971227E-2</v>
      </c>
      <c r="O2" s="54" t="s">
        <v>39</v>
      </c>
      <c r="P2" s="54"/>
      <c r="Q2" s="54"/>
      <c r="R2" s="54"/>
    </row>
    <row r="3" spans="1:18" ht="15.75" thickBot="1">
      <c r="A3" s="7" t="s">
        <v>9</v>
      </c>
      <c r="B3" s="8" t="s">
        <v>10</v>
      </c>
      <c r="C3" s="8">
        <v>5</v>
      </c>
      <c r="D3" s="8">
        <v>130</v>
      </c>
      <c r="E3" s="8">
        <v>320</v>
      </c>
      <c r="F3" s="8">
        <v>430</v>
      </c>
      <c r="G3" s="9">
        <v>460</v>
      </c>
      <c r="I3" s="7" t="s">
        <v>9</v>
      </c>
      <c r="J3">
        <f>$C3/B11^$B19</f>
        <v>4.8545865518309361E-2</v>
      </c>
      <c r="K3">
        <f>$C3/C11^$B19</f>
        <v>7.6821477511698114E-2</v>
      </c>
      <c r="L3">
        <f>$C3/D11^$B19</f>
        <v>0.16836051192368712</v>
      </c>
      <c r="M3">
        <f>$C3/E11^$B19</f>
        <v>0.3689757460195901</v>
      </c>
      <c r="O3" s="54" t="s">
        <v>34</v>
      </c>
      <c r="P3" s="54"/>
      <c r="Q3" s="54"/>
      <c r="R3" s="54"/>
    </row>
    <row r="4" spans="1:18" ht="15.75" thickBot="1">
      <c r="A4" s="4" t="s">
        <v>11</v>
      </c>
      <c r="B4" s="5" t="s">
        <v>12</v>
      </c>
      <c r="C4" s="5">
        <v>4</v>
      </c>
      <c r="D4" s="5">
        <v>170</v>
      </c>
      <c r="E4" s="5">
        <v>440</v>
      </c>
      <c r="F4" s="5">
        <v>480</v>
      </c>
      <c r="G4" s="6">
        <v>170</v>
      </c>
      <c r="I4" s="4" t="s">
        <v>11</v>
      </c>
      <c r="J4">
        <f>$C4/B10^$B19</f>
        <v>6.1457182009358485E-2</v>
      </c>
      <c r="K4">
        <f>$C4/C10^$B19</f>
        <v>0.10462387121852582</v>
      </c>
      <c r="L4">
        <f>$C4/D10^$B19</f>
        <v>0.18653374057334177</v>
      </c>
      <c r="M4">
        <f>$C4/E10^$B19</f>
        <v>0.1346884095389497</v>
      </c>
    </row>
    <row r="5" spans="1:18">
      <c r="J5" s="17">
        <f>SUM(J2:J4)</f>
        <v>0.55277394275117597</v>
      </c>
      <c r="K5" s="17">
        <f t="shared" ref="K5:M5" si="0">SUM(K2:K4)</f>
        <v>0.30911600076937185</v>
      </c>
      <c r="L5" s="17">
        <f t="shared" si="0"/>
        <v>0.44708002551106663</v>
      </c>
      <c r="M5" s="17">
        <f t="shared" si="0"/>
        <v>0.56191919418051106</v>
      </c>
    </row>
    <row r="6" spans="1:18" ht="15.75" thickBot="1"/>
    <row r="7" spans="1:18" ht="15.75" thickBot="1">
      <c r="A7" s="10"/>
      <c r="B7" s="11" t="s">
        <v>8</v>
      </c>
      <c r="C7" s="11" t="s">
        <v>13</v>
      </c>
      <c r="D7" s="11" t="s">
        <v>12</v>
      </c>
      <c r="E7" s="11" t="s">
        <v>10</v>
      </c>
      <c r="I7" s="55" t="s">
        <v>32</v>
      </c>
      <c r="J7" s="56"/>
      <c r="K7" s="56"/>
      <c r="L7" s="56"/>
      <c r="M7" s="57"/>
    </row>
    <row r="8" spans="1:18" ht="15.75" thickBot="1">
      <c r="A8" s="12" t="s">
        <v>8</v>
      </c>
      <c r="B8" s="13">
        <v>10</v>
      </c>
      <c r="C8" s="13">
        <v>30</v>
      </c>
      <c r="D8" s="13">
        <v>40</v>
      </c>
      <c r="E8" s="13">
        <v>60</v>
      </c>
      <c r="I8" s="21" t="s">
        <v>7</v>
      </c>
      <c r="J8" s="22">
        <f>J2/J$5*C$14</f>
        <v>1201.4971970815627</v>
      </c>
      <c r="K8" s="22">
        <f t="shared" ref="J8:M10" si="1">K2/K$5*D$14</f>
        <v>536.92415545555036</v>
      </c>
      <c r="L8" s="22">
        <f t="shared" si="1"/>
        <v>237.12452562593677</v>
      </c>
      <c r="M8" s="23">
        <f t="shared" si="1"/>
        <v>72.570090962723285</v>
      </c>
      <c r="O8" s="54" t="s">
        <v>40</v>
      </c>
      <c r="P8" s="54"/>
      <c r="Q8" s="54"/>
      <c r="R8" s="54"/>
    </row>
    <row r="9" spans="1:18" ht="15.75" thickBot="1">
      <c r="A9" s="12" t="s">
        <v>13</v>
      </c>
      <c r="B9" s="13">
        <v>30</v>
      </c>
      <c r="C9" s="13">
        <v>15</v>
      </c>
      <c r="D9" s="13">
        <v>25</v>
      </c>
      <c r="E9" s="13">
        <v>40</v>
      </c>
      <c r="I9" s="21" t="s">
        <v>9</v>
      </c>
      <c r="J9" s="22">
        <f t="shared" si="1"/>
        <v>131.73341332813598</v>
      </c>
      <c r="K9" s="22">
        <f t="shared" si="1"/>
        <v>323.0758696303073</v>
      </c>
      <c r="L9" s="22">
        <f t="shared" si="1"/>
        <v>433.06472591996311</v>
      </c>
      <c r="M9" s="23">
        <f t="shared" si="1"/>
        <v>459.64442020954027</v>
      </c>
      <c r="O9" s="54" t="s">
        <v>35</v>
      </c>
      <c r="P9" s="54"/>
      <c r="Q9" s="54"/>
      <c r="R9" s="54"/>
    </row>
    <row r="10" spans="1:18" ht="15.75" thickBot="1">
      <c r="A10" s="12" t="s">
        <v>12</v>
      </c>
      <c r="B10" s="13">
        <v>40</v>
      </c>
      <c r="C10" s="13">
        <v>25</v>
      </c>
      <c r="D10" s="13">
        <v>15</v>
      </c>
      <c r="E10" s="13">
        <v>20</v>
      </c>
      <c r="I10" s="24" t="s">
        <v>11</v>
      </c>
      <c r="J10" s="25">
        <f t="shared" si="1"/>
        <v>166.76938959030122</v>
      </c>
      <c r="K10" s="25">
        <f t="shared" si="1"/>
        <v>439.99997491414211</v>
      </c>
      <c r="L10" s="25">
        <f t="shared" si="1"/>
        <v>479.81074845410006</v>
      </c>
      <c r="M10" s="26">
        <f t="shared" si="1"/>
        <v>167.7854888277364</v>
      </c>
      <c r="O10" s="54" t="s">
        <v>36</v>
      </c>
      <c r="P10" s="54"/>
      <c r="Q10" s="54"/>
      <c r="R10" s="54"/>
    </row>
    <row r="11" spans="1:18" ht="15.75" thickBot="1">
      <c r="A11" s="12" t="s">
        <v>10</v>
      </c>
      <c r="B11" s="13">
        <v>60</v>
      </c>
      <c r="C11" s="13">
        <v>40</v>
      </c>
      <c r="D11" s="13">
        <v>20</v>
      </c>
      <c r="E11" s="13">
        <v>10</v>
      </c>
    </row>
    <row r="12" spans="1:18">
      <c r="I12" s="58" t="s">
        <v>33</v>
      </c>
      <c r="J12" s="59"/>
      <c r="K12" s="59"/>
      <c r="L12" s="59"/>
      <c r="M12" s="60"/>
      <c r="O12" s="54" t="s">
        <v>41</v>
      </c>
      <c r="P12" s="54"/>
      <c r="Q12" s="54"/>
      <c r="R12" s="54"/>
    </row>
    <row r="13" spans="1:18" ht="15.75" thickBot="1">
      <c r="I13" s="21"/>
      <c r="J13" s="22">
        <f>ABS(J8-D2)</f>
        <v>1.4971970815627174</v>
      </c>
      <c r="K13" s="22">
        <f t="shared" ref="J13:M15" si="2">ABS(K8-E2)</f>
        <v>3.0758445444496374</v>
      </c>
      <c r="L13" s="22">
        <f t="shared" si="2"/>
        <v>2.8754743740632307</v>
      </c>
      <c r="M13" s="23">
        <f t="shared" si="2"/>
        <v>2.5700909627232846</v>
      </c>
      <c r="O13" s="54" t="s">
        <v>37</v>
      </c>
      <c r="P13" s="54"/>
      <c r="Q13" s="54"/>
      <c r="R13" s="54"/>
    </row>
    <row r="14" spans="1:18">
      <c r="A14" s="18" t="s">
        <v>14</v>
      </c>
      <c r="B14" s="29">
        <v>1500</v>
      </c>
      <c r="C14" s="15">
        <v>1500</v>
      </c>
      <c r="D14" s="15">
        <v>1300</v>
      </c>
      <c r="E14" s="15">
        <v>1150</v>
      </c>
      <c r="F14" s="15">
        <v>700</v>
      </c>
      <c r="I14" s="21"/>
      <c r="J14" s="22">
        <f t="shared" si="2"/>
        <v>1.7334133281359811</v>
      </c>
      <c r="K14" s="22">
        <f t="shared" si="2"/>
        <v>3.0758696303072952</v>
      </c>
      <c r="L14" s="22">
        <f t="shared" si="2"/>
        <v>3.0647259199631094</v>
      </c>
      <c r="M14" s="23">
        <f t="shared" si="2"/>
        <v>0.35557979045972843</v>
      </c>
      <c r="O14" s="54" t="s">
        <v>38</v>
      </c>
      <c r="P14" s="54"/>
      <c r="Q14" s="54"/>
      <c r="R14" s="54"/>
    </row>
    <row r="15" spans="1:18">
      <c r="A15" s="30" t="s">
        <v>15</v>
      </c>
      <c r="B15" s="31">
        <v>1300</v>
      </c>
      <c r="I15" s="21"/>
      <c r="J15" s="22">
        <f t="shared" si="2"/>
        <v>3.2306104096987838</v>
      </c>
      <c r="K15" s="22">
        <f t="shared" si="2"/>
        <v>2.5085857885187579E-5</v>
      </c>
      <c r="L15" s="22">
        <f t="shared" si="2"/>
        <v>0.18925154589993554</v>
      </c>
      <c r="M15" s="23">
        <f t="shared" si="2"/>
        <v>2.2145111722635988</v>
      </c>
    </row>
    <row r="16" spans="1:18">
      <c r="A16" s="30" t="s">
        <v>16</v>
      </c>
      <c r="B16" s="31">
        <v>1150</v>
      </c>
      <c r="I16" s="21"/>
      <c r="J16" s="22"/>
      <c r="K16" s="22"/>
      <c r="L16" s="22"/>
      <c r="M16" s="23"/>
      <c r="O16" s="17" t="s">
        <v>25</v>
      </c>
      <c r="Q16" t="s">
        <v>42</v>
      </c>
    </row>
    <row r="17" spans="1:15" ht="15.75" thickBot="1">
      <c r="A17" s="32" t="s">
        <v>17</v>
      </c>
      <c r="B17" s="33">
        <v>700</v>
      </c>
      <c r="I17" s="24" t="s">
        <v>24</v>
      </c>
      <c r="J17" s="25">
        <f>SUM(J13:J15)</f>
        <v>6.4612208193974823</v>
      </c>
      <c r="K17" s="25">
        <f>SUM(K13:K15)</f>
        <v>6.1517392606148178</v>
      </c>
      <c r="L17" s="25">
        <f t="shared" ref="L17:M17" si="3">SUM(L13:L15)</f>
        <v>6.1294518399262756</v>
      </c>
      <c r="M17" s="26">
        <f t="shared" si="3"/>
        <v>5.1401819254466119</v>
      </c>
      <c r="O17" s="28">
        <f>SUM(J17:M17)</f>
        <v>23.882593845385188</v>
      </c>
    </row>
    <row r="19" spans="1:15">
      <c r="A19" s="34" t="s">
        <v>18</v>
      </c>
      <c r="B19" s="35">
        <v>1.131972184832907</v>
      </c>
      <c r="O19" t="s">
        <v>58</v>
      </c>
    </row>
    <row r="20" spans="1:15">
      <c r="A20" s="14"/>
      <c r="B20" s="15"/>
      <c r="O20" t="s">
        <v>59</v>
      </c>
    </row>
    <row r="21" spans="1:15">
      <c r="A21" s="14"/>
      <c r="B21" s="15"/>
    </row>
  </sheetData>
  <mergeCells count="2">
    <mergeCell ref="I7:M7"/>
    <mergeCell ref="I12:M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27"/>
  <sheetViews>
    <sheetView tabSelected="1" topLeftCell="A5" workbookViewId="0">
      <selection activeCell="J20" sqref="J20:M23"/>
    </sheetView>
  </sheetViews>
  <sheetFormatPr baseColWidth="10" defaultRowHeight="15"/>
  <cols>
    <col min="8" max="8" width="13.140625" customWidth="1"/>
    <col min="9" max="9" width="14.28515625" customWidth="1"/>
    <col min="14" max="15" width="15.5703125" bestFit="1" customWidth="1"/>
  </cols>
  <sheetData>
    <row r="1" spans="1:15" ht="30.75" thickBo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J1" s="16" t="s">
        <v>20</v>
      </c>
      <c r="K1" s="16" t="s">
        <v>21</v>
      </c>
      <c r="L1" s="16" t="s">
        <v>22</v>
      </c>
      <c r="M1" s="16" t="s">
        <v>23</v>
      </c>
    </row>
    <row r="2" spans="1:15" ht="15.75" thickBot="1">
      <c r="A2" s="4" t="s">
        <v>7</v>
      </c>
      <c r="B2" s="5" t="s">
        <v>8</v>
      </c>
      <c r="C2" s="5">
        <v>6</v>
      </c>
      <c r="D2" s="5">
        <v>1200</v>
      </c>
      <c r="E2" s="5">
        <v>540</v>
      </c>
      <c r="F2" s="5">
        <v>240</v>
      </c>
      <c r="G2" s="6">
        <v>70</v>
      </c>
      <c r="J2">
        <f>$C2/B13^$B$24</f>
        <v>0.4427708952235081</v>
      </c>
      <c r="K2">
        <f>$C2/C13^$B24</f>
        <v>0.12767065203914787</v>
      </c>
      <c r="L2">
        <f>$C2/D13^$B24</f>
        <v>9.2185773014037728E-2</v>
      </c>
      <c r="M2">
        <f>$C2/E13^$B24</f>
        <v>5.8255038621971227E-2</v>
      </c>
      <c r="O2" t="s">
        <v>43</v>
      </c>
    </row>
    <row r="3" spans="1:15" ht="15.75" thickBot="1">
      <c r="A3" s="7" t="s">
        <v>9</v>
      </c>
      <c r="B3" s="8" t="s">
        <v>10</v>
      </c>
      <c r="C3" s="8">
        <v>5</v>
      </c>
      <c r="D3" s="8">
        <v>130</v>
      </c>
      <c r="E3" s="8">
        <v>320</v>
      </c>
      <c r="F3" s="8">
        <v>430</v>
      </c>
      <c r="G3" s="9">
        <v>460</v>
      </c>
      <c r="J3">
        <f>$C3/B16^$B24</f>
        <v>4.8545865518309361E-2</v>
      </c>
      <c r="K3">
        <f>$C3/C16^$B24</f>
        <v>7.6821477511698114E-2</v>
      </c>
      <c r="L3">
        <f>$C3/D16^$B24</f>
        <v>0.16836051192368712</v>
      </c>
      <c r="M3">
        <f>$C3/E16^$B24</f>
        <v>0.3689757460195901</v>
      </c>
      <c r="O3" t="s">
        <v>44</v>
      </c>
    </row>
    <row r="4" spans="1:15" ht="15.75" thickBot="1">
      <c r="A4" s="4" t="s">
        <v>11</v>
      </c>
      <c r="B4" s="5" t="s">
        <v>12</v>
      </c>
      <c r="C4" s="5">
        <v>4</v>
      </c>
      <c r="D4" s="5">
        <v>170</v>
      </c>
      <c r="E4" s="5">
        <v>440</v>
      </c>
      <c r="F4" s="5">
        <v>480</v>
      </c>
      <c r="G4" s="6">
        <v>170</v>
      </c>
      <c r="J4">
        <f>$C4/B15^$B24</f>
        <v>6.1457182009358485E-2</v>
      </c>
      <c r="K4">
        <f>$C4/C15^$B24</f>
        <v>0.10462387121852582</v>
      </c>
      <c r="L4">
        <f>$C4/D15^$B24</f>
        <v>0.18653374057334177</v>
      </c>
      <c r="M4">
        <f>$C4/E15^$B24</f>
        <v>0.1346884095389497</v>
      </c>
    </row>
    <row r="5" spans="1:15" ht="15.75" thickBot="1">
      <c r="A5" s="36"/>
      <c r="B5" s="37"/>
      <c r="C5" s="37"/>
      <c r="D5" s="37"/>
      <c r="E5" s="37"/>
      <c r="F5" s="37"/>
      <c r="G5" s="37"/>
      <c r="J5" s="38">
        <f>SUM(J2:J4)</f>
        <v>0.55277394275117597</v>
      </c>
      <c r="K5" s="39">
        <f t="shared" ref="K5:M5" si="0">SUM(K2:K4)</f>
        <v>0.30911600076937185</v>
      </c>
      <c r="L5" s="39">
        <f t="shared" si="0"/>
        <v>0.44708002551106663</v>
      </c>
      <c r="M5" s="40">
        <f t="shared" si="0"/>
        <v>0.56191919418051106</v>
      </c>
    </row>
    <row r="6" spans="1:15">
      <c r="A6" s="36"/>
      <c r="B6" s="37"/>
      <c r="C6" s="37"/>
      <c r="D6" s="37"/>
      <c r="E6" s="37"/>
      <c r="F6" s="37"/>
      <c r="G6" s="37"/>
      <c r="I6" s="27" t="s">
        <v>26</v>
      </c>
      <c r="J6" s="19">
        <f>7/B13^$B$24</f>
        <v>0.51656604442742615</v>
      </c>
      <c r="K6" s="19">
        <f>7/C13^$B$24</f>
        <v>0.14894909404567253</v>
      </c>
      <c r="L6" s="19">
        <f>7/D13^$B$24</f>
        <v>0.10755006851637736</v>
      </c>
      <c r="M6" s="20">
        <f>7/E13^$B$24</f>
        <v>6.7964211725633106E-2</v>
      </c>
      <c r="O6" t="s">
        <v>45</v>
      </c>
    </row>
    <row r="7" spans="1:15">
      <c r="A7" s="36"/>
      <c r="B7" s="37"/>
      <c r="C7" s="37"/>
      <c r="D7" s="37"/>
      <c r="E7" s="37"/>
      <c r="F7" s="37"/>
      <c r="G7" s="37"/>
      <c r="I7" s="21" t="s">
        <v>27</v>
      </c>
      <c r="J7" s="22">
        <f t="shared" ref="J7:J9" si="1">7/B14^$B$24</f>
        <v>0.14894909404567253</v>
      </c>
      <c r="K7" s="22">
        <f t="shared" ref="K7:K9" si="2">7/C14^$B$24</f>
        <v>0.32643404600334808</v>
      </c>
      <c r="L7" s="22">
        <f t="shared" ref="L7:L9" si="3">7/D14^$B$24</f>
        <v>0.18309177463242016</v>
      </c>
      <c r="M7" s="23">
        <f t="shared" ref="M7:M9" si="4">7/E14^$B$24</f>
        <v>0.10755006851637736</v>
      </c>
      <c r="O7" t="s">
        <v>46</v>
      </c>
    </row>
    <row r="8" spans="1:15">
      <c r="A8" s="36"/>
      <c r="B8" s="37"/>
      <c r="C8" s="37"/>
      <c r="D8" s="37"/>
      <c r="E8" s="37"/>
      <c r="F8" s="37"/>
      <c r="G8" s="37"/>
      <c r="I8" s="21" t="s">
        <v>28</v>
      </c>
      <c r="J8" s="22">
        <f t="shared" si="1"/>
        <v>0.10755006851637736</v>
      </c>
      <c r="K8" s="22">
        <f t="shared" si="2"/>
        <v>0.18309177463242016</v>
      </c>
      <c r="L8" s="22">
        <f t="shared" si="3"/>
        <v>0.32643404600334808</v>
      </c>
      <c r="M8" s="23">
        <f t="shared" si="4"/>
        <v>0.23570471669316198</v>
      </c>
      <c r="O8" t="s">
        <v>47</v>
      </c>
    </row>
    <row r="9" spans="1:15" ht="15.75" thickBot="1">
      <c r="A9" s="36"/>
      <c r="B9" s="37"/>
      <c r="C9" s="37"/>
      <c r="D9" s="37"/>
      <c r="E9" s="37"/>
      <c r="F9" s="37"/>
      <c r="G9" s="37"/>
      <c r="I9" s="24" t="s">
        <v>29</v>
      </c>
      <c r="J9" s="25">
        <f t="shared" si="1"/>
        <v>6.7964211725633106E-2</v>
      </c>
      <c r="K9" s="25">
        <f t="shared" si="2"/>
        <v>0.10755006851637736</v>
      </c>
      <c r="L9" s="25">
        <f t="shared" si="3"/>
        <v>0.23570471669316198</v>
      </c>
      <c r="M9" s="26">
        <f t="shared" si="4"/>
        <v>0.51656604442742615</v>
      </c>
      <c r="O9" t="s">
        <v>48</v>
      </c>
    </row>
    <row r="10" spans="1:15">
      <c r="J10" s="17"/>
      <c r="K10" s="17"/>
      <c r="L10" s="17"/>
      <c r="M10" s="17"/>
    </row>
    <row r="11" spans="1:15" ht="15.75" thickBot="1"/>
    <row r="12" spans="1:15" ht="15.75" thickBot="1">
      <c r="A12" s="10"/>
      <c r="B12" s="11" t="s">
        <v>8</v>
      </c>
      <c r="C12" s="11" t="s">
        <v>13</v>
      </c>
      <c r="D12" s="11" t="s">
        <v>12</v>
      </c>
      <c r="E12" s="11" t="s">
        <v>10</v>
      </c>
      <c r="I12" s="27" t="s">
        <v>30</v>
      </c>
      <c r="J12" s="19"/>
      <c r="K12" s="19"/>
      <c r="L12" s="19"/>
      <c r="M12" s="20"/>
      <c r="O12" t="s">
        <v>49</v>
      </c>
    </row>
    <row r="13" spans="1:15" ht="15.75" thickBot="1">
      <c r="A13" s="12" t="s">
        <v>8</v>
      </c>
      <c r="B13" s="13">
        <v>10</v>
      </c>
      <c r="C13" s="13">
        <v>30</v>
      </c>
      <c r="D13" s="13">
        <v>40</v>
      </c>
      <c r="E13" s="13">
        <v>60</v>
      </c>
      <c r="I13" s="21" t="s">
        <v>26</v>
      </c>
      <c r="J13" s="22">
        <f>J$5+J6</f>
        <v>1.0693399871786022</v>
      </c>
      <c r="K13" s="22">
        <f>K$5+K6</f>
        <v>0.45806509481504437</v>
      </c>
      <c r="L13" s="22">
        <f t="shared" ref="L13:M13" si="5">L$5+L6</f>
        <v>0.55463009402744401</v>
      </c>
      <c r="M13" s="23">
        <f t="shared" si="5"/>
        <v>0.62988340590614422</v>
      </c>
      <c r="O13" t="s">
        <v>50</v>
      </c>
    </row>
    <row r="14" spans="1:15" ht="15.75" thickBot="1">
      <c r="A14" s="12" t="s">
        <v>13</v>
      </c>
      <c r="B14" s="13">
        <v>30</v>
      </c>
      <c r="C14" s="13">
        <v>15</v>
      </c>
      <c r="D14" s="13">
        <v>25</v>
      </c>
      <c r="E14" s="13">
        <v>40</v>
      </c>
      <c r="I14" s="21" t="s">
        <v>27</v>
      </c>
      <c r="J14" s="22">
        <f>J$5+J7</f>
        <v>0.70172303679684855</v>
      </c>
      <c r="K14" s="22">
        <f t="shared" ref="K14:M14" si="6">K$5+K7</f>
        <v>0.63555004677271998</v>
      </c>
      <c r="L14" s="22">
        <f t="shared" si="6"/>
        <v>0.63017180014348684</v>
      </c>
      <c r="M14" s="23">
        <f t="shared" si="6"/>
        <v>0.66946926269688845</v>
      </c>
      <c r="O14" t="s">
        <v>51</v>
      </c>
    </row>
    <row r="15" spans="1:15" ht="15.75" thickBot="1">
      <c r="A15" s="12" t="s">
        <v>12</v>
      </c>
      <c r="B15" s="13">
        <v>40</v>
      </c>
      <c r="C15" s="13">
        <v>25</v>
      </c>
      <c r="D15" s="13">
        <v>15</v>
      </c>
      <c r="E15" s="13">
        <v>20</v>
      </c>
      <c r="I15" s="21" t="s">
        <v>28</v>
      </c>
      <c r="J15" s="22">
        <f t="shared" ref="J15:M15" si="7">J$5+J8</f>
        <v>0.66032401126755336</v>
      </c>
      <c r="K15" s="22">
        <f t="shared" si="7"/>
        <v>0.492207775401792</v>
      </c>
      <c r="L15" s="22">
        <f t="shared" si="7"/>
        <v>0.77351407151441465</v>
      </c>
      <c r="M15" s="23">
        <f t="shared" si="7"/>
        <v>0.79762391087367301</v>
      </c>
      <c r="O15" t="s">
        <v>52</v>
      </c>
    </row>
    <row r="16" spans="1:15" ht="15.75" thickBot="1">
      <c r="A16" s="12" t="s">
        <v>10</v>
      </c>
      <c r="B16" s="13">
        <v>60</v>
      </c>
      <c r="C16" s="13">
        <v>40</v>
      </c>
      <c r="D16" s="13">
        <v>20</v>
      </c>
      <c r="E16" s="13">
        <v>10</v>
      </c>
      <c r="I16" s="24" t="s">
        <v>29</v>
      </c>
      <c r="J16" s="25">
        <f t="shared" ref="J16:M16" si="8">J$5+J9</f>
        <v>0.62073815447680913</v>
      </c>
      <c r="K16" s="25">
        <f t="shared" si="8"/>
        <v>0.41666606928574923</v>
      </c>
      <c r="L16" s="25">
        <f t="shared" si="8"/>
        <v>0.68278474220422858</v>
      </c>
      <c r="M16" s="26">
        <f t="shared" si="8"/>
        <v>1.0784852386079371</v>
      </c>
    </row>
    <row r="18" spans="1:14" ht="15.75" thickBot="1"/>
    <row r="19" spans="1:14" ht="15.75" thickBot="1">
      <c r="A19" s="18" t="s">
        <v>14</v>
      </c>
      <c r="B19" s="29">
        <v>1500</v>
      </c>
      <c r="C19" s="15">
        <v>1500</v>
      </c>
      <c r="D19" s="15">
        <v>1300</v>
      </c>
      <c r="E19" s="15">
        <v>1150</v>
      </c>
      <c r="F19" s="15">
        <v>700</v>
      </c>
      <c r="I19" s="41" t="s">
        <v>19</v>
      </c>
      <c r="J19" s="42"/>
      <c r="K19" s="42"/>
      <c r="L19" s="42"/>
      <c r="M19" s="43"/>
      <c r="N19" s="44" t="s">
        <v>31</v>
      </c>
    </row>
    <row r="20" spans="1:14">
      <c r="A20" s="30" t="s">
        <v>15</v>
      </c>
      <c r="B20" s="31">
        <v>1300</v>
      </c>
      <c r="I20" s="45" t="s">
        <v>26</v>
      </c>
      <c r="J20" s="46">
        <f>J6/J13*C$19</f>
        <v>724.60496748610137</v>
      </c>
      <c r="K20" s="46">
        <f t="shared" ref="K20:M20" si="9">K6/K13*D$19</f>
        <v>422.72119061496915</v>
      </c>
      <c r="L20" s="46">
        <f t="shared" si="9"/>
        <v>223.00012228999955</v>
      </c>
      <c r="M20" s="47">
        <f t="shared" si="9"/>
        <v>75.529769099889705</v>
      </c>
      <c r="N20" s="48">
        <f>SUM(J20:M20)</f>
        <v>1445.85604949096</v>
      </c>
    </row>
    <row r="21" spans="1:14">
      <c r="A21" s="30" t="s">
        <v>16</v>
      </c>
      <c r="B21" s="31">
        <v>1150</v>
      </c>
      <c r="I21" s="45" t="s">
        <v>27</v>
      </c>
      <c r="J21" s="46">
        <f t="shared" ref="J21:J23" si="10">J7/J14*C$19</f>
        <v>318.39291195051754</v>
      </c>
      <c r="K21" s="46">
        <f t="shared" ref="K21:K23" si="11">K7/K14*D$19</f>
        <v>667.71179069098559</v>
      </c>
      <c r="L21" s="46">
        <f t="shared" ref="L21:L23" si="12">L7/L14*E$19</f>
        <v>334.12402900183849</v>
      </c>
      <c r="M21" s="47">
        <f t="shared" ref="M21:M23" si="13">M7/M14*F$19</f>
        <v>112.45482377814633</v>
      </c>
      <c r="N21" s="49">
        <f>SUM(J21:M21)</f>
        <v>1432.6835554214881</v>
      </c>
    </row>
    <row r="22" spans="1:14" ht="15.75" thickBot="1">
      <c r="A22" s="32" t="s">
        <v>17</v>
      </c>
      <c r="B22" s="33">
        <v>700</v>
      </c>
      <c r="I22" s="45" t="s">
        <v>28</v>
      </c>
      <c r="J22" s="46">
        <f t="shared" si="10"/>
        <v>244.31203473108221</v>
      </c>
      <c r="K22" s="46">
        <f t="shared" si="11"/>
        <v>483.57486191243055</v>
      </c>
      <c r="L22" s="46">
        <f t="shared" si="12"/>
        <v>485.31651424114347</v>
      </c>
      <c r="M22" s="47">
        <f t="shared" si="13"/>
        <v>206.85601250906444</v>
      </c>
      <c r="N22" s="49">
        <f>SUM(J22:M22)</f>
        <v>1420.0594233937206</v>
      </c>
    </row>
    <row r="23" spans="1:14" ht="15.75" thickBot="1">
      <c r="I23" s="50" t="s">
        <v>29</v>
      </c>
      <c r="J23" s="51">
        <f t="shared" si="10"/>
        <v>164.23401212444463</v>
      </c>
      <c r="K23" s="51">
        <f t="shared" si="11"/>
        <v>335.55669486349626</v>
      </c>
      <c r="L23" s="51">
        <f t="shared" si="12"/>
        <v>396.99250355547503</v>
      </c>
      <c r="M23" s="52">
        <f t="shared" si="13"/>
        <v>335.28157656189279</v>
      </c>
      <c r="N23" s="53">
        <f>SUM(J23:M23)</f>
        <v>1232.0647871053086</v>
      </c>
    </row>
    <row r="24" spans="1:14">
      <c r="A24" s="14" t="s">
        <v>18</v>
      </c>
      <c r="B24" s="15">
        <v>1.131972184832907</v>
      </c>
    </row>
    <row r="25" spans="1:14">
      <c r="A25" s="14"/>
      <c r="B25" s="15"/>
      <c r="J25" t="s">
        <v>53</v>
      </c>
      <c r="N25" t="s">
        <v>55</v>
      </c>
    </row>
    <row r="26" spans="1:14">
      <c r="A26" s="14"/>
      <c r="B26" s="15"/>
      <c r="J26" t="s">
        <v>54</v>
      </c>
      <c r="N26" t="s">
        <v>56</v>
      </c>
    </row>
    <row r="27" spans="1:14">
      <c r="J27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Estimación de A</vt:lpstr>
      <vt:lpstr>Localización óptima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</dc:creator>
  <cp:lastModifiedBy>Pauli</cp:lastModifiedBy>
  <dcterms:created xsi:type="dcterms:W3CDTF">2011-04-20T00:34:59Z</dcterms:created>
  <dcterms:modified xsi:type="dcterms:W3CDTF">2012-04-17T12:01:08Z</dcterms:modified>
</cp:coreProperties>
</file>