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1595" windowHeight="564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31" i="1"/>
  <c r="G32"/>
  <c r="H33"/>
  <c r="H46" s="1"/>
  <c r="H31"/>
  <c r="H44" s="1"/>
  <c r="H29"/>
  <c r="H42" s="1"/>
  <c r="H27"/>
  <c r="H40" s="1"/>
  <c r="H25"/>
  <c r="H38" s="1"/>
  <c r="H23"/>
  <c r="H36" s="1"/>
  <c r="C28"/>
  <c r="D29"/>
  <c r="D27"/>
  <c r="E26"/>
  <c r="E28"/>
  <c r="E30"/>
  <c r="F29"/>
  <c r="F27"/>
  <c r="F25"/>
  <c r="G24"/>
  <c r="G26"/>
  <c r="G28"/>
  <c r="G30"/>
  <c r="C43"/>
  <c r="H20"/>
  <c r="G19"/>
  <c r="H18" s="1"/>
  <c r="F18"/>
  <c r="G17" s="1"/>
  <c r="H16" s="1"/>
  <c r="E17"/>
  <c r="F16" s="1"/>
  <c r="G15" s="1"/>
  <c r="H14" s="1"/>
  <c r="D16"/>
  <c r="E15" s="1"/>
  <c r="F14" s="1"/>
  <c r="G13" s="1"/>
  <c r="H12" s="1"/>
  <c r="H10"/>
  <c r="G11"/>
  <c r="F12"/>
  <c r="E13"/>
  <c r="D14"/>
  <c r="D7"/>
  <c r="D6"/>
  <c r="D3"/>
  <c r="D2"/>
  <c r="G45" l="1"/>
  <c r="G43"/>
  <c r="G41"/>
  <c r="G39"/>
  <c r="G37"/>
  <c r="F44" l="1"/>
  <c r="F42"/>
  <c r="F40"/>
  <c r="F38"/>
  <c r="E41" l="1"/>
  <c r="E39"/>
  <c r="E43"/>
  <c r="D42" l="1"/>
  <c r="D40"/>
  <c r="C41" l="1"/>
  <c r="C44" s="1"/>
</calcChain>
</file>

<file path=xl/sharedStrings.xml><?xml version="1.0" encoding="utf-8"?>
<sst xmlns="http://schemas.openxmlformats.org/spreadsheetml/2006/main" count="8" uniqueCount="8">
  <si>
    <t>u</t>
  </si>
  <si>
    <t>d</t>
  </si>
  <si>
    <t>rf</t>
  </si>
  <si>
    <t>sigma P</t>
  </si>
  <si>
    <t>q</t>
  </si>
  <si>
    <t>1-q</t>
  </si>
  <si>
    <t>CV</t>
  </si>
  <si>
    <t>CF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</si>
</sst>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9" fontId="0" fillId="0" borderId="0" xfId="0" applyNumberFormat="1"/>
    <xf numFmtId="0" fontId="3" fillId="0" borderId="0" xfId="0" applyFont="1"/>
    <xf numFmtId="0" fontId="2" fillId="2" borderId="0" xfId="0" applyFont="1" applyFill="1" applyAlignment="1">
      <alignment horizontal="center"/>
    </xf>
    <xf numFmtId="3" fontId="0" fillId="0" borderId="0" xfId="1" applyNumberFormat="1" applyFont="1"/>
    <xf numFmtId="3" fontId="0" fillId="0" borderId="0" xfId="0" applyNumberFormat="1"/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2:H48"/>
  <sheetViews>
    <sheetView tabSelected="1" topLeftCell="B38" zoomScale="120" zoomScaleNormal="120" workbookViewId="0">
      <selection activeCell="C40" sqref="C40"/>
    </sheetView>
  </sheetViews>
  <sheetFormatPr baseColWidth="10" defaultRowHeight="15"/>
  <cols>
    <col min="8" max="8" width="12.28515625" bestFit="1" customWidth="1"/>
  </cols>
  <sheetData>
    <row r="2" spans="3:8">
      <c r="C2" t="s">
        <v>0</v>
      </c>
      <c r="D2">
        <f>+EXP(D5)</f>
        <v>1.1388283833246218</v>
      </c>
      <c r="E2" t="s">
        <v>6</v>
      </c>
      <c r="F2">
        <v>900</v>
      </c>
    </row>
    <row r="3" spans="3:8">
      <c r="C3" t="s">
        <v>1</v>
      </c>
      <c r="D3">
        <f>1/D2</f>
        <v>0.87809543092056142</v>
      </c>
      <c r="E3" t="s">
        <v>7</v>
      </c>
      <c r="F3">
        <v>500</v>
      </c>
    </row>
    <row r="4" spans="3:8">
      <c r="C4" t="s">
        <v>2</v>
      </c>
      <c r="D4" s="1">
        <v>0.05</v>
      </c>
    </row>
    <row r="5" spans="3:8">
      <c r="C5" t="s">
        <v>3</v>
      </c>
      <c r="D5" s="1">
        <v>0.13</v>
      </c>
    </row>
    <row r="6" spans="3:8">
      <c r="C6" t="s">
        <v>4</v>
      </c>
      <c r="D6">
        <f>+((1+D4)-D3)/(D2-D3)</f>
        <v>0.6593127853399845</v>
      </c>
    </row>
    <row r="7" spans="3:8">
      <c r="C7" t="s">
        <v>5</v>
      </c>
      <c r="D7">
        <f>1-D6</f>
        <v>0.3406872146600155</v>
      </c>
    </row>
    <row r="9" spans="3:8">
      <c r="C9" s="3">
        <v>0</v>
      </c>
      <c r="D9" s="3">
        <v>1</v>
      </c>
      <c r="E9" s="3">
        <v>2</v>
      </c>
      <c r="F9" s="3">
        <v>3</v>
      </c>
      <c r="G9" s="3">
        <v>4</v>
      </c>
      <c r="H9" s="3">
        <v>5</v>
      </c>
    </row>
    <row r="10" spans="3:8">
      <c r="H10">
        <f>+G11*$D$2</f>
        <v>2490.2030777180639</v>
      </c>
    </row>
    <row r="11" spans="3:8">
      <c r="G11">
        <f>+F12*$D$2</f>
        <v>2186.6359446085517</v>
      </c>
    </row>
    <row r="12" spans="3:8">
      <c r="F12">
        <f>+E13*$D$2</f>
        <v>1920.0750320474351</v>
      </c>
      <c r="H12">
        <f>+G13*$D$2</f>
        <v>1920.0750320474351</v>
      </c>
    </row>
    <row r="13" spans="3:8">
      <c r="E13">
        <f>+D14*$D$2</f>
        <v>1686.0091126655032</v>
      </c>
      <c r="G13">
        <f>+F14*$D$2</f>
        <v>1686.0091126655032</v>
      </c>
    </row>
    <row r="14" spans="3:8">
      <c r="D14">
        <f>+C15*$D$2</f>
        <v>1480.4768983220083</v>
      </c>
      <c r="F14">
        <f>+E15*$D$2</f>
        <v>1480.4768983220083</v>
      </c>
      <c r="H14">
        <f>+G15*$D$2</f>
        <v>1480.4768983220083</v>
      </c>
    </row>
    <row r="15" spans="3:8">
      <c r="C15">
        <v>1300</v>
      </c>
      <c r="E15">
        <f>+D16*$D$2</f>
        <v>1300</v>
      </c>
      <c r="G15">
        <f>+F16*$D$2</f>
        <v>1300</v>
      </c>
    </row>
    <row r="16" spans="3:8">
      <c r="D16" s="2">
        <f>+C15*$D$3</f>
        <v>1141.5240601967298</v>
      </c>
      <c r="F16">
        <f>+E17*$D$2</f>
        <v>1141.5240601967298</v>
      </c>
      <c r="H16">
        <f>+G17*$D$2</f>
        <v>1141.52406019673</v>
      </c>
    </row>
    <row r="17" spans="3:8">
      <c r="E17" s="2">
        <f>+D16*$D$3</f>
        <v>1002.3670615446364</v>
      </c>
      <c r="G17">
        <f>+F18*$D$2</f>
        <v>1002.3670615446365</v>
      </c>
    </row>
    <row r="18" spans="3:8">
      <c r="F18" s="2">
        <f>+E17*$D$3</f>
        <v>880.17393684761441</v>
      </c>
      <c r="H18">
        <f>+G19*$D$2</f>
        <v>880.17393684761453</v>
      </c>
    </row>
    <row r="19" spans="3:8">
      <c r="G19" s="2">
        <f>+F18*$D$3</f>
        <v>772.876712361253</v>
      </c>
    </row>
    <row r="20" spans="3:8">
      <c r="H20" s="2">
        <f>+G19*$D$3</f>
        <v>678.65950978932119</v>
      </c>
    </row>
    <row r="22" spans="3:8">
      <c r="C22" s="3">
        <v>0</v>
      </c>
      <c r="D22" s="3">
        <v>1</v>
      </c>
      <c r="E22" s="3">
        <v>2</v>
      </c>
      <c r="F22" s="3">
        <v>3</v>
      </c>
      <c r="G22" s="3">
        <v>4</v>
      </c>
      <c r="H22" s="3">
        <v>5</v>
      </c>
    </row>
    <row r="23" spans="3:8">
      <c r="H23" s="4">
        <f>+MAX((H10-$F$2),0)*1000-$F$3*1000</f>
        <v>1090203.077718064</v>
      </c>
    </row>
    <row r="24" spans="3:8">
      <c r="G24" s="4">
        <f>+(G11-$F$2)*1000-$F$3*1000</f>
        <v>786635.94460855168</v>
      </c>
    </row>
    <row r="25" spans="3:8">
      <c r="F25" s="4">
        <f>+(F12-$F$2)*1000-$F$3*1000</f>
        <v>520075.03204743506</v>
      </c>
      <c r="H25" s="4">
        <f>+MAX((H12-$F$2),0)*1000-$F$3*1000</f>
        <v>520075.03204743506</v>
      </c>
    </row>
    <row r="26" spans="3:8">
      <c r="E26" s="4">
        <f>+(E13-$F$2)*1000-$F$3*1000</f>
        <v>286009.11266550317</v>
      </c>
      <c r="G26" s="4">
        <f>+(G13-$F$2)*1000-$F$3*1000</f>
        <v>286009.11266550317</v>
      </c>
    </row>
    <row r="27" spans="3:8">
      <c r="D27" s="4">
        <f>+(D14-$F$2)*1000-$F$3*1000</f>
        <v>80476.898322008317</v>
      </c>
      <c r="F27" s="4">
        <f>+(F14-$F$2)*1000-$F$3*1000</f>
        <v>80476.898322008317</v>
      </c>
      <c r="H27" s="4">
        <f>+MAX((H14-$F$2),0)*1000-$F$3*1000</f>
        <v>80476.898322008317</v>
      </c>
    </row>
    <row r="28" spans="3:8">
      <c r="C28" s="4">
        <f>+(C15-$F$2)*1000-$F$3*1000</f>
        <v>-100000</v>
      </c>
      <c r="E28" s="4">
        <f>+(E15-$F$2)*1000-$F$3*1000</f>
        <v>-100000</v>
      </c>
      <c r="G28" s="4">
        <f>+(G15-$F$2)*1000-$F$3*1000</f>
        <v>-100000</v>
      </c>
    </row>
    <row r="29" spans="3:8">
      <c r="D29" s="4">
        <f>+(D16-$F$2)*1000-$F$3*1000</f>
        <v>-258475.93980327019</v>
      </c>
      <c r="F29" s="4">
        <f>+(F16-$F$2)*1000-$F$3*1000</f>
        <v>-258475.93980327019</v>
      </c>
      <c r="H29" s="4">
        <f>+MAX((H16-$F$2),0)*1000-$F$3*1000</f>
        <v>-258475.93980326995</v>
      </c>
    </row>
    <row r="30" spans="3:8">
      <c r="E30" s="4">
        <f>+(E17-$F$2)*1000-$F$3*1000</f>
        <v>-397632.93845536362</v>
      </c>
      <c r="G30" s="4">
        <f>+(G17-$F$2)*1000-$F$3*1000</f>
        <v>-397632.9384553635</v>
      </c>
    </row>
    <row r="31" spans="3:8">
      <c r="F31" s="4">
        <f>+MAX((F18-$F$2),0)*1000-$F$3*1000</f>
        <v>-500000</v>
      </c>
      <c r="H31" s="4">
        <f>+MAX((H18-$F$2),0)*1000-$F$3*1000</f>
        <v>-500000</v>
      </c>
    </row>
    <row r="32" spans="3:8">
      <c r="G32" s="4">
        <f>+MAX((G19-$F$2),0)*1000-$F$3*1000</f>
        <v>-500000</v>
      </c>
    </row>
    <row r="33" spans="3:8">
      <c r="H33" s="4">
        <f>+MAX((H20-$F$2),0)*1000-$F$3*1000</f>
        <v>-500000</v>
      </c>
    </row>
    <row r="35" spans="3:8">
      <c r="C35" s="3">
        <v>0</v>
      </c>
      <c r="D35" s="3">
        <v>1</v>
      </c>
      <c r="E35" s="3">
        <v>2</v>
      </c>
      <c r="F35" s="3">
        <v>3</v>
      </c>
      <c r="G35" s="3">
        <v>4</v>
      </c>
      <c r="H35" s="3">
        <v>5</v>
      </c>
    </row>
    <row r="36" spans="3:8">
      <c r="H36" s="5">
        <f>+H23</f>
        <v>1090203.077718064</v>
      </c>
    </row>
    <row r="37" spans="3:8">
      <c r="G37" s="5">
        <f>+(H36*$D$6+H38*$D$7)/(1+$D$4)+G24</f>
        <v>1639938.5558837699</v>
      </c>
    </row>
    <row r="38" spans="3:8">
      <c r="F38" s="5">
        <f>+(G37*$D$6+G39*$D$7)/(1+$D$4)+F25</f>
        <v>1757050.492967702</v>
      </c>
      <c r="H38" s="5">
        <f>+H25</f>
        <v>520075.03204743506</v>
      </c>
    </row>
    <row r="39" spans="3:8">
      <c r="E39" s="5">
        <f>+(F38*$D$6+F40*$D$7)/(1+$D$4)+E26</f>
        <v>1531489.2095433432</v>
      </c>
      <c r="G39" s="5">
        <f>+(H38*$D$6+H40*$D$7)/(1+$D$4)+G26</f>
        <v>638684.89199767308</v>
      </c>
    </row>
    <row r="40" spans="3:8">
      <c r="D40" s="5">
        <f>+(E39*$D$6+E41*$D$7)/(1+$D$4)+D27</f>
        <v>1038273.5224996641</v>
      </c>
      <c r="F40" s="5">
        <f>+(G39*$D$6+G41*$D$7)/(1+$D$4)+F27</f>
        <v>438256.09179142193</v>
      </c>
      <c r="H40" s="5">
        <f>+H27</f>
        <v>80476.898322008317</v>
      </c>
    </row>
    <row r="41" spans="3:8">
      <c r="C41" s="5">
        <f>+(D40*$D$6+D42*$D$7)/(1+$D$4)+C28</f>
        <v>342304.67321978899</v>
      </c>
      <c r="E41" s="5">
        <f>+(F40*$D$6+F42*$D$7)/(1+$D$4)+E28</f>
        <v>-11870.011264290471</v>
      </c>
      <c r="G41" s="5">
        <f>+(H40*$D$6+H42*$D$7)/(1+$D$4)+G28</f>
        <v>-133333.3333333332</v>
      </c>
    </row>
    <row r="42" spans="3:8">
      <c r="D42" s="5">
        <f>+(E41*$D$6+E43*$D$7)/(1+$D$4)+D29</f>
        <v>-646126.6866234038</v>
      </c>
      <c r="F42" s="5">
        <f>+(G41*$D$6+G43*$D$7)/(1+$D$4)+F29</f>
        <v>-576515.19618876663</v>
      </c>
      <c r="H42" s="5">
        <f>+H29</f>
        <v>-258475.93980326995</v>
      </c>
    </row>
    <row r="43" spans="3:8">
      <c r="C43">
        <f>1/D4*(1-1/(1+D4)^5)</f>
        <v>4.3294766706308208</v>
      </c>
      <c r="E43" s="5">
        <f>+(F42*$D$6+F44*$D$7)/(1+$D$4)+E30</f>
        <v>-1171770.517924624</v>
      </c>
      <c r="G43" s="5">
        <f>+(H42*$D$6+H44*$D$7)/(1+$D$4)+G30</f>
        <v>-722166.36621257477</v>
      </c>
    </row>
    <row r="44" spans="3:8">
      <c r="C44" s="5">
        <f>+C41/C43</f>
        <v>79063.752795303531</v>
      </c>
      <c r="F44" s="5">
        <f>+(G43*$D$6+G45*$D$7)/(1+$D$4)+F31</f>
        <v>-1270199.1739975575</v>
      </c>
      <c r="H44" s="5">
        <f>+H31</f>
        <v>-500000</v>
      </c>
    </row>
    <row r="45" spans="3:8">
      <c r="G45" s="5">
        <f>+(H44*$D$6+H46*$D$7)/(1+$D$4)+G32</f>
        <v>-976190.47619047621</v>
      </c>
    </row>
    <row r="46" spans="3:8">
      <c r="H46" s="5">
        <f>+H33</f>
        <v>-500000</v>
      </c>
    </row>
    <row r="48" spans="3:8">
      <c r="H4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 DE CHILE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</dc:creator>
  <cp:lastModifiedBy>AST</cp:lastModifiedBy>
  <dcterms:created xsi:type="dcterms:W3CDTF">2011-12-20T17:35:08Z</dcterms:created>
  <dcterms:modified xsi:type="dcterms:W3CDTF">2011-12-20T17:58:49Z</dcterms:modified>
</cp:coreProperties>
</file>