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0005" windowHeight="10005"/>
  </bookViews>
  <sheets>
    <sheet name="SECCION 2 " sheetId="3" r:id="rId1"/>
  </sheets>
  <calcPr calcId="125725"/>
</workbook>
</file>

<file path=xl/calcChain.xml><?xml version="1.0" encoding="utf-8"?>
<calcChain xmlns="http://schemas.openxmlformats.org/spreadsheetml/2006/main">
  <c r="BE63" i="3"/>
  <c r="BD63"/>
  <c r="BF63" s="1"/>
  <c r="BC63"/>
  <c r="BB63"/>
  <c r="BA63"/>
  <c r="BE62"/>
  <c r="BD62"/>
  <c r="BF62" s="1"/>
  <c r="BC62"/>
  <c r="BB62"/>
  <c r="BA62"/>
  <c r="BE61"/>
  <c r="BD61"/>
  <c r="BF61" s="1"/>
  <c r="BC61"/>
  <c r="BB61"/>
  <c r="BA61"/>
  <c r="BE60"/>
  <c r="BD60"/>
  <c r="BF60" s="1"/>
  <c r="BC60"/>
  <c r="BB60"/>
  <c r="BA60"/>
  <c r="BE59"/>
  <c r="BD59"/>
  <c r="BF59" s="1"/>
  <c r="BC59"/>
  <c r="BB59"/>
  <c r="BA59"/>
  <c r="BE58"/>
  <c r="BD58"/>
  <c r="BF58" s="1"/>
  <c r="BC58"/>
  <c r="BB58"/>
  <c r="BA58"/>
  <c r="BE57"/>
  <c r="BD57"/>
  <c r="BF57" s="1"/>
  <c r="BC57"/>
  <c r="BB57"/>
  <c r="BA57"/>
  <c r="BE56"/>
  <c r="BD56"/>
  <c r="BF56" s="1"/>
  <c r="BC56"/>
  <c r="BB56"/>
  <c r="BA56"/>
  <c r="BE55"/>
  <c r="BD55"/>
  <c r="BF55" s="1"/>
  <c r="BC55"/>
  <c r="BB55"/>
  <c r="BA55"/>
  <c r="BE54"/>
  <c r="BD54"/>
  <c r="BF54" s="1"/>
  <c r="BC54"/>
  <c r="BB54"/>
  <c r="BA54"/>
  <c r="BE53"/>
  <c r="BD53"/>
  <c r="BF53" s="1"/>
  <c r="BC53"/>
  <c r="BB53"/>
  <c r="BA53"/>
  <c r="BE52"/>
  <c r="BD52"/>
  <c r="BF52" s="1"/>
  <c r="BC52"/>
  <c r="BB52"/>
  <c r="BA52"/>
  <c r="BE51"/>
  <c r="BD51"/>
  <c r="BF51" s="1"/>
  <c r="BC51"/>
  <c r="BB51"/>
  <c r="BA51"/>
  <c r="BE50"/>
  <c r="BD50"/>
  <c r="BF50" s="1"/>
  <c r="BC50"/>
  <c r="BB50"/>
  <c r="BA50"/>
  <c r="BE49"/>
  <c r="BD49"/>
  <c r="BF49" s="1"/>
  <c r="BC49"/>
  <c r="BB49"/>
  <c r="BA49"/>
  <c r="BE48"/>
  <c r="BD48"/>
  <c r="BF48" s="1"/>
  <c r="BC48"/>
  <c r="BB48"/>
  <c r="BA48"/>
  <c r="BE47"/>
  <c r="BD47"/>
  <c r="BF47" s="1"/>
  <c r="BC47"/>
  <c r="BB47"/>
  <c r="BA47"/>
  <c r="BE46"/>
  <c r="BD46"/>
  <c r="BF46" s="1"/>
  <c r="BC46"/>
  <c r="BB46"/>
  <c r="BA46"/>
  <c r="BE45"/>
  <c r="BD45"/>
  <c r="BF45" s="1"/>
  <c r="BC45"/>
  <c r="BB45"/>
  <c r="BA45"/>
  <c r="BE44"/>
  <c r="BD44"/>
  <c r="BF44" s="1"/>
  <c r="BC44"/>
  <c r="BB44"/>
  <c r="BA44"/>
  <c r="BE43"/>
  <c r="BD43"/>
  <c r="BF43" s="1"/>
  <c r="BC43"/>
  <c r="BB43"/>
  <c r="BA43"/>
  <c r="BE42"/>
  <c r="BD42"/>
  <c r="BF42" s="1"/>
  <c r="BC42"/>
  <c r="BB42"/>
  <c r="BA42"/>
  <c r="BE41"/>
  <c r="BD41"/>
  <c r="BF41" s="1"/>
  <c r="BC41"/>
  <c r="BB41"/>
  <c r="BA41"/>
  <c r="BE40"/>
  <c r="BD40"/>
  <c r="BF40" s="1"/>
  <c r="BC40"/>
  <c r="BB40"/>
  <c r="BA40"/>
  <c r="BE39"/>
  <c r="BD39"/>
  <c r="BF39" s="1"/>
  <c r="BC39"/>
  <c r="BB39"/>
  <c r="BA39"/>
  <c r="BE38"/>
  <c r="BD38"/>
  <c r="BF38" s="1"/>
  <c r="BC38"/>
  <c r="BB38"/>
  <c r="BA38"/>
  <c r="BE37"/>
  <c r="BD37"/>
  <c r="BF37" s="1"/>
  <c r="BC37"/>
  <c r="BB37"/>
  <c r="BA37"/>
  <c r="BE36"/>
  <c r="BD36"/>
  <c r="BF36" s="1"/>
  <c r="BC36"/>
  <c r="BB36"/>
  <c r="BA36"/>
  <c r="BE35"/>
  <c r="BD35"/>
  <c r="BF35" s="1"/>
  <c r="BC35"/>
  <c r="BB35"/>
  <c r="BA35"/>
  <c r="BE34"/>
  <c r="BD34"/>
  <c r="BF34" s="1"/>
  <c r="BC34"/>
  <c r="BB34"/>
  <c r="BA34"/>
  <c r="BE33"/>
  <c r="BD33"/>
  <c r="BF33" s="1"/>
  <c r="BC33"/>
  <c r="BB33"/>
  <c r="BA33"/>
  <c r="BE32"/>
  <c r="BD32"/>
  <c r="BF32" s="1"/>
  <c r="BC32"/>
  <c r="BB32"/>
  <c r="BA32"/>
  <c r="BE31"/>
  <c r="BD31"/>
  <c r="BF31" s="1"/>
  <c r="BC31"/>
  <c r="BB31"/>
  <c r="BA31"/>
  <c r="BE30"/>
  <c r="BD30"/>
  <c r="BF30" s="1"/>
  <c r="BC30"/>
  <c r="BB30"/>
  <c r="BA30"/>
  <c r="BE29"/>
  <c r="BD29"/>
  <c r="BF29" s="1"/>
  <c r="BC29"/>
  <c r="BB29"/>
  <c r="BA29"/>
  <c r="BE28"/>
  <c r="BD28"/>
  <c r="BF28" s="1"/>
  <c r="BC28"/>
  <c r="BB28"/>
  <c r="BA28"/>
  <c r="BE27"/>
  <c r="BD27"/>
  <c r="BF27" s="1"/>
  <c r="BC27"/>
  <c r="BB27"/>
  <c r="BA27"/>
  <c r="BE26"/>
  <c r="BD26"/>
  <c r="BF26" s="1"/>
  <c r="BC26"/>
  <c r="BB26"/>
  <c r="BA26"/>
  <c r="BE25"/>
  <c r="BD25"/>
  <c r="BF25" s="1"/>
  <c r="BC25"/>
  <c r="BB25"/>
  <c r="BA25"/>
  <c r="BE24"/>
  <c r="BD24"/>
  <c r="BF24" s="1"/>
  <c r="BC24"/>
  <c r="BB24"/>
  <c r="BA24"/>
  <c r="BE23"/>
  <c r="BD23"/>
  <c r="BF23" s="1"/>
  <c r="BC23"/>
  <c r="BB23"/>
  <c r="BA23"/>
  <c r="BE22"/>
  <c r="BD22"/>
  <c r="BF22" s="1"/>
  <c r="BC22"/>
  <c r="BB22"/>
  <c r="BA22"/>
  <c r="BE21"/>
  <c r="BD21"/>
  <c r="BF21" s="1"/>
  <c r="BC21"/>
  <c r="BB21"/>
  <c r="BA21"/>
  <c r="BE20"/>
  <c r="BD20"/>
  <c r="BF20" s="1"/>
  <c r="BC20"/>
  <c r="BB20"/>
  <c r="BA20"/>
  <c r="BE19"/>
  <c r="BD19"/>
  <c r="BF19" s="1"/>
  <c r="BC19"/>
  <c r="BB19"/>
  <c r="BA19"/>
  <c r="BE18"/>
  <c r="BD18"/>
  <c r="BF18" s="1"/>
  <c r="BC18"/>
  <c r="BB18"/>
  <c r="BA18"/>
  <c r="BE17"/>
  <c r="BD17"/>
  <c r="BF17" s="1"/>
  <c r="BC17"/>
  <c r="BB17"/>
  <c r="BA17"/>
  <c r="BE16"/>
  <c r="BD16"/>
  <c r="BF16" s="1"/>
  <c r="BC16"/>
  <c r="BB16"/>
  <c r="BA16"/>
  <c r="BE15"/>
  <c r="BD15"/>
  <c r="BF15" s="1"/>
  <c r="BC15"/>
  <c r="BB15"/>
  <c r="BA15"/>
  <c r="BE14"/>
  <c r="BD14"/>
  <c r="BF14" s="1"/>
  <c r="BC14"/>
  <c r="BB14"/>
  <c r="BA14"/>
  <c r="BE13"/>
  <c r="BD13"/>
  <c r="BF13" s="1"/>
  <c r="BC13"/>
  <c r="BB13"/>
  <c r="BA13"/>
  <c r="BE12"/>
  <c r="BD12"/>
  <c r="BF12" s="1"/>
  <c r="BC12"/>
  <c r="BB12"/>
  <c r="BA12"/>
  <c r="BE11"/>
  <c r="BD11"/>
  <c r="BF11" s="1"/>
  <c r="BC11"/>
  <c r="BB11"/>
  <c r="BA11"/>
  <c r="BE10"/>
  <c r="BD10"/>
  <c r="BF10" s="1"/>
  <c r="BC10"/>
  <c r="BB10"/>
  <c r="BA10"/>
  <c r="BE9"/>
  <c r="BD9"/>
  <c r="BF9" s="1"/>
  <c r="BC9"/>
  <c r="BB9"/>
  <c r="BA9"/>
  <c r="BE8"/>
  <c r="BD8"/>
  <c r="BF8" s="1"/>
  <c r="BC8"/>
  <c r="BB8"/>
  <c r="BA8"/>
  <c r="BE7"/>
  <c r="BD7"/>
  <c r="BF7" s="1"/>
  <c r="BC7"/>
  <c r="BB7"/>
  <c r="BA7"/>
  <c r="BE6"/>
  <c r="BD6"/>
  <c r="BF6" s="1"/>
  <c r="BC6"/>
  <c r="BB6"/>
  <c r="BA6"/>
  <c r="BE5"/>
  <c r="BD5"/>
  <c r="BF5" s="1"/>
  <c r="BC5"/>
  <c r="BB5"/>
  <c r="BA5"/>
  <c r="BE4"/>
  <c r="BD4"/>
  <c r="BF4" s="1"/>
  <c r="BC4"/>
  <c r="BB4"/>
  <c r="BA4"/>
  <c r="BE3"/>
  <c r="BD3"/>
  <c r="BF3" s="1"/>
  <c r="BC3"/>
  <c r="BB3"/>
  <c r="BA3"/>
  <c r="K1"/>
  <c r="N1" s="1"/>
  <c r="Q1" s="1"/>
  <c r="T1" s="1"/>
  <c r="W1" s="1"/>
  <c r="Z1" s="1"/>
  <c r="AC1" s="1"/>
  <c r="AF1" s="1"/>
  <c r="AI1" s="1"/>
  <c r="AL1" s="1"/>
  <c r="AO1" s="1"/>
  <c r="AR1" s="1"/>
  <c r="AU1" s="1"/>
  <c r="AX1" s="1"/>
  <c r="I1"/>
  <c r="L1" s="1"/>
  <c r="O1" s="1"/>
  <c r="R1" s="1"/>
  <c r="U1" s="1"/>
  <c r="X1" s="1"/>
  <c r="AA1" s="1"/>
  <c r="AD1" s="1"/>
  <c r="AG1" s="1"/>
  <c r="AJ1" s="1"/>
  <c r="AM1" s="1"/>
  <c r="AP1" s="1"/>
  <c r="AS1" s="1"/>
  <c r="AV1" s="1"/>
  <c r="AY1" s="1"/>
</calcChain>
</file>

<file path=xl/sharedStrings.xml><?xml version="1.0" encoding="utf-8"?>
<sst xmlns="http://schemas.openxmlformats.org/spreadsheetml/2006/main" count="1636" uniqueCount="84">
  <si>
    <t>DIA</t>
  </si>
  <si>
    <t>MI</t>
  </si>
  <si>
    <t>LU</t>
  </si>
  <si>
    <t>FECHA</t>
  </si>
  <si>
    <t>ASISTENCIA TOTAL</t>
  </si>
  <si>
    <t>JUSTIFICATIVOS</t>
  </si>
  <si>
    <t>ATRASO</t>
  </si>
  <si>
    <t xml:space="preserve">         Aboitiz Braun, Iñaki Carlos </t>
  </si>
  <si>
    <t xml:space="preserve">         Acosta Flores, Natalia Paulina </t>
  </si>
  <si>
    <t xml:space="preserve">         Aranguiz Alonso Riquelme, Matias Alonso </t>
  </si>
  <si>
    <t xml:space="preserve">         Araya Hernandez, Valentina Andrea </t>
  </si>
  <si>
    <t xml:space="preserve">         Arce Vera, Nicolas Marcelo </t>
  </si>
  <si>
    <t xml:space="preserve">         Barriga Urbina, Fabian Esteban </t>
  </si>
  <si>
    <t xml:space="preserve">         Barrios Coll, Gabriela Cecilia de Lourd </t>
  </si>
  <si>
    <t xml:space="preserve">         Berna Ogaz, Michelle Denisse </t>
  </si>
  <si>
    <t xml:space="preserve">         Córdoba Galleguillos, Andrés Alejandro </t>
  </si>
  <si>
    <t xml:space="preserve">         Canales Veliz, Catalina Ignacia </t>
  </si>
  <si>
    <t xml:space="preserve">         Carrasco Donoso, Rodrigo Jonathan </t>
  </si>
  <si>
    <t xml:space="preserve">         Casanova Morales, Cesar Alejandro </t>
  </si>
  <si>
    <t xml:space="preserve">         Celis Freire, Benjamin Danilo </t>
  </si>
  <si>
    <t xml:space="preserve">         Chuang , Chih-Yu </t>
  </si>
  <si>
    <t xml:space="preserve">         Cimma Saona, Stefano Antonio </t>
  </si>
  <si>
    <t xml:space="preserve">         Cofre Ramirez, Nicolas Esteban </t>
  </si>
  <si>
    <t xml:space="preserve">         Cordero Aravena, Jorge Alejandro Andres </t>
  </si>
  <si>
    <t xml:space="preserve">         Correa Castro, Ismael Benjamin </t>
  </si>
  <si>
    <t xml:space="preserve">         Cuadra Hernandez, Benjamin Eduardo </t>
  </si>
  <si>
    <t xml:space="preserve">         De la Carrera Garrido, Pablo Alejandro </t>
  </si>
  <si>
    <t xml:space="preserve">         Espinoza Sanhueza, Eduardo Alfredo </t>
  </si>
  <si>
    <t xml:space="preserve">         Fleischmann González, Carlota María </t>
  </si>
  <si>
    <t xml:space="preserve">         Galvez Oyarce, Ricardo Antonio </t>
  </si>
  <si>
    <t xml:space="preserve">         Garcia Vega, Ignacio Andres </t>
  </si>
  <si>
    <t xml:space="preserve">         Gassibe Caceres, Camila Paz </t>
  </si>
  <si>
    <t xml:space="preserve">         Guaico Guerrero, Ignacio Andres </t>
  </si>
  <si>
    <t xml:space="preserve">         Henriquez Aldana, Karina Paola </t>
  </si>
  <si>
    <t xml:space="preserve">         Hojman Cano, Ivan Manuel </t>
  </si>
  <si>
    <t xml:space="preserve">         Jeria Ugarte, Francisco Jose </t>
  </si>
  <si>
    <t xml:space="preserve">         Jimenez Olivera, Rominna Andrea </t>
  </si>
  <si>
    <t xml:space="preserve">         Kim ., Jong Hyun </t>
  </si>
  <si>
    <t xml:space="preserve">         Lagos Alvarado, Cristobal Andres </t>
  </si>
  <si>
    <t xml:space="preserve">         Lavado Abarzúa, David Sebastián </t>
  </si>
  <si>
    <t xml:space="preserve">         Lazcano Castro, Gabriel </t>
  </si>
  <si>
    <t xml:space="preserve">         Loyola Rojas, Jhanis Paola </t>
  </si>
  <si>
    <t xml:space="preserve">         Mardones Moncada, Marcelo Alejandro </t>
  </si>
  <si>
    <t xml:space="preserve">         Marre Barrientos, Pablo Ignacio </t>
  </si>
  <si>
    <t xml:space="preserve">         Molina Cortez, Matias Ruben </t>
  </si>
  <si>
    <t xml:space="preserve">         Muñoz Melo, Jose Ignacio </t>
  </si>
  <si>
    <t xml:space="preserve">         Neira Castañeda, Ximena Del Carmen </t>
  </si>
  <si>
    <t xml:space="preserve">         Nuñez Castañeda, Nicole Andrea </t>
  </si>
  <si>
    <t xml:space="preserve">         Padilla Vergara, Karem Mónica </t>
  </si>
  <si>
    <t xml:space="preserve">         Pavez Salazar, Kasandra Loreto </t>
  </si>
  <si>
    <t xml:space="preserve">         Perot Gutiérrez, Valdemar Ignacio </t>
  </si>
  <si>
    <t xml:space="preserve">         Pradenas Carrasco, Jose Luis </t>
  </si>
  <si>
    <t xml:space="preserve">         Riquelme Picart, Ignacia Belen </t>
  </si>
  <si>
    <t xml:space="preserve">         Rodriguez Aguilera, Camilo Andres </t>
  </si>
  <si>
    <t xml:space="preserve">         Salamanca Candia, Javier Ignacio </t>
  </si>
  <si>
    <t xml:space="preserve">         Saporito ., Martin Leandro </t>
  </si>
  <si>
    <t xml:space="preserve">         Tapia Paredes, Macarena Del Pilar </t>
  </si>
  <si>
    <t xml:space="preserve">         Toledo Villanueva, Francisco Javier </t>
  </si>
  <si>
    <t xml:space="preserve">         Torres Inostroza, Rita Alejandra </t>
  </si>
  <si>
    <t xml:space="preserve">         Vergara Arenas, Daniel Abraham </t>
  </si>
  <si>
    <t xml:space="preserve">         Vildoso Castillo, Felipe Esteban </t>
  </si>
  <si>
    <t xml:space="preserve">         Zerene Massardo, Chafic Habib </t>
  </si>
  <si>
    <t xml:space="preserve">         Zigante Rodriguez, Rodrigo Hernan </t>
  </si>
  <si>
    <t>SECCION 2</t>
  </si>
  <si>
    <t>p</t>
  </si>
  <si>
    <t>at</t>
  </si>
  <si>
    <t xml:space="preserve">         Contreras Piña, Constanza Daniela</t>
  </si>
  <si>
    <t>Ovalle Ortuzar, Felipe</t>
  </si>
  <si>
    <t>Ponce de Leon Pollman, Francisco</t>
  </si>
  <si>
    <t>Kiekebush Lagos, Gonzalo Andrés</t>
  </si>
  <si>
    <t>Basualto Cuevas Diego Alejandro</t>
  </si>
  <si>
    <t>mi</t>
  </si>
  <si>
    <t>A</t>
  </si>
  <si>
    <t>P</t>
  </si>
  <si>
    <t>AT</t>
  </si>
  <si>
    <t>J</t>
  </si>
  <si>
    <t>INASISTENCIAS</t>
  </si>
  <si>
    <t>TOTAL</t>
  </si>
  <si>
    <t>NOTA</t>
  </si>
  <si>
    <t>E</t>
  </si>
  <si>
    <t>PRESENTE</t>
  </si>
  <si>
    <t>AUSENTE</t>
  </si>
  <si>
    <t>JUSTIFICADO</t>
  </si>
  <si>
    <t>CURSO ELIMINADO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</si>
</sst>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33" borderId="10" applyNumberFormat="0" applyProtection="0">
      <alignment horizontal="center"/>
    </xf>
    <xf numFmtId="0" fontId="20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NumberFormat="1" applyFont="1" applyFill="1" applyBorder="1" applyAlignment="1" applyProtection="1"/>
    <xf numFmtId="0" fontId="18" fillId="0" borderId="10" xfId="42" applyFont="1" applyFill="1" applyBorder="1"/>
    <xf numFmtId="0" fontId="16" fillId="0" borderId="14" xfId="0" applyNumberFormat="1" applyFont="1" applyFill="1" applyBorder="1" applyAlignment="1" applyProtection="1">
      <alignment horizontal="center"/>
    </xf>
    <xf numFmtId="14" fontId="16" fillId="0" borderId="11" xfId="0" applyNumberFormat="1" applyFont="1" applyFill="1" applyBorder="1" applyAlignment="1" applyProtection="1">
      <alignment horizontal="center" textRotation="90"/>
    </xf>
    <xf numFmtId="0" fontId="16" fillId="0" borderId="0" xfId="0" applyNumberFormat="1" applyFont="1" applyFill="1" applyBorder="1" applyAlignment="1" applyProtection="1">
      <alignment horizontal="center"/>
    </xf>
    <xf numFmtId="0" fontId="0" fillId="0" borderId="19" xfId="0" applyNumberFormat="1" applyFont="1" applyFill="1" applyBorder="1" applyAlignment="1" applyProtection="1"/>
    <xf numFmtId="0" fontId="0" fillId="0" borderId="22" xfId="0" applyNumberFormat="1" applyFont="1" applyFill="1" applyBorder="1" applyAlignment="1" applyProtection="1"/>
    <xf numFmtId="0" fontId="18" fillId="0" borderId="12" xfId="42" applyFont="1" applyFill="1" applyBorder="1"/>
    <xf numFmtId="0" fontId="18" fillId="0" borderId="26" xfId="42" applyFont="1" applyFill="1" applyBorder="1"/>
    <xf numFmtId="0" fontId="16" fillId="0" borderId="25" xfId="0" applyNumberFormat="1" applyFont="1" applyFill="1" applyBorder="1" applyAlignment="1" applyProtection="1">
      <alignment horizontal="center"/>
    </xf>
    <xf numFmtId="0" fontId="16" fillId="0" borderId="13" xfId="0" applyNumberFormat="1" applyFont="1" applyFill="1" applyBorder="1" applyAlignment="1" applyProtection="1">
      <alignment horizontal="center"/>
    </xf>
    <xf numFmtId="0" fontId="19" fillId="0" borderId="27" xfId="43" applyFont="1" applyFill="1" applyBorder="1"/>
    <xf numFmtId="0" fontId="19" fillId="0" borderId="28" xfId="43" applyFont="1" applyFill="1" applyBorder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center"/>
    </xf>
    <xf numFmtId="0" fontId="0" fillId="0" borderId="19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22" xfId="0" applyNumberFormat="1" applyFont="1" applyFill="1" applyBorder="1" applyAlignment="1" applyProtection="1">
      <alignment horizontal="center"/>
    </xf>
    <xf numFmtId="0" fontId="0" fillId="35" borderId="0" xfId="0" applyNumberFormat="1" applyFill="1" applyBorder="1" applyAlignment="1" applyProtection="1">
      <alignment horizontal="center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0" fontId="18" fillId="0" borderId="29" xfId="42" applyFont="1" applyFill="1" applyBorder="1"/>
    <xf numFmtId="0" fontId="18" fillId="0" borderId="30" xfId="42" applyFont="1" applyFill="1" applyBorder="1"/>
    <xf numFmtId="0" fontId="19" fillId="0" borderId="31" xfId="43" applyFont="1" applyFill="1" applyBorder="1"/>
    <xf numFmtId="0" fontId="18" fillId="0" borderId="11" xfId="42" applyNumberFormat="1" applyFont="1" applyFill="1" applyBorder="1" applyAlignment="1" applyProtection="1"/>
    <xf numFmtId="0" fontId="0" fillId="0" borderId="11" xfId="0" applyNumberFormat="1" applyFont="1" applyFill="1" applyBorder="1" applyAlignment="1" applyProtection="1"/>
    <xf numFmtId="0" fontId="0" fillId="0" borderId="19" xfId="0" applyNumberFormat="1" applyFill="1" applyBorder="1" applyAlignment="1" applyProtection="1">
      <alignment horizontal="center"/>
    </xf>
    <xf numFmtId="0" fontId="0" fillId="0" borderId="24" xfId="0" applyBorder="1" applyAlignment="1">
      <alignment horizontal="center"/>
    </xf>
    <xf numFmtId="0" fontId="0" fillId="35" borderId="17" xfId="0" applyNumberFormat="1" applyFill="1" applyBorder="1" applyAlignment="1" applyProtection="1">
      <alignment horizontal="center"/>
    </xf>
    <xf numFmtId="0" fontId="0" fillId="0" borderId="22" xfId="0" applyNumberFormat="1" applyFill="1" applyBorder="1" applyAlignment="1" applyProtection="1">
      <alignment horizontal="center"/>
    </xf>
    <xf numFmtId="0" fontId="0" fillId="0" borderId="23" xfId="0" applyBorder="1" applyAlignment="1">
      <alignment horizontal="center"/>
    </xf>
    <xf numFmtId="0" fontId="0" fillId="0" borderId="32" xfId="0" applyNumberFormat="1" applyFill="1" applyBorder="1" applyAlignment="1" applyProtection="1">
      <alignment horizontal="center"/>
    </xf>
    <xf numFmtId="0" fontId="0" fillId="34" borderId="35" xfId="0" applyNumberFormat="1" applyFill="1" applyBorder="1" applyAlignment="1" applyProtection="1">
      <alignment horizontal="center"/>
    </xf>
    <xf numFmtId="0" fontId="0" fillId="0" borderId="35" xfId="0" applyNumberFormat="1" applyFill="1" applyBorder="1" applyAlignment="1" applyProtection="1">
      <alignment horizontal="center"/>
    </xf>
    <xf numFmtId="0" fontId="0" fillId="35" borderId="35" xfId="0" applyNumberFormat="1" applyFill="1" applyBorder="1" applyAlignment="1" applyProtection="1">
      <alignment horizontal="center"/>
    </xf>
    <xf numFmtId="0" fontId="0" fillId="36" borderId="37" xfId="0" applyNumberFormat="1" applyFill="1" applyBorder="1" applyAlignment="1" applyProtection="1">
      <alignment horizontal="center"/>
    </xf>
    <xf numFmtId="14" fontId="16" fillId="37" borderId="11" xfId="0" applyNumberFormat="1" applyFont="1" applyFill="1" applyBorder="1" applyAlignment="1" applyProtection="1">
      <alignment horizontal="center" textRotation="90"/>
    </xf>
    <xf numFmtId="0" fontId="16" fillId="0" borderId="11" xfId="0" applyNumberFormat="1" applyFont="1" applyFill="1" applyBorder="1" applyAlignment="1" applyProtection="1">
      <alignment horizontal="center" vertical="center"/>
    </xf>
    <xf numFmtId="0" fontId="0" fillId="37" borderId="33" xfId="0" applyNumberFormat="1" applyFill="1" applyBorder="1" applyAlignment="1" applyProtection="1">
      <alignment horizontal="center"/>
    </xf>
    <xf numFmtId="0" fontId="0" fillId="37" borderId="33" xfId="0" applyNumberFormat="1" applyFont="1" applyFill="1" applyBorder="1" applyAlignment="1" applyProtection="1">
      <alignment horizontal="center"/>
    </xf>
    <xf numFmtId="0" fontId="0" fillId="37" borderId="34" xfId="0" applyNumberFormat="1" applyFont="1" applyFill="1" applyBorder="1" applyAlignment="1" applyProtection="1">
      <alignment horizontal="center"/>
    </xf>
    <xf numFmtId="0" fontId="0" fillId="37" borderId="0" xfId="0" applyNumberFormat="1" applyFill="1" applyBorder="1" applyAlignment="1" applyProtection="1">
      <alignment horizontal="center"/>
    </xf>
    <xf numFmtId="0" fontId="0" fillId="37" borderId="0" xfId="0" applyNumberFormat="1" applyFont="1" applyFill="1" applyBorder="1" applyAlignment="1" applyProtection="1">
      <alignment horizontal="center"/>
    </xf>
    <xf numFmtId="0" fontId="0" fillId="37" borderId="36" xfId="0" applyNumberFormat="1" applyFont="1" applyFill="1" applyBorder="1" applyAlignment="1" applyProtection="1">
      <alignment horizontal="center"/>
    </xf>
    <xf numFmtId="0" fontId="0" fillId="37" borderId="38" xfId="0" applyNumberFormat="1" applyFill="1" applyBorder="1" applyAlignment="1" applyProtection="1">
      <alignment horizontal="center"/>
    </xf>
    <xf numFmtId="0" fontId="0" fillId="37" borderId="38" xfId="0" applyNumberFormat="1" applyFont="1" applyFill="1" applyBorder="1" applyAlignment="1" applyProtection="1">
      <alignment horizontal="center"/>
    </xf>
    <xf numFmtId="0" fontId="0" fillId="37" borderId="39" xfId="0" applyNumberFormat="1" applyFont="1" applyFill="1" applyBorder="1" applyAlignment="1" applyProtection="1">
      <alignment horizontal="center"/>
    </xf>
    <xf numFmtId="14" fontId="16" fillId="0" borderId="14" xfId="0" applyNumberFormat="1" applyFont="1" applyFill="1" applyBorder="1" applyAlignment="1" applyProtection="1">
      <alignment horizontal="center" textRotation="90"/>
    </xf>
    <xf numFmtId="14" fontId="16" fillId="0" borderId="15" xfId="0" applyNumberFormat="1" applyFont="1" applyFill="1" applyBorder="1" applyAlignment="1" applyProtection="1">
      <alignment horizontal="center" textRotation="90"/>
    </xf>
    <xf numFmtId="0" fontId="16" fillId="0" borderId="18" xfId="0" applyNumberFormat="1" applyFont="1" applyFill="1" applyBorder="1" applyAlignment="1" applyProtection="1">
      <alignment horizontal="center"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14" fontId="16" fillId="0" borderId="16" xfId="0" applyNumberFormat="1" applyFont="1" applyFill="1" applyBorder="1" applyAlignment="1" applyProtection="1">
      <alignment horizontal="center" textRotation="90"/>
    </xf>
    <xf numFmtId="0" fontId="16" fillId="0" borderId="14" xfId="0" applyNumberFormat="1" applyFont="1" applyFill="1" applyBorder="1" applyAlignment="1" applyProtection="1">
      <alignment horizontal="center" textRotation="90"/>
    </xf>
    <xf numFmtId="0" fontId="16" fillId="0" borderId="18" xfId="0" applyNumberFormat="1" applyFont="1" applyFill="1" applyBorder="1" applyAlignment="1" applyProtection="1">
      <alignment horizontal="center"/>
    </xf>
    <xf numFmtId="0" fontId="16" fillId="0" borderId="19" xfId="0" applyNumberFormat="1" applyFont="1" applyFill="1" applyBorder="1" applyAlignment="1" applyProtection="1">
      <alignment horizontal="center"/>
    </xf>
    <xf numFmtId="0" fontId="16" fillId="0" borderId="20" xfId="0" applyNumberFormat="1" applyFont="1" applyFill="1" applyBorder="1" applyAlignment="1" applyProtection="1">
      <alignment horizontal="center"/>
    </xf>
    <xf numFmtId="0" fontId="16" fillId="0" borderId="13" xfId="0" applyNumberFormat="1" applyFont="1" applyFill="1" applyBorder="1" applyAlignment="1" applyProtection="1">
      <alignment horizontal="center" vertical="center" textRotation="90" wrapText="1"/>
    </xf>
    <xf numFmtId="0" fontId="16" fillId="0" borderId="25" xfId="0" applyNumberFormat="1" applyFont="1" applyFill="1" applyBorder="1" applyAlignment="1" applyProtection="1">
      <alignment horizontal="center" vertical="center" textRotation="90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25" xfId="0" applyNumberFormat="1" applyFont="1" applyFill="1" applyBorder="1" applyAlignment="1" applyProtection="1">
      <alignment horizontal="center" vertical="center" wrapText="1"/>
    </xf>
    <xf numFmtId="0" fontId="16" fillId="0" borderId="11" xfId="0" applyNumberFormat="1" applyFont="1" applyFill="1" applyBorder="1" applyAlignment="1" applyProtection="1">
      <alignment horizontal="center" vertical="center"/>
    </xf>
    <xf numFmtId="0" fontId="16" fillId="0" borderId="13" xfId="0" applyNumberFormat="1" applyFont="1" applyFill="1" applyBorder="1" applyAlignment="1" applyProtection="1">
      <alignment horizontal="center" vertical="center"/>
    </xf>
    <xf numFmtId="0" fontId="16" fillId="0" borderId="13" xfId="0" applyNumberFormat="1" applyFont="1" applyFill="1" applyBorder="1" applyAlignment="1" applyProtection="1">
      <alignment horizontal="center" vertical="center" textRotation="90"/>
    </xf>
    <xf numFmtId="0" fontId="16" fillId="0" borderId="25" xfId="0" applyNumberFormat="1" applyFont="1" applyFill="1" applyBorder="1" applyAlignment="1" applyProtection="1">
      <alignment horizontal="center" vertical="center" textRotation="90"/>
    </xf>
    <xf numFmtId="0" fontId="16" fillId="0" borderId="20" xfId="0" applyNumberFormat="1" applyFont="1" applyFill="1" applyBorder="1" applyAlignment="1" applyProtection="1">
      <alignment horizontal="center" vertical="center" textRotation="90"/>
    </xf>
    <xf numFmtId="0" fontId="16" fillId="0" borderId="24" xfId="0" applyNumberFormat="1" applyFont="1" applyFill="1" applyBorder="1" applyAlignment="1" applyProtection="1">
      <alignment horizontal="center" vertical="center" textRotation="90"/>
    </xf>
    <xf numFmtId="0" fontId="0" fillId="35" borderId="18" xfId="0" applyNumberFormat="1" applyFill="1" applyBorder="1" applyAlignment="1" applyProtection="1">
      <alignment horizontal="center"/>
    </xf>
    <xf numFmtId="0" fontId="0" fillId="35" borderId="19" xfId="0" applyNumberFormat="1" applyFill="1" applyBorder="1" applyAlignment="1" applyProtection="1">
      <alignment horizontal="center"/>
    </xf>
    <xf numFmtId="0" fontId="0" fillId="0" borderId="18" xfId="0" applyNumberFormat="1" applyFont="1" applyFill="1" applyBorder="1" applyAlignment="1" applyProtection="1">
      <alignment horizontal="center"/>
    </xf>
    <xf numFmtId="0" fontId="0" fillId="0" borderId="20" xfId="0" applyNumberFormat="1" applyFont="1" applyFill="1" applyBorder="1" applyAlignment="1" applyProtection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17" xfId="0" applyNumberFormat="1" applyFont="1" applyFill="1" applyBorder="1" applyAlignment="1" applyProtection="1">
      <alignment horizontal="center"/>
    </xf>
    <xf numFmtId="0" fontId="0" fillId="0" borderId="24" xfId="0" applyNumberFormat="1" applyFont="1" applyFill="1" applyBorder="1" applyAlignment="1" applyProtection="1">
      <alignment horizontal="center"/>
    </xf>
    <xf numFmtId="164" fontId="0" fillId="0" borderId="24" xfId="0" applyNumberFormat="1" applyBorder="1" applyAlignment="1">
      <alignment horizontal="center"/>
    </xf>
    <xf numFmtId="0" fontId="0" fillId="35" borderId="21" xfId="0" applyNumberFormat="1" applyFill="1" applyBorder="1" applyAlignment="1" applyProtection="1">
      <alignment horizontal="center"/>
    </xf>
    <xf numFmtId="0" fontId="0" fillId="35" borderId="22" xfId="0" applyNumberForma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>
      <alignment horizontal="center"/>
    </xf>
    <xf numFmtId="0" fontId="0" fillId="0" borderId="23" xfId="0" applyNumberFormat="1" applyFont="1" applyFill="1" applyBorder="1" applyAlignment="1" applyProtection="1">
      <alignment horizontal="center"/>
    </xf>
    <xf numFmtId="164" fontId="0" fillId="0" borderId="23" xfId="0" applyNumberFormat="1" applyBorder="1" applyAlignment="1">
      <alignment horizontal="center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ead" xfId="44"/>
    <cellStyle name="Incorrecto" xfId="7" builtinId="27" customBuiltin="1"/>
    <cellStyle name="Neutral" xfId="8" builtinId="28" customBuiltin="1"/>
    <cellStyle name="Normal" xfId="0" builtinId="0"/>
    <cellStyle name="Normal_" xfId="42"/>
    <cellStyle name="Notas" xfId="15" builtinId="10" customBuiltin="1"/>
    <cellStyle name="Result" xfId="43"/>
    <cellStyle name="Salida" xfId="10" builtinId="21" customBuiltin="1"/>
    <cellStyle name="Texto de advertencia" xfId="14" builtinId="11" customBuiltin="1"/>
    <cellStyle name="Texto explicativo" xfId="16" builtinId="53" customBuiltin="1"/>
    <cellStyle name="Title" xfId="45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41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F69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/>
  <cols>
    <col min="1" max="1" width="3.85546875" style="1" customWidth="1"/>
    <col min="2" max="2" width="3" style="1" bestFit="1" customWidth="1"/>
    <col min="3" max="3" width="14.7109375" style="1" customWidth="1"/>
    <col min="4" max="4" width="19.7109375" style="1" customWidth="1"/>
    <col min="5" max="5" width="0" style="1" hidden="1" customWidth="1"/>
    <col min="6" max="52" width="4.7109375" style="1" customWidth="1"/>
    <col min="53" max="55" width="6.7109375" style="17" customWidth="1"/>
    <col min="56" max="56" width="6.7109375" style="21" customWidth="1"/>
    <col min="57" max="57" width="11.42578125" style="21"/>
  </cols>
  <sheetData>
    <row r="1" spans="2:58" ht="63.75" customHeight="1">
      <c r="B1" s="50" t="s">
        <v>63</v>
      </c>
      <c r="C1" s="51"/>
      <c r="D1" s="38" t="s">
        <v>3</v>
      </c>
      <c r="E1" s="3"/>
      <c r="F1" s="54">
        <v>40611</v>
      </c>
      <c r="G1" s="55"/>
      <c r="H1" s="4">
        <v>40616</v>
      </c>
      <c r="I1" s="48">
        <f>F1+7</f>
        <v>40618</v>
      </c>
      <c r="J1" s="49"/>
      <c r="K1" s="4">
        <f>H1+7</f>
        <v>40623</v>
      </c>
      <c r="L1" s="48">
        <f t="shared" ref="L1" si="0">I1+7</f>
        <v>40625</v>
      </c>
      <c r="M1" s="49"/>
      <c r="N1" s="4">
        <f>K1+7</f>
        <v>40630</v>
      </c>
      <c r="O1" s="48">
        <f t="shared" ref="O1" si="1">L1+7</f>
        <v>40632</v>
      </c>
      <c r="P1" s="49"/>
      <c r="Q1" s="37">
        <f>N1+7</f>
        <v>40637</v>
      </c>
      <c r="R1" s="48">
        <f t="shared" ref="R1" si="2">O1+7</f>
        <v>40639</v>
      </c>
      <c r="S1" s="49"/>
      <c r="T1" s="4">
        <f>Q1+7</f>
        <v>40644</v>
      </c>
      <c r="U1" s="48">
        <f t="shared" ref="U1" si="3">R1+7</f>
        <v>40646</v>
      </c>
      <c r="V1" s="49"/>
      <c r="W1" s="4">
        <f>T1+7</f>
        <v>40651</v>
      </c>
      <c r="X1" s="48">
        <f t="shared" ref="X1" si="4">U1+7</f>
        <v>40653</v>
      </c>
      <c r="Y1" s="49"/>
      <c r="Z1" s="4">
        <f>W1+7</f>
        <v>40658</v>
      </c>
      <c r="AA1" s="48">
        <f t="shared" ref="AA1" si="5">X1+7</f>
        <v>40660</v>
      </c>
      <c r="AB1" s="49"/>
      <c r="AC1" s="4">
        <f>Z1+7</f>
        <v>40665</v>
      </c>
      <c r="AD1" s="48">
        <f t="shared" ref="AD1" si="6">AA1+7</f>
        <v>40667</v>
      </c>
      <c r="AE1" s="49"/>
      <c r="AF1" s="4">
        <f>AC1+7</f>
        <v>40672</v>
      </c>
      <c r="AG1" s="48">
        <f t="shared" ref="AG1" si="7">AD1+7</f>
        <v>40674</v>
      </c>
      <c r="AH1" s="49"/>
      <c r="AI1" s="4">
        <f>AF1+7</f>
        <v>40679</v>
      </c>
      <c r="AJ1" s="48">
        <f t="shared" ref="AJ1" si="8">AG1+7</f>
        <v>40681</v>
      </c>
      <c r="AK1" s="49"/>
      <c r="AL1" s="4">
        <f>AI1+7</f>
        <v>40686</v>
      </c>
      <c r="AM1" s="48">
        <f t="shared" ref="AM1" si="9">AJ1+7</f>
        <v>40688</v>
      </c>
      <c r="AN1" s="49"/>
      <c r="AO1" s="4">
        <f>AL1+7</f>
        <v>40693</v>
      </c>
      <c r="AP1" s="48">
        <f t="shared" ref="AP1" si="10">AM1+7</f>
        <v>40695</v>
      </c>
      <c r="AQ1" s="49"/>
      <c r="AR1" s="4">
        <f t="shared" ref="AR1:AS1" si="11">AO1+7</f>
        <v>40700</v>
      </c>
      <c r="AS1" s="48">
        <f t="shared" si="11"/>
        <v>40702</v>
      </c>
      <c r="AT1" s="49"/>
      <c r="AU1" s="4">
        <f t="shared" ref="AU1:AV1" si="12">AR1+7</f>
        <v>40707</v>
      </c>
      <c r="AV1" s="48">
        <f t="shared" si="12"/>
        <v>40709</v>
      </c>
      <c r="AW1" s="49"/>
      <c r="AX1" s="4">
        <f t="shared" ref="AX1:AY1" si="13">AU1+7</f>
        <v>40714</v>
      </c>
      <c r="AY1" s="48">
        <f t="shared" si="13"/>
        <v>40716</v>
      </c>
      <c r="AZ1" s="49"/>
      <c r="BA1" s="59" t="s">
        <v>4</v>
      </c>
      <c r="BB1" s="65" t="s">
        <v>5</v>
      </c>
      <c r="BC1" s="67" t="s">
        <v>6</v>
      </c>
      <c r="BD1" s="59" t="s">
        <v>76</v>
      </c>
      <c r="BE1" s="61" t="s">
        <v>77</v>
      </c>
      <c r="BF1" s="63" t="s">
        <v>78</v>
      </c>
    </row>
    <row r="2" spans="2:58">
      <c r="B2" s="52"/>
      <c r="C2" s="53"/>
      <c r="D2" s="10" t="s">
        <v>0</v>
      </c>
      <c r="E2" s="5"/>
      <c r="F2" s="56" t="s">
        <v>1</v>
      </c>
      <c r="G2" s="57"/>
      <c r="H2" s="11" t="s">
        <v>2</v>
      </c>
      <c r="I2" s="57" t="s">
        <v>1</v>
      </c>
      <c r="J2" s="58"/>
      <c r="K2" s="11" t="s">
        <v>2</v>
      </c>
      <c r="L2" s="57" t="s">
        <v>71</v>
      </c>
      <c r="M2" s="58"/>
      <c r="N2" s="11" t="s">
        <v>2</v>
      </c>
      <c r="O2" s="57" t="s">
        <v>1</v>
      </c>
      <c r="P2" s="58"/>
      <c r="Q2" s="11" t="s">
        <v>2</v>
      </c>
      <c r="R2" s="57" t="s">
        <v>1</v>
      </c>
      <c r="S2" s="58"/>
      <c r="T2" s="11" t="s">
        <v>2</v>
      </c>
      <c r="U2" s="57" t="s">
        <v>1</v>
      </c>
      <c r="V2" s="58"/>
      <c r="W2" s="11" t="s">
        <v>2</v>
      </c>
      <c r="X2" s="57" t="s">
        <v>1</v>
      </c>
      <c r="Y2" s="58"/>
      <c r="Z2" s="11" t="s">
        <v>2</v>
      </c>
      <c r="AA2" s="57" t="s">
        <v>1</v>
      </c>
      <c r="AB2" s="58"/>
      <c r="AC2" s="11" t="s">
        <v>2</v>
      </c>
      <c r="AD2" s="57" t="s">
        <v>1</v>
      </c>
      <c r="AE2" s="58"/>
      <c r="AF2" s="11" t="s">
        <v>2</v>
      </c>
      <c r="AG2" s="57" t="s">
        <v>1</v>
      </c>
      <c r="AH2" s="58"/>
      <c r="AI2" s="11" t="s">
        <v>2</v>
      </c>
      <c r="AJ2" s="57" t="s">
        <v>1</v>
      </c>
      <c r="AK2" s="58"/>
      <c r="AL2" s="11" t="s">
        <v>2</v>
      </c>
      <c r="AM2" s="57" t="s">
        <v>1</v>
      </c>
      <c r="AN2" s="58"/>
      <c r="AO2" s="11" t="s">
        <v>2</v>
      </c>
      <c r="AP2" s="57" t="s">
        <v>1</v>
      </c>
      <c r="AQ2" s="58"/>
      <c r="AR2" s="11" t="s">
        <v>2</v>
      </c>
      <c r="AS2" s="57" t="s">
        <v>1</v>
      </c>
      <c r="AT2" s="58"/>
      <c r="AU2" s="11" t="s">
        <v>2</v>
      </c>
      <c r="AV2" s="57" t="s">
        <v>1</v>
      </c>
      <c r="AW2" s="58"/>
      <c r="AX2" s="11" t="s">
        <v>2</v>
      </c>
      <c r="AY2" s="57" t="s">
        <v>1</v>
      </c>
      <c r="AZ2" s="58"/>
      <c r="BA2" s="60"/>
      <c r="BB2" s="66"/>
      <c r="BC2" s="68"/>
      <c r="BD2" s="60"/>
      <c r="BE2" s="62"/>
      <c r="BF2" s="64"/>
    </row>
    <row r="3" spans="2:58">
      <c r="B3" s="8">
        <v>1</v>
      </c>
      <c r="C3" s="9" t="s">
        <v>7</v>
      </c>
      <c r="D3" s="12"/>
      <c r="E3" s="6"/>
      <c r="F3" s="69" t="s">
        <v>75</v>
      </c>
      <c r="G3" s="70" t="s">
        <v>75</v>
      </c>
      <c r="H3" s="27" t="s">
        <v>73</v>
      </c>
      <c r="I3" s="27" t="s">
        <v>73</v>
      </c>
      <c r="J3" s="27" t="s">
        <v>73</v>
      </c>
      <c r="K3" s="27" t="s">
        <v>73</v>
      </c>
      <c r="L3" s="27" t="s">
        <v>73</v>
      </c>
      <c r="M3" s="27" t="s">
        <v>73</v>
      </c>
      <c r="N3" s="27" t="s">
        <v>73</v>
      </c>
      <c r="O3" s="27" t="s">
        <v>73</v>
      </c>
      <c r="P3" s="27" t="s">
        <v>73</v>
      </c>
      <c r="Q3" s="27" t="s">
        <v>73</v>
      </c>
      <c r="R3" s="27" t="s">
        <v>74</v>
      </c>
      <c r="S3" s="27" t="s">
        <v>73</v>
      </c>
      <c r="T3" s="27" t="s">
        <v>73</v>
      </c>
      <c r="U3" s="27" t="s">
        <v>73</v>
      </c>
      <c r="V3" s="27" t="s">
        <v>73</v>
      </c>
      <c r="W3" s="70" t="s">
        <v>75</v>
      </c>
      <c r="X3" s="27" t="s">
        <v>72</v>
      </c>
      <c r="Y3" s="27" t="s">
        <v>72</v>
      </c>
      <c r="Z3" s="6"/>
      <c r="AA3" s="27" t="s">
        <v>72</v>
      </c>
      <c r="AB3" s="27" t="s">
        <v>72</v>
      </c>
      <c r="AC3" s="15" t="s">
        <v>73</v>
      </c>
      <c r="AD3" s="27" t="s">
        <v>72</v>
      </c>
      <c r="AE3" s="15" t="s">
        <v>73</v>
      </c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71">
        <f>COUNTIF($F3:$AZ3,"P")</f>
        <v>16</v>
      </c>
      <c r="BB3" s="16">
        <f>COUNTIF($F3:$AZ3,"J")+COUNTIF($F3:$AZ3,"~")</f>
        <v>3</v>
      </c>
      <c r="BC3" s="16">
        <f>COUNTIF($F3:$AZ3,"AT")</f>
        <v>1</v>
      </c>
      <c r="BD3" s="72">
        <f>COUNTIF($F3:$AZ3,"A")</f>
        <v>5</v>
      </c>
      <c r="BE3" s="20">
        <f>COUNTA(F3:AZ3)</f>
        <v>25</v>
      </c>
      <c r="BF3" s="73">
        <f>MAX(7-BC3*0.3-BD3*0.6,1)</f>
        <v>3.7</v>
      </c>
    </row>
    <row r="4" spans="2:58">
      <c r="B4" s="2">
        <v>2</v>
      </c>
      <c r="C4" s="9" t="s">
        <v>8</v>
      </c>
      <c r="D4" s="13"/>
      <c r="F4" s="29" t="s">
        <v>75</v>
      </c>
      <c r="G4" s="19" t="s">
        <v>75</v>
      </c>
      <c r="H4" s="15" t="s">
        <v>73</v>
      </c>
      <c r="I4" s="15" t="s">
        <v>73</v>
      </c>
      <c r="J4" s="15" t="s">
        <v>73</v>
      </c>
      <c r="K4" s="15" t="s">
        <v>73</v>
      </c>
      <c r="L4" s="15" t="s">
        <v>73</v>
      </c>
      <c r="M4" s="15" t="s">
        <v>73</v>
      </c>
      <c r="N4" s="15" t="s">
        <v>73</v>
      </c>
      <c r="O4" s="15" t="s">
        <v>72</v>
      </c>
      <c r="P4" s="15" t="s">
        <v>72</v>
      </c>
      <c r="Q4" s="15" t="s">
        <v>73</v>
      </c>
      <c r="R4" s="15" t="s">
        <v>73</v>
      </c>
      <c r="S4" s="15" t="s">
        <v>73</v>
      </c>
      <c r="T4" s="15" t="s">
        <v>72</v>
      </c>
      <c r="U4" s="15" t="s">
        <v>73</v>
      </c>
      <c r="V4" s="15" t="s">
        <v>73</v>
      </c>
      <c r="W4" s="15" t="s">
        <v>73</v>
      </c>
      <c r="X4" s="15" t="s">
        <v>74</v>
      </c>
      <c r="Y4" s="15" t="s">
        <v>73</v>
      </c>
      <c r="AA4" s="15" t="s">
        <v>73</v>
      </c>
      <c r="AB4" s="15" t="s">
        <v>73</v>
      </c>
      <c r="AC4" s="15" t="s">
        <v>73</v>
      </c>
      <c r="AD4" s="15" t="s">
        <v>73</v>
      </c>
      <c r="AE4" s="15" t="s">
        <v>73</v>
      </c>
      <c r="BA4" s="74">
        <f>COUNTIF($F4:$AZ4,"P")</f>
        <v>19</v>
      </c>
      <c r="BB4" s="17">
        <f>COUNTIF($F4:$AZ4,"J")+COUNTIF($F4:$AZ4,"~")</f>
        <v>2</v>
      </c>
      <c r="BC4" s="17">
        <f>COUNTIF($F4:$AZ4,"AT")</f>
        <v>1</v>
      </c>
      <c r="BD4" s="75">
        <f>COUNTIF($F4:$AZ4,"A")</f>
        <v>3</v>
      </c>
      <c r="BE4" s="28">
        <f t="shared" ref="BE4:BE62" si="14">COUNTA(F4:AZ4)</f>
        <v>25</v>
      </c>
      <c r="BF4" s="76">
        <f t="shared" ref="BF4:BF62" si="15">MAX(7-BC4*0.3-BD4*0.6,1)</f>
        <v>4.9000000000000004</v>
      </c>
    </row>
    <row r="5" spans="2:58">
      <c r="B5" s="2">
        <v>3</v>
      </c>
      <c r="C5" s="9" t="s">
        <v>9</v>
      </c>
      <c r="D5" s="13"/>
      <c r="F5" s="29" t="s">
        <v>75</v>
      </c>
      <c r="G5" s="19" t="s">
        <v>75</v>
      </c>
      <c r="H5" s="15" t="s">
        <v>73</v>
      </c>
      <c r="I5" s="15" t="s">
        <v>73</v>
      </c>
      <c r="J5" s="15" t="s">
        <v>72</v>
      </c>
      <c r="K5" s="15" t="s">
        <v>73</v>
      </c>
      <c r="L5" s="15" t="s">
        <v>73</v>
      </c>
      <c r="M5" s="15" t="s">
        <v>73</v>
      </c>
      <c r="N5" s="15" t="s">
        <v>73</v>
      </c>
      <c r="O5" s="15" t="s">
        <v>72</v>
      </c>
      <c r="P5" s="15" t="s">
        <v>72</v>
      </c>
      <c r="Q5" s="15" t="s">
        <v>73</v>
      </c>
      <c r="R5" s="15" t="s">
        <v>73</v>
      </c>
      <c r="S5" s="15" t="s">
        <v>73</v>
      </c>
      <c r="T5" s="15" t="s">
        <v>73</v>
      </c>
      <c r="U5" s="15" t="s">
        <v>72</v>
      </c>
      <c r="V5" s="15" t="s">
        <v>72</v>
      </c>
      <c r="W5" s="15" t="s">
        <v>73</v>
      </c>
      <c r="X5" s="15" t="s">
        <v>73</v>
      </c>
      <c r="Y5" s="15" t="s">
        <v>73</v>
      </c>
      <c r="AA5" s="15" t="s">
        <v>73</v>
      </c>
      <c r="AB5" s="15" t="s">
        <v>73</v>
      </c>
      <c r="AC5" s="15" t="s">
        <v>73</v>
      </c>
      <c r="AD5" s="15" t="s">
        <v>73</v>
      </c>
      <c r="AE5" s="15" t="s">
        <v>73</v>
      </c>
      <c r="BA5" s="74">
        <f>COUNTIF($F5:$AZ5,"P")</f>
        <v>18</v>
      </c>
      <c r="BB5" s="17">
        <f>COUNTIF($F5:$AZ5,"J")+COUNTIF($F5:$AZ5,"~")</f>
        <v>2</v>
      </c>
      <c r="BC5" s="17">
        <f>COUNTIF($F5:$AZ5,"AT")</f>
        <v>0</v>
      </c>
      <c r="BD5" s="75">
        <f>COUNTIF($F5:$AZ5,"A")</f>
        <v>5</v>
      </c>
      <c r="BE5" s="28">
        <f t="shared" si="14"/>
        <v>25</v>
      </c>
      <c r="BF5" s="76">
        <f t="shared" si="15"/>
        <v>4</v>
      </c>
    </row>
    <row r="6" spans="2:58">
      <c r="B6" s="2">
        <v>4</v>
      </c>
      <c r="C6" s="9" t="s">
        <v>10</v>
      </c>
      <c r="D6" s="13"/>
      <c r="F6" s="29" t="s">
        <v>75</v>
      </c>
      <c r="G6" s="19" t="s">
        <v>75</v>
      </c>
      <c r="H6" s="15" t="s">
        <v>72</v>
      </c>
      <c r="I6" s="15" t="s">
        <v>73</v>
      </c>
      <c r="J6" s="15" t="s">
        <v>73</v>
      </c>
      <c r="K6" s="15" t="s">
        <v>73</v>
      </c>
      <c r="L6" s="15" t="s">
        <v>73</v>
      </c>
      <c r="M6" s="15" t="s">
        <v>73</v>
      </c>
      <c r="N6" s="15" t="s">
        <v>73</v>
      </c>
      <c r="O6" s="15" t="s">
        <v>73</v>
      </c>
      <c r="P6" s="15" t="s">
        <v>73</v>
      </c>
      <c r="Q6" s="15" t="s">
        <v>73</v>
      </c>
      <c r="R6" s="15" t="s">
        <v>74</v>
      </c>
      <c r="S6" s="15" t="s">
        <v>73</v>
      </c>
      <c r="T6" s="15" t="s">
        <v>73</v>
      </c>
      <c r="U6" s="15" t="s">
        <v>73</v>
      </c>
      <c r="V6" s="15" t="s">
        <v>73</v>
      </c>
      <c r="W6" s="15" t="s">
        <v>73</v>
      </c>
      <c r="X6" s="27" t="s">
        <v>72</v>
      </c>
      <c r="Y6" s="27" t="s">
        <v>72</v>
      </c>
      <c r="AA6" s="15" t="s">
        <v>73</v>
      </c>
      <c r="AB6" s="15" t="s">
        <v>73</v>
      </c>
      <c r="AC6" s="15" t="s">
        <v>73</v>
      </c>
      <c r="AD6" s="15" t="s">
        <v>73</v>
      </c>
      <c r="AE6" s="15" t="s">
        <v>73</v>
      </c>
      <c r="BA6" s="74">
        <f>COUNTIF($F6:$AZ6,"P")</f>
        <v>19</v>
      </c>
      <c r="BB6" s="17">
        <f>COUNTIF($F6:$AZ6,"J")+COUNTIF($F6:$AZ6,"~")</f>
        <v>2</v>
      </c>
      <c r="BC6" s="17">
        <f>COUNTIF($F6:$AZ6,"AT")</f>
        <v>1</v>
      </c>
      <c r="BD6" s="75">
        <f>COUNTIF($F6:$AZ6,"A")</f>
        <v>3</v>
      </c>
      <c r="BE6" s="28">
        <f t="shared" si="14"/>
        <v>25</v>
      </c>
      <c r="BF6" s="76">
        <f t="shared" si="15"/>
        <v>4.9000000000000004</v>
      </c>
    </row>
    <row r="7" spans="2:58">
      <c r="B7" s="2">
        <v>5</v>
      </c>
      <c r="C7" s="9" t="s">
        <v>11</v>
      </c>
      <c r="D7" s="13"/>
      <c r="F7" s="29" t="s">
        <v>75</v>
      </c>
      <c r="G7" s="19" t="s">
        <v>75</v>
      </c>
      <c r="H7" s="15" t="s">
        <v>73</v>
      </c>
      <c r="I7" s="15" t="s">
        <v>73</v>
      </c>
      <c r="J7" s="15" t="s">
        <v>73</v>
      </c>
      <c r="K7" s="15" t="s">
        <v>73</v>
      </c>
      <c r="L7" s="15" t="s">
        <v>74</v>
      </c>
      <c r="M7" s="15" t="s">
        <v>73</v>
      </c>
      <c r="N7" s="15" t="s">
        <v>73</v>
      </c>
      <c r="O7" s="15" t="s">
        <v>73</v>
      </c>
      <c r="P7" s="15" t="s">
        <v>73</v>
      </c>
      <c r="Q7" s="15" t="s">
        <v>73</v>
      </c>
      <c r="R7" s="15" t="s">
        <v>73</v>
      </c>
      <c r="S7" s="15" t="s">
        <v>73</v>
      </c>
      <c r="T7" s="15" t="s">
        <v>73</v>
      </c>
      <c r="U7" s="15" t="s">
        <v>73</v>
      </c>
      <c r="V7" s="15" t="s">
        <v>73</v>
      </c>
      <c r="W7" s="15" t="s">
        <v>73</v>
      </c>
      <c r="X7" s="15" t="s">
        <v>73</v>
      </c>
      <c r="Y7" s="15" t="s">
        <v>73</v>
      </c>
      <c r="AA7" s="15" t="s">
        <v>74</v>
      </c>
      <c r="AB7" s="15" t="s">
        <v>73</v>
      </c>
      <c r="AC7" s="15" t="s">
        <v>73</v>
      </c>
      <c r="AD7" s="15" t="s">
        <v>73</v>
      </c>
      <c r="AE7" s="15" t="s">
        <v>73</v>
      </c>
      <c r="BA7" s="74">
        <f>COUNTIF($F7:$AZ7,"P")</f>
        <v>21</v>
      </c>
      <c r="BB7" s="17">
        <f>COUNTIF($F7:$AZ7,"J")+COUNTIF($F7:$AZ7,"~")</f>
        <v>2</v>
      </c>
      <c r="BC7" s="17">
        <f>COUNTIF($F7:$AZ7,"AT")</f>
        <v>2</v>
      </c>
      <c r="BD7" s="75">
        <f>COUNTIF($F7:$AZ7,"A")</f>
        <v>0</v>
      </c>
      <c r="BE7" s="28">
        <f t="shared" si="14"/>
        <v>25</v>
      </c>
      <c r="BF7" s="76">
        <f t="shared" si="15"/>
        <v>6.4</v>
      </c>
    </row>
    <row r="8" spans="2:58">
      <c r="B8" s="2">
        <v>6</v>
      </c>
      <c r="C8" s="9" t="s">
        <v>12</v>
      </c>
      <c r="D8" s="13"/>
      <c r="F8" s="29" t="s">
        <v>75</v>
      </c>
      <c r="G8" s="19" t="s">
        <v>75</v>
      </c>
      <c r="H8" s="15" t="s">
        <v>72</v>
      </c>
      <c r="I8" s="15" t="s">
        <v>74</v>
      </c>
      <c r="J8" s="15" t="s">
        <v>73</v>
      </c>
      <c r="K8" s="15" t="s">
        <v>73</v>
      </c>
      <c r="L8" s="15" t="s">
        <v>72</v>
      </c>
      <c r="M8" s="15" t="s">
        <v>72</v>
      </c>
      <c r="N8" s="15" t="s">
        <v>73</v>
      </c>
      <c r="O8" s="15" t="s">
        <v>73</v>
      </c>
      <c r="P8" s="15" t="s">
        <v>73</v>
      </c>
      <c r="Q8" s="15" t="s">
        <v>73</v>
      </c>
      <c r="R8" s="15" t="s">
        <v>74</v>
      </c>
      <c r="S8" s="15" t="s">
        <v>73</v>
      </c>
      <c r="T8" s="15" t="s">
        <v>73</v>
      </c>
      <c r="U8" s="15" t="s">
        <v>72</v>
      </c>
      <c r="V8" s="15" t="s">
        <v>72</v>
      </c>
      <c r="W8" s="15" t="s">
        <v>73</v>
      </c>
      <c r="X8" s="15" t="s">
        <v>73</v>
      </c>
      <c r="Y8" s="15" t="s">
        <v>73</v>
      </c>
      <c r="AA8" s="15" t="s">
        <v>72</v>
      </c>
      <c r="AB8" s="15" t="s">
        <v>72</v>
      </c>
      <c r="AC8" s="15" t="s">
        <v>73</v>
      </c>
      <c r="AD8" s="15" t="s">
        <v>72</v>
      </c>
      <c r="AE8" s="15" t="s">
        <v>72</v>
      </c>
      <c r="BA8" s="74">
        <f>COUNTIF($F8:$AZ8,"P")</f>
        <v>12</v>
      </c>
      <c r="BB8" s="17">
        <f>COUNTIF($F8:$AZ8,"J")+COUNTIF($F8:$AZ8,"~")</f>
        <v>2</v>
      </c>
      <c r="BC8" s="17">
        <f>COUNTIF($F8:$AZ8,"AT")</f>
        <v>2</v>
      </c>
      <c r="BD8" s="75">
        <f>COUNTIF($F8:$AZ8,"A")</f>
        <v>9</v>
      </c>
      <c r="BE8" s="28">
        <f t="shared" si="14"/>
        <v>25</v>
      </c>
      <c r="BF8" s="76">
        <f t="shared" si="15"/>
        <v>1.0000000000000009</v>
      </c>
    </row>
    <row r="9" spans="2:58">
      <c r="B9" s="2">
        <v>7</v>
      </c>
      <c r="C9" s="9" t="s">
        <v>13</v>
      </c>
      <c r="D9" s="13"/>
      <c r="F9" s="29" t="s">
        <v>75</v>
      </c>
      <c r="G9" s="19" t="s">
        <v>75</v>
      </c>
      <c r="H9" s="15" t="s">
        <v>73</v>
      </c>
      <c r="I9" s="15" t="s">
        <v>73</v>
      </c>
      <c r="J9" s="15" t="s">
        <v>72</v>
      </c>
      <c r="K9" s="15" t="s">
        <v>73</v>
      </c>
      <c r="L9" s="15" t="s">
        <v>73</v>
      </c>
      <c r="M9" s="15" t="s">
        <v>73</v>
      </c>
      <c r="N9" s="15" t="s">
        <v>73</v>
      </c>
      <c r="O9" s="15" t="s">
        <v>73</v>
      </c>
      <c r="P9" s="15" t="s">
        <v>73</v>
      </c>
      <c r="Q9" s="15" t="s">
        <v>73</v>
      </c>
      <c r="R9" s="15" t="s">
        <v>73</v>
      </c>
      <c r="S9" s="15" t="s">
        <v>73</v>
      </c>
      <c r="T9" s="15" t="s">
        <v>73</v>
      </c>
      <c r="U9" s="15" t="s">
        <v>74</v>
      </c>
      <c r="V9" s="15" t="s">
        <v>73</v>
      </c>
      <c r="W9" s="15" t="s">
        <v>73</v>
      </c>
      <c r="X9" s="15" t="s">
        <v>73</v>
      </c>
      <c r="Y9" s="15" t="s">
        <v>73</v>
      </c>
      <c r="AA9" s="15" t="s">
        <v>72</v>
      </c>
      <c r="AB9" s="15" t="s">
        <v>73</v>
      </c>
      <c r="AC9" s="15" t="s">
        <v>73</v>
      </c>
      <c r="AD9" s="15" t="s">
        <v>73</v>
      </c>
      <c r="AE9" s="15" t="s">
        <v>73</v>
      </c>
      <c r="BA9" s="74">
        <f>COUNTIF($F9:$AZ9,"P")</f>
        <v>20</v>
      </c>
      <c r="BB9" s="17">
        <f>COUNTIF($F9:$AZ9,"J")+COUNTIF($F9:$AZ9,"~")</f>
        <v>2</v>
      </c>
      <c r="BC9" s="17">
        <f>COUNTIF($F9:$AZ9,"AT")</f>
        <v>1</v>
      </c>
      <c r="BD9" s="75">
        <f>COUNTIF($F9:$AZ9,"A")</f>
        <v>2</v>
      </c>
      <c r="BE9" s="28">
        <f t="shared" si="14"/>
        <v>25</v>
      </c>
      <c r="BF9" s="76">
        <f t="shared" si="15"/>
        <v>5.5</v>
      </c>
    </row>
    <row r="10" spans="2:58">
      <c r="B10" s="2">
        <v>8</v>
      </c>
      <c r="C10" s="9" t="s">
        <v>14</v>
      </c>
      <c r="D10" s="13"/>
      <c r="F10" s="29" t="s">
        <v>75</v>
      </c>
      <c r="G10" s="19" t="s">
        <v>75</v>
      </c>
      <c r="H10" s="15" t="s">
        <v>72</v>
      </c>
      <c r="I10" s="15" t="s">
        <v>74</v>
      </c>
      <c r="J10" s="15" t="s">
        <v>73</v>
      </c>
      <c r="K10" s="15" t="s">
        <v>72</v>
      </c>
      <c r="L10" s="15" t="s">
        <v>74</v>
      </c>
      <c r="M10" s="15" t="s">
        <v>73</v>
      </c>
      <c r="N10" s="15" t="s">
        <v>73</v>
      </c>
      <c r="O10" s="15" t="s">
        <v>73</v>
      </c>
      <c r="P10" s="15" t="s">
        <v>73</v>
      </c>
      <c r="Q10" s="15" t="s">
        <v>73</v>
      </c>
      <c r="R10" s="15" t="s">
        <v>73</v>
      </c>
      <c r="S10" s="15" t="s">
        <v>73</v>
      </c>
      <c r="T10" s="15" t="s">
        <v>73</v>
      </c>
      <c r="U10" s="15" t="s">
        <v>74</v>
      </c>
      <c r="V10" s="15" t="s">
        <v>73</v>
      </c>
      <c r="W10" s="15" t="s">
        <v>73</v>
      </c>
      <c r="X10" s="15" t="s">
        <v>74</v>
      </c>
      <c r="Y10" s="15" t="s">
        <v>73</v>
      </c>
      <c r="AA10" s="15" t="s">
        <v>72</v>
      </c>
      <c r="AB10" s="15" t="s">
        <v>72</v>
      </c>
      <c r="AC10" s="15" t="s">
        <v>73</v>
      </c>
      <c r="AD10" s="15" t="s">
        <v>74</v>
      </c>
      <c r="AE10" s="15" t="s">
        <v>73</v>
      </c>
      <c r="BA10" s="74">
        <f>COUNTIF($F10:$AZ10,"P")</f>
        <v>14</v>
      </c>
      <c r="BB10" s="17">
        <f>COUNTIF($F10:$AZ10,"J")+COUNTIF($F10:$AZ10,"~")</f>
        <v>2</v>
      </c>
      <c r="BC10" s="17">
        <f>COUNTIF($F10:$AZ10,"AT")</f>
        <v>5</v>
      </c>
      <c r="BD10" s="75">
        <f>COUNTIF($F10:$AZ10,"A")</f>
        <v>4</v>
      </c>
      <c r="BE10" s="28">
        <f t="shared" si="14"/>
        <v>25</v>
      </c>
      <c r="BF10" s="76">
        <f t="shared" si="15"/>
        <v>3.1</v>
      </c>
    </row>
    <row r="11" spans="2:58">
      <c r="B11" s="2">
        <v>9</v>
      </c>
      <c r="C11" s="9" t="s">
        <v>15</v>
      </c>
      <c r="D11" s="13"/>
      <c r="F11" s="29" t="s">
        <v>75</v>
      </c>
      <c r="G11" s="19" t="s">
        <v>75</v>
      </c>
      <c r="H11" s="15" t="s">
        <v>72</v>
      </c>
      <c r="I11" s="15" t="s">
        <v>73</v>
      </c>
      <c r="J11" s="15" t="s">
        <v>73</v>
      </c>
      <c r="K11" s="15" t="s">
        <v>73</v>
      </c>
      <c r="L11" s="15" t="s">
        <v>74</v>
      </c>
      <c r="M11" s="15" t="s">
        <v>73</v>
      </c>
      <c r="N11" s="15" t="s">
        <v>73</v>
      </c>
      <c r="O11" s="15" t="s">
        <v>73</v>
      </c>
      <c r="P11" s="15" t="s">
        <v>73</v>
      </c>
      <c r="Q11" s="15" t="s">
        <v>73</v>
      </c>
      <c r="R11" s="15" t="s">
        <v>73</v>
      </c>
      <c r="S11" s="15" t="s">
        <v>73</v>
      </c>
      <c r="T11" s="15" t="s">
        <v>73</v>
      </c>
      <c r="U11" s="15" t="s">
        <v>73</v>
      </c>
      <c r="V11" s="15" t="s">
        <v>73</v>
      </c>
      <c r="W11" s="15" t="s">
        <v>73</v>
      </c>
      <c r="X11" s="15" t="s">
        <v>74</v>
      </c>
      <c r="Y11" s="15" t="s">
        <v>73</v>
      </c>
      <c r="AA11" s="15" t="s">
        <v>72</v>
      </c>
      <c r="AB11" s="15" t="s">
        <v>72</v>
      </c>
      <c r="AC11" s="15" t="s">
        <v>73</v>
      </c>
      <c r="AD11" s="15" t="s">
        <v>73</v>
      </c>
      <c r="AE11" s="15" t="s">
        <v>73</v>
      </c>
      <c r="BA11" s="74">
        <f>COUNTIF($F11:$AZ11,"P")</f>
        <v>18</v>
      </c>
      <c r="BB11" s="17">
        <f>COUNTIF($F11:$AZ11,"J")+COUNTIF($F11:$AZ11,"~")</f>
        <v>2</v>
      </c>
      <c r="BC11" s="17">
        <f>COUNTIF($F11:$AZ11,"AT")</f>
        <v>2</v>
      </c>
      <c r="BD11" s="75">
        <f>COUNTIF($F11:$AZ11,"A")</f>
        <v>3</v>
      </c>
      <c r="BE11" s="28">
        <f t="shared" si="14"/>
        <v>25</v>
      </c>
      <c r="BF11" s="76">
        <f t="shared" si="15"/>
        <v>4.6000000000000005</v>
      </c>
    </row>
    <row r="12" spans="2:58">
      <c r="B12" s="2">
        <v>10</v>
      </c>
      <c r="C12" s="9" t="s">
        <v>16</v>
      </c>
      <c r="D12" s="13"/>
      <c r="F12" s="29" t="s">
        <v>75</v>
      </c>
      <c r="G12" s="19" t="s">
        <v>75</v>
      </c>
      <c r="H12" s="15" t="s">
        <v>72</v>
      </c>
      <c r="I12" s="15" t="s">
        <v>74</v>
      </c>
      <c r="J12" s="15" t="s">
        <v>73</v>
      </c>
      <c r="K12" s="15" t="s">
        <v>73</v>
      </c>
      <c r="L12" s="15" t="s">
        <v>74</v>
      </c>
      <c r="M12" s="15" t="s">
        <v>73</v>
      </c>
      <c r="N12" s="15" t="s">
        <v>73</v>
      </c>
      <c r="O12" s="15" t="s">
        <v>74</v>
      </c>
      <c r="P12" s="15" t="s">
        <v>73</v>
      </c>
      <c r="Q12" s="15" t="s">
        <v>73</v>
      </c>
      <c r="R12" s="15" t="s">
        <v>73</v>
      </c>
      <c r="S12" s="15" t="s">
        <v>73</v>
      </c>
      <c r="T12" s="15" t="s">
        <v>73</v>
      </c>
      <c r="U12" s="15" t="s">
        <v>74</v>
      </c>
      <c r="V12" s="15" t="s">
        <v>73</v>
      </c>
      <c r="W12" s="15" t="s">
        <v>73</v>
      </c>
      <c r="X12" s="15" t="s">
        <v>72</v>
      </c>
      <c r="Y12" s="15" t="s">
        <v>72</v>
      </c>
      <c r="AA12" s="15" t="s">
        <v>73</v>
      </c>
      <c r="AB12" s="15" t="s">
        <v>73</v>
      </c>
      <c r="AC12" s="15" t="s">
        <v>73</v>
      </c>
      <c r="AD12" s="15" t="s">
        <v>73</v>
      </c>
      <c r="AE12" s="15" t="s">
        <v>73</v>
      </c>
      <c r="BA12" s="74">
        <f>COUNTIF($F12:$AZ12,"P")</f>
        <v>16</v>
      </c>
      <c r="BB12" s="17">
        <f>COUNTIF($F12:$AZ12,"J")+COUNTIF($F12:$AZ12,"~")</f>
        <v>2</v>
      </c>
      <c r="BC12" s="17">
        <f>COUNTIF($F12:$AZ12,"AT")</f>
        <v>4</v>
      </c>
      <c r="BD12" s="75">
        <f>COUNTIF($F12:$AZ12,"A")</f>
        <v>3</v>
      </c>
      <c r="BE12" s="28">
        <f t="shared" si="14"/>
        <v>25</v>
      </c>
      <c r="BF12" s="76">
        <f t="shared" si="15"/>
        <v>4</v>
      </c>
    </row>
    <row r="13" spans="2:58">
      <c r="B13" s="2">
        <v>11</v>
      </c>
      <c r="C13" s="9" t="s">
        <v>17</v>
      </c>
      <c r="D13" s="13"/>
      <c r="F13" s="29" t="s">
        <v>75</v>
      </c>
      <c r="G13" s="19" t="s">
        <v>75</v>
      </c>
      <c r="H13" s="15" t="s">
        <v>72</v>
      </c>
      <c r="I13" s="15" t="s">
        <v>72</v>
      </c>
      <c r="J13" s="15" t="s">
        <v>72</v>
      </c>
      <c r="K13" s="15" t="s">
        <v>73</v>
      </c>
      <c r="L13" s="15" t="s">
        <v>72</v>
      </c>
      <c r="M13" s="15" t="s">
        <v>72</v>
      </c>
      <c r="N13" s="15" t="s">
        <v>72</v>
      </c>
      <c r="O13" s="15" t="s">
        <v>72</v>
      </c>
      <c r="P13" s="15" t="s">
        <v>72</v>
      </c>
      <c r="Q13" s="15" t="s">
        <v>73</v>
      </c>
      <c r="R13" s="15" t="s">
        <v>72</v>
      </c>
      <c r="S13" s="15" t="s">
        <v>72</v>
      </c>
      <c r="T13" s="15" t="s">
        <v>73</v>
      </c>
      <c r="U13" s="15" t="s">
        <v>72</v>
      </c>
      <c r="V13" s="15" t="s">
        <v>72</v>
      </c>
      <c r="W13" s="15" t="s">
        <v>73</v>
      </c>
      <c r="X13" s="15" t="s">
        <v>72</v>
      </c>
      <c r="Y13" s="15" t="s">
        <v>72</v>
      </c>
      <c r="AA13" s="15" t="s">
        <v>72</v>
      </c>
      <c r="AB13" s="15" t="s">
        <v>72</v>
      </c>
      <c r="AC13" s="15" t="s">
        <v>72</v>
      </c>
      <c r="AD13" s="15" t="s">
        <v>72</v>
      </c>
      <c r="AE13" s="15" t="s">
        <v>72</v>
      </c>
      <c r="BA13" s="74">
        <f>COUNTIF($F13:$AZ13,"P")</f>
        <v>4</v>
      </c>
      <c r="BB13" s="17">
        <f>COUNTIF($F13:$AZ13,"J")+COUNTIF($F13:$AZ13,"~")</f>
        <v>2</v>
      </c>
      <c r="BC13" s="17">
        <f>COUNTIF($F13:$AZ13,"AT")</f>
        <v>0</v>
      </c>
      <c r="BD13" s="75">
        <f>COUNTIF($F13:$AZ13,"A")</f>
        <v>19</v>
      </c>
      <c r="BE13" s="28">
        <f t="shared" si="14"/>
        <v>25</v>
      </c>
      <c r="BF13" s="76">
        <f t="shared" si="15"/>
        <v>1</v>
      </c>
    </row>
    <row r="14" spans="2:58">
      <c r="B14" s="2">
        <v>12</v>
      </c>
      <c r="C14" s="9" t="s">
        <v>18</v>
      </c>
      <c r="D14" s="13"/>
      <c r="F14" s="29" t="s">
        <v>75</v>
      </c>
      <c r="G14" s="19" t="s">
        <v>75</v>
      </c>
      <c r="H14" s="15" t="s">
        <v>73</v>
      </c>
      <c r="I14" s="15" t="s">
        <v>73</v>
      </c>
      <c r="J14" s="15" t="s">
        <v>73</v>
      </c>
      <c r="K14" s="15" t="s">
        <v>73</v>
      </c>
      <c r="L14" s="15" t="s">
        <v>73</v>
      </c>
      <c r="M14" s="15" t="s">
        <v>73</v>
      </c>
      <c r="N14" s="15" t="s">
        <v>73</v>
      </c>
      <c r="O14" s="15" t="s">
        <v>73</v>
      </c>
      <c r="P14" s="15" t="s">
        <v>73</v>
      </c>
      <c r="Q14" s="15" t="s">
        <v>73</v>
      </c>
      <c r="R14" s="15" t="s">
        <v>73</v>
      </c>
      <c r="S14" s="15" t="s">
        <v>73</v>
      </c>
      <c r="T14" s="15" t="s">
        <v>73</v>
      </c>
      <c r="U14" s="15" t="s">
        <v>73</v>
      </c>
      <c r="V14" s="15" t="s">
        <v>73</v>
      </c>
      <c r="W14" s="15" t="s">
        <v>73</v>
      </c>
      <c r="X14" s="15" t="s">
        <v>73</v>
      </c>
      <c r="Y14" s="15" t="s">
        <v>73</v>
      </c>
      <c r="AA14" s="15" t="s">
        <v>73</v>
      </c>
      <c r="AB14" s="15" t="s">
        <v>72</v>
      </c>
      <c r="AC14" s="15" t="s">
        <v>73</v>
      </c>
      <c r="AD14" s="15" t="s">
        <v>73</v>
      </c>
      <c r="AE14" s="15" t="s">
        <v>73</v>
      </c>
      <c r="BA14" s="74">
        <f>COUNTIF($F14:$AZ14,"P")</f>
        <v>22</v>
      </c>
      <c r="BB14" s="17">
        <f>COUNTIF($F14:$AZ14,"J")+COUNTIF($F14:$AZ14,"~")</f>
        <v>2</v>
      </c>
      <c r="BC14" s="17">
        <f>COUNTIF($F14:$AZ14,"AT")</f>
        <v>0</v>
      </c>
      <c r="BD14" s="75">
        <f>COUNTIF($F14:$AZ14,"A")</f>
        <v>1</v>
      </c>
      <c r="BE14" s="28">
        <f t="shared" si="14"/>
        <v>25</v>
      </c>
      <c r="BF14" s="76">
        <f t="shared" si="15"/>
        <v>6.4</v>
      </c>
    </row>
    <row r="15" spans="2:58">
      <c r="B15" s="2">
        <v>13</v>
      </c>
      <c r="C15" s="9" t="s">
        <v>19</v>
      </c>
      <c r="D15" s="13"/>
      <c r="F15" s="29" t="s">
        <v>75</v>
      </c>
      <c r="G15" s="19" t="s">
        <v>75</v>
      </c>
      <c r="H15" s="15" t="s">
        <v>73</v>
      </c>
      <c r="I15" s="15" t="s">
        <v>74</v>
      </c>
      <c r="J15" s="15" t="s">
        <v>73</v>
      </c>
      <c r="K15" s="15" t="s">
        <v>73</v>
      </c>
      <c r="L15" s="15" t="s">
        <v>73</v>
      </c>
      <c r="M15" s="15" t="s">
        <v>73</v>
      </c>
      <c r="N15" s="15" t="s">
        <v>73</v>
      </c>
      <c r="O15" s="15" t="s">
        <v>73</v>
      </c>
      <c r="P15" s="15" t="s">
        <v>73</v>
      </c>
      <c r="Q15" s="15" t="s">
        <v>73</v>
      </c>
      <c r="R15" s="15" t="s">
        <v>73</v>
      </c>
      <c r="S15" s="15" t="s">
        <v>73</v>
      </c>
      <c r="T15" s="15" t="s">
        <v>73</v>
      </c>
      <c r="U15" s="15" t="s">
        <v>74</v>
      </c>
      <c r="V15" s="15" t="s">
        <v>73</v>
      </c>
      <c r="W15" s="15" t="s">
        <v>73</v>
      </c>
      <c r="X15" s="15" t="s">
        <v>72</v>
      </c>
      <c r="Y15" s="15" t="s">
        <v>72</v>
      </c>
      <c r="AA15" s="15" t="s">
        <v>73</v>
      </c>
      <c r="AB15" s="15" t="s">
        <v>73</v>
      </c>
      <c r="AC15" s="15" t="s">
        <v>73</v>
      </c>
      <c r="AD15" s="15" t="s">
        <v>73</v>
      </c>
      <c r="AE15" s="15" t="s">
        <v>73</v>
      </c>
      <c r="BA15" s="74">
        <f>COUNTIF($F15:$AZ15,"P")</f>
        <v>19</v>
      </c>
      <c r="BB15" s="17">
        <f>COUNTIF($F15:$AZ15,"J")+COUNTIF($F15:$AZ15,"~")</f>
        <v>2</v>
      </c>
      <c r="BC15" s="17">
        <f>COUNTIF($F15:$AZ15,"AT")</f>
        <v>2</v>
      </c>
      <c r="BD15" s="75">
        <f>COUNTIF($F15:$AZ15,"A")</f>
        <v>2</v>
      </c>
      <c r="BE15" s="28">
        <f t="shared" si="14"/>
        <v>25</v>
      </c>
      <c r="BF15" s="76">
        <f t="shared" si="15"/>
        <v>5.2</v>
      </c>
    </row>
    <row r="16" spans="2:58">
      <c r="B16" s="2">
        <v>14</v>
      </c>
      <c r="C16" s="9" t="s">
        <v>20</v>
      </c>
      <c r="D16" s="13"/>
      <c r="F16" s="29" t="s">
        <v>75</v>
      </c>
      <c r="G16" s="19" t="s">
        <v>75</v>
      </c>
      <c r="H16" s="15" t="s">
        <v>73</v>
      </c>
      <c r="I16" s="15" t="s">
        <v>74</v>
      </c>
      <c r="J16" s="15" t="s">
        <v>73</v>
      </c>
      <c r="K16" s="15" t="s">
        <v>73</v>
      </c>
      <c r="L16" s="15" t="s">
        <v>73</v>
      </c>
      <c r="M16" s="15" t="s">
        <v>73</v>
      </c>
      <c r="N16" s="15" t="s">
        <v>73</v>
      </c>
      <c r="O16" s="15" t="s">
        <v>73</v>
      </c>
      <c r="P16" s="15" t="s">
        <v>73</v>
      </c>
      <c r="Q16" s="15" t="s">
        <v>73</v>
      </c>
      <c r="R16" s="15" t="s">
        <v>74</v>
      </c>
      <c r="S16" s="15" t="s">
        <v>73</v>
      </c>
      <c r="T16" s="15" t="s">
        <v>73</v>
      </c>
      <c r="U16" s="15" t="s">
        <v>73</v>
      </c>
      <c r="V16" s="15" t="s">
        <v>73</v>
      </c>
      <c r="W16" s="15" t="s">
        <v>73</v>
      </c>
      <c r="X16" s="15" t="s">
        <v>74</v>
      </c>
      <c r="Y16" s="15" t="s">
        <v>73</v>
      </c>
      <c r="AA16" s="15" t="s">
        <v>73</v>
      </c>
      <c r="AB16" s="15" t="s">
        <v>73</v>
      </c>
      <c r="AC16" s="15" t="s">
        <v>73</v>
      </c>
      <c r="AD16" s="15" t="s">
        <v>74</v>
      </c>
      <c r="AE16" s="15" t="s">
        <v>73</v>
      </c>
      <c r="BA16" s="74">
        <f>COUNTIF($F16:$AZ16,"P")</f>
        <v>19</v>
      </c>
      <c r="BB16" s="17">
        <f>COUNTIF($F16:$AZ16,"J")+COUNTIF($F16:$AZ16,"~")</f>
        <v>2</v>
      </c>
      <c r="BC16" s="17">
        <f>COUNTIF($F16:$AZ16,"AT")</f>
        <v>4</v>
      </c>
      <c r="BD16" s="75">
        <f>COUNTIF($F16:$AZ16,"A")</f>
        <v>0</v>
      </c>
      <c r="BE16" s="28">
        <f t="shared" si="14"/>
        <v>25</v>
      </c>
      <c r="BF16" s="76">
        <f t="shared" si="15"/>
        <v>5.8</v>
      </c>
    </row>
    <row r="17" spans="2:58">
      <c r="B17" s="2">
        <v>15</v>
      </c>
      <c r="C17" s="9" t="s">
        <v>21</v>
      </c>
      <c r="D17" s="13"/>
      <c r="F17" s="29" t="s">
        <v>75</v>
      </c>
      <c r="G17" s="19" t="s">
        <v>75</v>
      </c>
      <c r="H17" s="15" t="s">
        <v>73</v>
      </c>
      <c r="I17" s="15" t="s">
        <v>74</v>
      </c>
      <c r="J17" s="15" t="s">
        <v>73</v>
      </c>
      <c r="K17" s="15" t="s">
        <v>73</v>
      </c>
      <c r="L17" s="15" t="s">
        <v>73</v>
      </c>
      <c r="M17" s="15" t="s">
        <v>73</v>
      </c>
      <c r="N17" s="15" t="s">
        <v>73</v>
      </c>
      <c r="O17" s="15" t="s">
        <v>73</v>
      </c>
      <c r="P17" s="15" t="s">
        <v>73</v>
      </c>
      <c r="Q17" s="15" t="s">
        <v>73</v>
      </c>
      <c r="R17" s="15" t="s">
        <v>73</v>
      </c>
      <c r="S17" s="15" t="s">
        <v>73</v>
      </c>
      <c r="T17" s="15" t="s">
        <v>73</v>
      </c>
      <c r="U17" s="15" t="s">
        <v>73</v>
      </c>
      <c r="V17" s="15" t="s">
        <v>73</v>
      </c>
      <c r="W17" s="15" t="s">
        <v>73</v>
      </c>
      <c r="X17" s="15" t="s">
        <v>74</v>
      </c>
      <c r="Y17" s="15" t="s">
        <v>73</v>
      </c>
      <c r="AA17" s="15" t="s">
        <v>73</v>
      </c>
      <c r="AB17" s="15" t="s">
        <v>73</v>
      </c>
      <c r="AC17" s="15" t="s">
        <v>73</v>
      </c>
      <c r="AD17" s="15" t="s">
        <v>73</v>
      </c>
      <c r="AE17" s="15" t="s">
        <v>73</v>
      </c>
      <c r="BA17" s="74">
        <f>COUNTIF($F17:$AZ17,"P")</f>
        <v>21</v>
      </c>
      <c r="BB17" s="17">
        <f>COUNTIF($F17:$AZ17,"J")+COUNTIF($F17:$AZ17,"~")</f>
        <v>2</v>
      </c>
      <c r="BC17" s="17">
        <f>COUNTIF($F17:$AZ17,"AT")</f>
        <v>2</v>
      </c>
      <c r="BD17" s="75">
        <f>COUNTIF($F17:$AZ17,"A")</f>
        <v>0</v>
      </c>
      <c r="BE17" s="28">
        <f t="shared" si="14"/>
        <v>25</v>
      </c>
      <c r="BF17" s="76">
        <f t="shared" si="15"/>
        <v>6.4</v>
      </c>
    </row>
    <row r="18" spans="2:58">
      <c r="B18" s="2">
        <v>16</v>
      </c>
      <c r="C18" s="9" t="s">
        <v>22</v>
      </c>
      <c r="D18" s="13"/>
      <c r="F18" s="29" t="s">
        <v>75</v>
      </c>
      <c r="G18" s="19" t="s">
        <v>75</v>
      </c>
      <c r="H18" s="15" t="s">
        <v>73</v>
      </c>
      <c r="I18" s="15" t="s">
        <v>73</v>
      </c>
      <c r="J18" s="15" t="s">
        <v>73</v>
      </c>
      <c r="K18" s="15" t="s">
        <v>73</v>
      </c>
      <c r="L18" s="15" t="s">
        <v>73</v>
      </c>
      <c r="M18" s="15" t="s">
        <v>73</v>
      </c>
      <c r="N18" s="15" t="s">
        <v>73</v>
      </c>
      <c r="O18" s="15" t="s">
        <v>73</v>
      </c>
      <c r="P18" s="15" t="s">
        <v>73</v>
      </c>
      <c r="Q18" s="15" t="s">
        <v>73</v>
      </c>
      <c r="R18" s="15" t="s">
        <v>72</v>
      </c>
      <c r="S18" s="15" t="s">
        <v>72</v>
      </c>
      <c r="T18" s="15" t="s">
        <v>73</v>
      </c>
      <c r="U18" s="15" t="s">
        <v>73</v>
      </c>
      <c r="V18" s="15" t="s">
        <v>73</v>
      </c>
      <c r="W18" s="15" t="s">
        <v>73</v>
      </c>
      <c r="X18" s="15" t="s">
        <v>74</v>
      </c>
      <c r="Y18" s="15" t="s">
        <v>73</v>
      </c>
      <c r="AA18" s="15" t="s">
        <v>73</v>
      </c>
      <c r="AB18" s="15" t="s">
        <v>73</v>
      </c>
      <c r="AC18" s="15" t="s">
        <v>73</v>
      </c>
      <c r="AD18" s="15" t="s">
        <v>73</v>
      </c>
      <c r="AE18" s="15" t="s">
        <v>73</v>
      </c>
      <c r="BA18" s="74">
        <f>COUNTIF($F18:$AZ18,"P")</f>
        <v>20</v>
      </c>
      <c r="BB18" s="17">
        <f>COUNTIF($F18:$AZ18,"J")+COUNTIF($F18:$AZ18,"~")</f>
        <v>2</v>
      </c>
      <c r="BC18" s="17">
        <f>COUNTIF($F18:$AZ18,"AT")</f>
        <v>1</v>
      </c>
      <c r="BD18" s="75">
        <f>COUNTIF($F18:$AZ18,"A")</f>
        <v>2</v>
      </c>
      <c r="BE18" s="28">
        <f t="shared" si="14"/>
        <v>25</v>
      </c>
      <c r="BF18" s="76">
        <f t="shared" si="15"/>
        <v>5.5</v>
      </c>
    </row>
    <row r="19" spans="2:58">
      <c r="B19" s="2">
        <v>17</v>
      </c>
      <c r="C19" s="9" t="s">
        <v>66</v>
      </c>
      <c r="D19" s="13"/>
      <c r="F19" s="29" t="s">
        <v>75</v>
      </c>
      <c r="G19" s="19" t="s">
        <v>75</v>
      </c>
      <c r="H19" s="15" t="s">
        <v>73</v>
      </c>
      <c r="I19" s="15" t="s">
        <v>73</v>
      </c>
      <c r="J19" s="15" t="s">
        <v>72</v>
      </c>
      <c r="K19" s="15" t="s">
        <v>73</v>
      </c>
      <c r="L19" s="15" t="s">
        <v>73</v>
      </c>
      <c r="M19" s="15" t="s">
        <v>73</v>
      </c>
      <c r="N19" s="15" t="s">
        <v>73</v>
      </c>
      <c r="O19" s="15" t="s">
        <v>73</v>
      </c>
      <c r="P19" s="15" t="s">
        <v>73</v>
      </c>
      <c r="Q19" s="15" t="s">
        <v>73</v>
      </c>
      <c r="R19" s="15" t="s">
        <v>73</v>
      </c>
      <c r="S19" s="15" t="s">
        <v>73</v>
      </c>
      <c r="T19" s="15" t="s">
        <v>73</v>
      </c>
      <c r="U19" s="15" t="s">
        <v>73</v>
      </c>
      <c r="V19" s="15" t="s">
        <v>73</v>
      </c>
      <c r="W19" s="15" t="s">
        <v>73</v>
      </c>
      <c r="X19" s="15" t="s">
        <v>73</v>
      </c>
      <c r="Y19" s="15" t="s">
        <v>73</v>
      </c>
      <c r="AA19" s="15" t="s">
        <v>72</v>
      </c>
      <c r="AB19" s="15" t="s">
        <v>72</v>
      </c>
      <c r="AC19" s="15" t="s">
        <v>73</v>
      </c>
      <c r="AD19" s="15" t="s">
        <v>73</v>
      </c>
      <c r="AE19" s="15" t="s">
        <v>73</v>
      </c>
      <c r="BA19" s="74">
        <f>COUNTIF($F19:$AZ19,"P")</f>
        <v>20</v>
      </c>
      <c r="BB19" s="17">
        <f>COUNTIF($F19:$AZ19,"J")+COUNTIF($F19:$AZ19,"~")</f>
        <v>2</v>
      </c>
      <c r="BC19" s="17">
        <f>COUNTIF($F19:$AZ19,"AT")</f>
        <v>0</v>
      </c>
      <c r="BD19" s="75">
        <f>COUNTIF($F19:$AZ19,"A")</f>
        <v>3</v>
      </c>
      <c r="BE19" s="28">
        <f t="shared" si="14"/>
        <v>25</v>
      </c>
      <c r="BF19" s="76">
        <f t="shared" si="15"/>
        <v>5.2</v>
      </c>
    </row>
    <row r="20" spans="2:58">
      <c r="B20" s="2">
        <v>18</v>
      </c>
      <c r="C20" s="9" t="s">
        <v>23</v>
      </c>
      <c r="D20" s="13"/>
      <c r="F20" s="29" t="s">
        <v>75</v>
      </c>
      <c r="G20" s="19" t="s">
        <v>75</v>
      </c>
      <c r="H20" s="15" t="s">
        <v>73</v>
      </c>
      <c r="I20" s="15" t="s">
        <v>73</v>
      </c>
      <c r="J20" s="15" t="s">
        <v>72</v>
      </c>
      <c r="K20" s="15" t="s">
        <v>73</v>
      </c>
      <c r="L20" s="15" t="s">
        <v>73</v>
      </c>
      <c r="M20" s="15" t="s">
        <v>73</v>
      </c>
      <c r="N20" s="15" t="s">
        <v>72</v>
      </c>
      <c r="O20" s="15" t="s">
        <v>73</v>
      </c>
      <c r="P20" s="15" t="s">
        <v>73</v>
      </c>
      <c r="Q20" s="15" t="s">
        <v>73</v>
      </c>
      <c r="R20" s="15" t="s">
        <v>72</v>
      </c>
      <c r="S20" s="15" t="s">
        <v>73</v>
      </c>
      <c r="T20" s="15" t="s">
        <v>72</v>
      </c>
      <c r="U20" s="15" t="s">
        <v>73</v>
      </c>
      <c r="V20" s="15" t="s">
        <v>73</v>
      </c>
      <c r="W20" s="15" t="s">
        <v>73</v>
      </c>
      <c r="X20" s="15" t="s">
        <v>72</v>
      </c>
      <c r="Y20" s="15" t="s">
        <v>72</v>
      </c>
      <c r="AA20" s="15" t="s">
        <v>72</v>
      </c>
      <c r="AB20" s="15" t="s">
        <v>73</v>
      </c>
      <c r="AC20" s="15" t="s">
        <v>73</v>
      </c>
      <c r="AD20" s="15" t="s">
        <v>73</v>
      </c>
      <c r="AE20" s="15" t="s">
        <v>73</v>
      </c>
      <c r="BA20" s="74">
        <f>COUNTIF($F20:$AZ20,"P")</f>
        <v>16</v>
      </c>
      <c r="BB20" s="17">
        <f>COUNTIF($F20:$AZ20,"J")+COUNTIF($F20:$AZ20,"~")</f>
        <v>2</v>
      </c>
      <c r="BC20" s="17">
        <f>COUNTIF($F20:$AZ20,"AT")</f>
        <v>0</v>
      </c>
      <c r="BD20" s="75">
        <f>COUNTIF($F20:$AZ20,"A")</f>
        <v>7</v>
      </c>
      <c r="BE20" s="28">
        <f t="shared" si="14"/>
        <v>25</v>
      </c>
      <c r="BF20" s="76">
        <f t="shared" si="15"/>
        <v>2.8</v>
      </c>
    </row>
    <row r="21" spans="2:58">
      <c r="B21" s="2">
        <v>19</v>
      </c>
      <c r="C21" s="9" t="s">
        <v>24</v>
      </c>
      <c r="D21" s="13"/>
      <c r="F21" s="29" t="s">
        <v>75</v>
      </c>
      <c r="G21" s="19" t="s">
        <v>75</v>
      </c>
      <c r="H21" s="15" t="s">
        <v>73</v>
      </c>
      <c r="I21" s="15" t="s">
        <v>73</v>
      </c>
      <c r="J21" s="15" t="s">
        <v>72</v>
      </c>
      <c r="K21" s="15" t="s">
        <v>73</v>
      </c>
      <c r="L21" s="15" t="s">
        <v>74</v>
      </c>
      <c r="M21" s="15" t="s">
        <v>73</v>
      </c>
      <c r="N21" s="15" t="s">
        <v>73</v>
      </c>
      <c r="O21" s="15" t="s">
        <v>72</v>
      </c>
      <c r="P21" s="15" t="s">
        <v>73</v>
      </c>
      <c r="Q21" s="15" t="s">
        <v>73</v>
      </c>
      <c r="R21" s="15" t="s">
        <v>72</v>
      </c>
      <c r="S21" s="15" t="s">
        <v>73</v>
      </c>
      <c r="T21" s="15" t="s">
        <v>73</v>
      </c>
      <c r="U21" s="15" t="s">
        <v>74</v>
      </c>
      <c r="V21" s="15" t="s">
        <v>73</v>
      </c>
      <c r="W21" s="15" t="s">
        <v>73</v>
      </c>
      <c r="X21" s="15" t="s">
        <v>74</v>
      </c>
      <c r="Y21" s="15" t="s">
        <v>73</v>
      </c>
      <c r="AA21" s="15" t="s">
        <v>74</v>
      </c>
      <c r="AB21" s="15" t="s">
        <v>72</v>
      </c>
      <c r="AC21" s="15" t="s">
        <v>73</v>
      </c>
      <c r="AD21" s="15" t="s">
        <v>73</v>
      </c>
      <c r="AE21" s="15" t="s">
        <v>72</v>
      </c>
      <c r="BA21" s="74">
        <f>COUNTIF($F21:$AZ21,"P")</f>
        <v>14</v>
      </c>
      <c r="BB21" s="17">
        <f>COUNTIF($F21:$AZ21,"J")+COUNTIF($F21:$AZ21,"~")</f>
        <v>2</v>
      </c>
      <c r="BC21" s="17">
        <f>COUNTIF($F21:$AZ21,"AT")</f>
        <v>4</v>
      </c>
      <c r="BD21" s="75">
        <f>COUNTIF($F21:$AZ21,"A")</f>
        <v>5</v>
      </c>
      <c r="BE21" s="28">
        <f t="shared" si="14"/>
        <v>25</v>
      </c>
      <c r="BF21" s="76">
        <f t="shared" si="15"/>
        <v>2.8</v>
      </c>
    </row>
    <row r="22" spans="2:58">
      <c r="B22" s="2">
        <v>20</v>
      </c>
      <c r="C22" s="9" t="s">
        <v>25</v>
      </c>
      <c r="D22" s="13"/>
      <c r="F22" s="29" t="s">
        <v>75</v>
      </c>
      <c r="G22" s="19" t="s">
        <v>75</v>
      </c>
      <c r="H22" s="15" t="s">
        <v>73</v>
      </c>
      <c r="I22" s="15" t="s">
        <v>72</v>
      </c>
      <c r="J22" s="15" t="s">
        <v>72</v>
      </c>
      <c r="K22" s="15" t="s">
        <v>72</v>
      </c>
      <c r="L22" s="15" t="s">
        <v>73</v>
      </c>
      <c r="M22" s="15" t="s">
        <v>73</v>
      </c>
      <c r="N22" s="15" t="s">
        <v>73</v>
      </c>
      <c r="O22" s="15" t="s">
        <v>73</v>
      </c>
      <c r="P22" s="15" t="s">
        <v>73</v>
      </c>
      <c r="Q22" s="15" t="s">
        <v>73</v>
      </c>
      <c r="R22" s="15" t="s">
        <v>73</v>
      </c>
      <c r="S22" s="15" t="s">
        <v>73</v>
      </c>
      <c r="T22" s="15" t="s">
        <v>73</v>
      </c>
      <c r="U22" s="15" t="s">
        <v>73</v>
      </c>
      <c r="V22" s="15" t="s">
        <v>73</v>
      </c>
      <c r="W22" s="15" t="s">
        <v>73</v>
      </c>
      <c r="X22" s="15" t="s">
        <v>72</v>
      </c>
      <c r="Y22" s="15" t="s">
        <v>72</v>
      </c>
      <c r="AA22" s="15" t="s">
        <v>73</v>
      </c>
      <c r="AB22" s="15" t="s">
        <v>73</v>
      </c>
      <c r="AC22" s="15" t="s">
        <v>73</v>
      </c>
      <c r="AD22" s="15" t="s">
        <v>73</v>
      </c>
      <c r="AE22" s="15" t="s">
        <v>73</v>
      </c>
      <c r="BA22" s="74">
        <f>COUNTIF($F22:$AZ22,"P")</f>
        <v>18</v>
      </c>
      <c r="BB22" s="17">
        <f>COUNTIF($F22:$AZ22,"J")+COUNTIF($F22:$AZ22,"~")</f>
        <v>2</v>
      </c>
      <c r="BC22" s="17">
        <f>COUNTIF($F22:$AZ22,"AT")</f>
        <v>0</v>
      </c>
      <c r="BD22" s="75">
        <f>COUNTIF($F22:$AZ22,"A")</f>
        <v>5</v>
      </c>
      <c r="BE22" s="28">
        <f t="shared" si="14"/>
        <v>25</v>
      </c>
      <c r="BF22" s="76">
        <f t="shared" si="15"/>
        <v>4</v>
      </c>
    </row>
    <row r="23" spans="2:58">
      <c r="B23" s="2">
        <v>21</v>
      </c>
      <c r="C23" s="9" t="s">
        <v>26</v>
      </c>
      <c r="D23" s="13"/>
      <c r="F23" s="29" t="s">
        <v>75</v>
      </c>
      <c r="G23" s="19" t="s">
        <v>75</v>
      </c>
      <c r="H23" s="15" t="s">
        <v>73</v>
      </c>
      <c r="I23" s="15" t="s">
        <v>74</v>
      </c>
      <c r="J23" s="15" t="s">
        <v>73</v>
      </c>
      <c r="K23" s="15" t="s">
        <v>73</v>
      </c>
      <c r="L23" s="15" t="s">
        <v>73</v>
      </c>
      <c r="M23" s="15" t="s">
        <v>73</v>
      </c>
      <c r="N23" s="15" t="s">
        <v>72</v>
      </c>
      <c r="O23" s="15" t="s">
        <v>72</v>
      </c>
      <c r="P23" s="15" t="s">
        <v>72</v>
      </c>
      <c r="Q23" s="15" t="s">
        <v>73</v>
      </c>
      <c r="R23" s="15" t="s">
        <v>74</v>
      </c>
      <c r="S23" s="15" t="s">
        <v>73</v>
      </c>
      <c r="T23" s="15" t="s">
        <v>73</v>
      </c>
      <c r="U23" s="15" t="s">
        <v>72</v>
      </c>
      <c r="V23" s="15" t="s">
        <v>72</v>
      </c>
      <c r="W23" s="15" t="s">
        <v>72</v>
      </c>
      <c r="X23" s="15" t="s">
        <v>72</v>
      </c>
      <c r="Y23" s="15" t="s">
        <v>72</v>
      </c>
      <c r="AA23" s="15" t="s">
        <v>73</v>
      </c>
      <c r="AB23" s="15" t="s">
        <v>73</v>
      </c>
      <c r="AC23" s="15" t="s">
        <v>73</v>
      </c>
      <c r="AD23" s="15" t="s">
        <v>74</v>
      </c>
      <c r="AE23" s="15" t="s">
        <v>73</v>
      </c>
      <c r="BA23" s="74">
        <f>COUNTIF($F23:$AZ23,"P")</f>
        <v>12</v>
      </c>
      <c r="BB23" s="17">
        <f>COUNTIF($F23:$AZ23,"J")+COUNTIF($F23:$AZ23,"~")</f>
        <v>2</v>
      </c>
      <c r="BC23" s="17">
        <f>COUNTIF($F23:$AZ23,"AT")</f>
        <v>3</v>
      </c>
      <c r="BD23" s="75">
        <f>COUNTIF($F23:$AZ23,"A")</f>
        <v>8</v>
      </c>
      <c r="BE23" s="28">
        <f t="shared" si="14"/>
        <v>25</v>
      </c>
      <c r="BF23" s="76">
        <f t="shared" si="15"/>
        <v>1.2999999999999998</v>
      </c>
    </row>
    <row r="24" spans="2:58">
      <c r="B24" s="2">
        <v>22</v>
      </c>
      <c r="C24" s="9" t="s">
        <v>27</v>
      </c>
      <c r="D24" s="13"/>
      <c r="F24" s="29" t="s">
        <v>75</v>
      </c>
      <c r="G24" s="19" t="s">
        <v>75</v>
      </c>
      <c r="H24" s="15" t="s">
        <v>73</v>
      </c>
      <c r="I24" s="15" t="s">
        <v>73</v>
      </c>
      <c r="J24" s="15" t="s">
        <v>73</v>
      </c>
      <c r="K24" s="15" t="s">
        <v>73</v>
      </c>
      <c r="L24" s="15" t="s">
        <v>73</v>
      </c>
      <c r="M24" s="15" t="s">
        <v>73</v>
      </c>
      <c r="N24" s="15" t="s">
        <v>73</v>
      </c>
      <c r="O24" s="15" t="s">
        <v>73</v>
      </c>
      <c r="P24" s="15" t="s">
        <v>73</v>
      </c>
      <c r="Q24" s="15" t="s">
        <v>73</v>
      </c>
      <c r="R24" s="15" t="s">
        <v>72</v>
      </c>
      <c r="S24" s="15" t="s">
        <v>72</v>
      </c>
      <c r="T24" s="15" t="s">
        <v>72</v>
      </c>
      <c r="U24" s="15" t="s">
        <v>73</v>
      </c>
      <c r="V24" s="15" t="s">
        <v>73</v>
      </c>
      <c r="W24" s="15" t="s">
        <v>73</v>
      </c>
      <c r="X24" s="15" t="s">
        <v>73</v>
      </c>
      <c r="Y24" s="15" t="s">
        <v>73</v>
      </c>
      <c r="AA24" s="15" t="s">
        <v>73</v>
      </c>
      <c r="AB24" s="15" t="s">
        <v>73</v>
      </c>
      <c r="AC24" s="15" t="s">
        <v>73</v>
      </c>
      <c r="AD24" s="15" t="s">
        <v>74</v>
      </c>
      <c r="AE24" s="15" t="s">
        <v>73</v>
      </c>
      <c r="BA24" s="74">
        <f>COUNTIF($F24:$AZ24,"P")</f>
        <v>19</v>
      </c>
      <c r="BB24" s="17">
        <f>COUNTIF($F24:$AZ24,"J")+COUNTIF($F24:$AZ24,"~")</f>
        <v>2</v>
      </c>
      <c r="BC24" s="17">
        <f>COUNTIF($F24:$AZ24,"AT")</f>
        <v>1</v>
      </c>
      <c r="BD24" s="75">
        <f>COUNTIF($F24:$AZ24,"A")</f>
        <v>3</v>
      </c>
      <c r="BE24" s="28">
        <f t="shared" si="14"/>
        <v>25</v>
      </c>
      <c r="BF24" s="76">
        <f t="shared" si="15"/>
        <v>4.9000000000000004</v>
      </c>
    </row>
    <row r="25" spans="2:58">
      <c r="B25" s="2">
        <v>23</v>
      </c>
      <c r="C25" s="9" t="s">
        <v>28</v>
      </c>
      <c r="D25" s="13"/>
      <c r="F25" s="29" t="s">
        <v>75</v>
      </c>
      <c r="G25" s="19" t="s">
        <v>75</v>
      </c>
      <c r="H25" s="15" t="s">
        <v>73</v>
      </c>
      <c r="I25" s="15" t="s">
        <v>73</v>
      </c>
      <c r="J25" s="15" t="s">
        <v>73</v>
      </c>
      <c r="K25" s="15" t="s">
        <v>73</v>
      </c>
      <c r="L25" s="15" t="s">
        <v>73</v>
      </c>
      <c r="M25" s="15" t="s">
        <v>73</v>
      </c>
      <c r="N25" s="15" t="s">
        <v>73</v>
      </c>
      <c r="O25" s="15" t="s">
        <v>73</v>
      </c>
      <c r="P25" s="15" t="s">
        <v>73</v>
      </c>
      <c r="Q25" s="15" t="s">
        <v>73</v>
      </c>
      <c r="R25" s="15" t="s">
        <v>73</v>
      </c>
      <c r="S25" s="15" t="s">
        <v>73</v>
      </c>
      <c r="T25" s="15" t="s">
        <v>73</v>
      </c>
      <c r="U25" s="15" t="s">
        <v>73</v>
      </c>
      <c r="V25" s="15" t="s">
        <v>73</v>
      </c>
      <c r="W25" s="15" t="s">
        <v>73</v>
      </c>
      <c r="X25" s="15" t="s">
        <v>73</v>
      </c>
      <c r="Y25" s="15" t="s">
        <v>73</v>
      </c>
      <c r="AA25" s="15" t="s">
        <v>73</v>
      </c>
      <c r="AB25" s="15" t="s">
        <v>73</v>
      </c>
      <c r="AC25" s="15" t="s">
        <v>73</v>
      </c>
      <c r="AD25" s="15" t="s">
        <v>73</v>
      </c>
      <c r="AE25" s="15" t="s">
        <v>73</v>
      </c>
      <c r="BA25" s="74">
        <f>COUNTIF($F25:$AZ25,"P")</f>
        <v>23</v>
      </c>
      <c r="BB25" s="17">
        <f>COUNTIF($F25:$AZ25,"J")+COUNTIF($F25:$AZ25,"~")</f>
        <v>2</v>
      </c>
      <c r="BC25" s="17">
        <f>COUNTIF($F25:$AZ25,"AT")</f>
        <v>0</v>
      </c>
      <c r="BD25" s="75">
        <f>COUNTIF($F25:$AZ25,"A")</f>
        <v>0</v>
      </c>
      <c r="BE25" s="28">
        <f t="shared" si="14"/>
        <v>25</v>
      </c>
      <c r="BF25" s="76">
        <f t="shared" si="15"/>
        <v>7</v>
      </c>
    </row>
    <row r="26" spans="2:58">
      <c r="B26" s="2">
        <v>24</v>
      </c>
      <c r="C26" s="9" t="s">
        <v>29</v>
      </c>
      <c r="D26" s="13"/>
      <c r="F26" s="29" t="s">
        <v>75</v>
      </c>
      <c r="G26" s="19" t="s">
        <v>75</v>
      </c>
      <c r="H26" s="15" t="s">
        <v>73</v>
      </c>
      <c r="I26" s="15" t="s">
        <v>72</v>
      </c>
      <c r="J26" s="15" t="s">
        <v>72</v>
      </c>
      <c r="K26" s="15" t="s">
        <v>73</v>
      </c>
      <c r="L26" s="15" t="s">
        <v>73</v>
      </c>
      <c r="M26" s="15" t="s">
        <v>73</v>
      </c>
      <c r="N26" s="15" t="s">
        <v>73</v>
      </c>
      <c r="O26" s="15" t="s">
        <v>73</v>
      </c>
      <c r="P26" s="15" t="s">
        <v>73</v>
      </c>
      <c r="Q26" s="15" t="s">
        <v>73</v>
      </c>
      <c r="R26" s="15" t="s">
        <v>72</v>
      </c>
      <c r="S26" s="15" t="s">
        <v>72</v>
      </c>
      <c r="T26" s="15" t="s">
        <v>73</v>
      </c>
      <c r="U26" s="15" t="s">
        <v>72</v>
      </c>
      <c r="V26" s="15" t="s">
        <v>73</v>
      </c>
      <c r="W26" s="15" t="s">
        <v>73</v>
      </c>
      <c r="X26" s="15" t="s">
        <v>74</v>
      </c>
      <c r="Y26" s="15" t="s">
        <v>73</v>
      </c>
      <c r="AA26" s="15" t="s">
        <v>74</v>
      </c>
      <c r="AB26" s="15" t="s">
        <v>73</v>
      </c>
      <c r="AC26" s="15" t="s">
        <v>73</v>
      </c>
      <c r="AD26" s="15" t="s">
        <v>73</v>
      </c>
      <c r="AE26" s="15" t="s">
        <v>73</v>
      </c>
      <c r="BA26" s="74">
        <f>COUNTIF($F26:$AZ26,"P")</f>
        <v>16</v>
      </c>
      <c r="BB26" s="17">
        <f>COUNTIF($F26:$AZ26,"J")+COUNTIF($F26:$AZ26,"~")</f>
        <v>2</v>
      </c>
      <c r="BC26" s="17">
        <f>COUNTIF($F26:$AZ26,"AT")</f>
        <v>2</v>
      </c>
      <c r="BD26" s="75">
        <f>COUNTIF($F26:$AZ26,"A")</f>
        <v>5</v>
      </c>
      <c r="BE26" s="28">
        <f t="shared" si="14"/>
        <v>25</v>
      </c>
      <c r="BF26" s="76">
        <f t="shared" si="15"/>
        <v>3.4000000000000004</v>
      </c>
    </row>
    <row r="27" spans="2:58">
      <c r="B27" s="2">
        <v>25</v>
      </c>
      <c r="C27" s="9" t="s">
        <v>30</v>
      </c>
      <c r="D27" s="13"/>
      <c r="F27" s="29" t="s">
        <v>75</v>
      </c>
      <c r="G27" s="19" t="s">
        <v>75</v>
      </c>
      <c r="H27" s="15" t="s">
        <v>73</v>
      </c>
      <c r="I27" s="15" t="s">
        <v>74</v>
      </c>
      <c r="J27" s="15" t="s">
        <v>72</v>
      </c>
      <c r="K27" s="15" t="s">
        <v>73</v>
      </c>
      <c r="L27" s="15" t="s">
        <v>73</v>
      </c>
      <c r="M27" s="15" t="s">
        <v>73</v>
      </c>
      <c r="N27" s="15" t="s">
        <v>73</v>
      </c>
      <c r="O27" s="15" t="s">
        <v>73</v>
      </c>
      <c r="P27" s="15" t="s">
        <v>73</v>
      </c>
      <c r="Q27" s="15" t="s">
        <v>73</v>
      </c>
      <c r="R27" s="15" t="s">
        <v>73</v>
      </c>
      <c r="S27" s="15" t="s">
        <v>73</v>
      </c>
      <c r="T27" s="15" t="s">
        <v>73</v>
      </c>
      <c r="U27" s="15" t="s">
        <v>72</v>
      </c>
      <c r="V27" s="15" t="s">
        <v>72</v>
      </c>
      <c r="W27" s="15" t="s">
        <v>73</v>
      </c>
      <c r="X27" s="15" t="s">
        <v>72</v>
      </c>
      <c r="Y27" s="15" t="s">
        <v>72</v>
      </c>
      <c r="AA27" s="15" t="s">
        <v>73</v>
      </c>
      <c r="AB27" s="15" t="s">
        <v>72</v>
      </c>
      <c r="AC27" s="15" t="s">
        <v>73</v>
      </c>
      <c r="AD27" s="15" t="s">
        <v>74</v>
      </c>
      <c r="AE27" s="15" t="s">
        <v>73</v>
      </c>
      <c r="BA27" s="74">
        <f>COUNTIF($F27:$AZ27,"P")</f>
        <v>15</v>
      </c>
      <c r="BB27" s="17">
        <f>COUNTIF($F27:$AZ27,"J")+COUNTIF($F27:$AZ27,"~")</f>
        <v>2</v>
      </c>
      <c r="BC27" s="17">
        <f>COUNTIF($F27:$AZ27,"AT")</f>
        <v>2</v>
      </c>
      <c r="BD27" s="75">
        <f>COUNTIF($F27:$AZ27,"A")</f>
        <v>6</v>
      </c>
      <c r="BE27" s="28">
        <f t="shared" si="14"/>
        <v>25</v>
      </c>
      <c r="BF27" s="76">
        <f t="shared" si="15"/>
        <v>2.8000000000000007</v>
      </c>
    </row>
    <row r="28" spans="2:58">
      <c r="B28" s="2">
        <v>26</v>
      </c>
      <c r="C28" s="9" t="s">
        <v>31</v>
      </c>
      <c r="D28" s="13"/>
      <c r="F28" s="29" t="s">
        <v>75</v>
      </c>
      <c r="G28" s="19" t="s">
        <v>75</v>
      </c>
      <c r="H28" s="15" t="s">
        <v>73</v>
      </c>
      <c r="I28" s="15" t="s">
        <v>74</v>
      </c>
      <c r="J28" s="15" t="s">
        <v>73</v>
      </c>
      <c r="K28" s="15" t="s">
        <v>73</v>
      </c>
      <c r="L28" s="15" t="s">
        <v>73</v>
      </c>
      <c r="M28" s="15" t="s">
        <v>73</v>
      </c>
      <c r="N28" s="15" t="s">
        <v>73</v>
      </c>
      <c r="O28" s="15" t="s">
        <v>73</v>
      </c>
      <c r="P28" s="15" t="s">
        <v>73</v>
      </c>
      <c r="Q28" s="15" t="s">
        <v>73</v>
      </c>
      <c r="R28" s="15" t="s">
        <v>73</v>
      </c>
      <c r="S28" s="15" t="s">
        <v>73</v>
      </c>
      <c r="T28" s="15" t="s">
        <v>73</v>
      </c>
      <c r="U28" s="15" t="s">
        <v>74</v>
      </c>
      <c r="V28" s="15" t="s">
        <v>73</v>
      </c>
      <c r="W28" s="15" t="s">
        <v>73</v>
      </c>
      <c r="X28" s="15" t="s">
        <v>74</v>
      </c>
      <c r="Y28" s="15" t="s">
        <v>73</v>
      </c>
      <c r="AA28" s="15" t="s">
        <v>74</v>
      </c>
      <c r="AB28" s="15" t="s">
        <v>73</v>
      </c>
      <c r="AC28" s="15" t="s">
        <v>73</v>
      </c>
      <c r="AD28" s="15" t="s">
        <v>73</v>
      </c>
      <c r="AE28" s="15" t="s">
        <v>73</v>
      </c>
      <c r="BA28" s="74">
        <f>COUNTIF($F28:$AZ28,"P")</f>
        <v>19</v>
      </c>
      <c r="BB28" s="17">
        <f>COUNTIF($F28:$AZ28,"J")+COUNTIF($F28:$AZ28,"~")</f>
        <v>2</v>
      </c>
      <c r="BC28" s="17">
        <f>COUNTIF($F28:$AZ28,"AT")</f>
        <v>4</v>
      </c>
      <c r="BD28" s="75">
        <f>COUNTIF($F28:$AZ28,"A")</f>
        <v>0</v>
      </c>
      <c r="BE28" s="28">
        <f t="shared" si="14"/>
        <v>25</v>
      </c>
      <c r="BF28" s="76">
        <f t="shared" si="15"/>
        <v>5.8</v>
      </c>
    </row>
    <row r="29" spans="2:58">
      <c r="B29" s="2">
        <v>27</v>
      </c>
      <c r="C29" s="9" t="s">
        <v>32</v>
      </c>
      <c r="D29" s="13"/>
      <c r="F29" s="29" t="s">
        <v>75</v>
      </c>
      <c r="G29" s="19" t="s">
        <v>75</v>
      </c>
      <c r="H29" s="15" t="s">
        <v>73</v>
      </c>
      <c r="I29" s="15" t="s">
        <v>73</v>
      </c>
      <c r="J29" s="15" t="s">
        <v>73</v>
      </c>
      <c r="K29" s="15" t="s">
        <v>73</v>
      </c>
      <c r="L29" s="15" t="s">
        <v>73</v>
      </c>
      <c r="M29" s="15" t="s">
        <v>73</v>
      </c>
      <c r="N29" s="15" t="s">
        <v>73</v>
      </c>
      <c r="O29" s="15" t="s">
        <v>73</v>
      </c>
      <c r="P29" s="15" t="s">
        <v>73</v>
      </c>
      <c r="Q29" s="15" t="s">
        <v>73</v>
      </c>
      <c r="R29" s="15" t="s">
        <v>73</v>
      </c>
      <c r="S29" s="15" t="s">
        <v>73</v>
      </c>
      <c r="T29" s="15" t="s">
        <v>73</v>
      </c>
      <c r="U29" s="15" t="s">
        <v>73</v>
      </c>
      <c r="V29" s="15" t="s">
        <v>73</v>
      </c>
      <c r="W29" s="15" t="s">
        <v>73</v>
      </c>
      <c r="X29" s="15" t="s">
        <v>74</v>
      </c>
      <c r="Y29" s="15" t="s">
        <v>73</v>
      </c>
      <c r="AA29" s="15" t="s">
        <v>73</v>
      </c>
      <c r="AB29" s="15" t="s">
        <v>73</v>
      </c>
      <c r="AC29" s="15" t="s">
        <v>73</v>
      </c>
      <c r="AD29" s="15" t="s">
        <v>73</v>
      </c>
      <c r="AE29" s="15" t="s">
        <v>73</v>
      </c>
      <c r="BA29" s="74">
        <f>COUNTIF($F29:$AZ29,"P")</f>
        <v>22</v>
      </c>
      <c r="BB29" s="17">
        <f>COUNTIF($F29:$AZ29,"J")+COUNTIF($F29:$AZ29,"~")</f>
        <v>2</v>
      </c>
      <c r="BC29" s="17">
        <f>COUNTIF($F29:$AZ29,"AT")</f>
        <v>1</v>
      </c>
      <c r="BD29" s="75">
        <f>COUNTIF($F29:$AZ29,"A")</f>
        <v>0</v>
      </c>
      <c r="BE29" s="28">
        <f t="shared" si="14"/>
        <v>25</v>
      </c>
      <c r="BF29" s="76">
        <f t="shared" si="15"/>
        <v>6.7</v>
      </c>
    </row>
    <row r="30" spans="2:58">
      <c r="B30" s="2">
        <v>28</v>
      </c>
      <c r="C30" s="9" t="s">
        <v>33</v>
      </c>
      <c r="D30" s="13"/>
      <c r="F30" s="29" t="s">
        <v>75</v>
      </c>
      <c r="G30" s="19" t="s">
        <v>75</v>
      </c>
      <c r="H30" s="15" t="s">
        <v>73</v>
      </c>
      <c r="I30" s="15" t="s">
        <v>74</v>
      </c>
      <c r="J30" s="15" t="s">
        <v>73</v>
      </c>
      <c r="K30" s="15" t="s">
        <v>73</v>
      </c>
      <c r="L30" s="15" t="s">
        <v>73</v>
      </c>
      <c r="M30" s="15" t="s">
        <v>73</v>
      </c>
      <c r="N30" s="15" t="s">
        <v>73</v>
      </c>
      <c r="O30" s="15" t="s">
        <v>73</v>
      </c>
      <c r="P30" s="15" t="s">
        <v>73</v>
      </c>
      <c r="Q30" s="15" t="s">
        <v>73</v>
      </c>
      <c r="R30" s="15" t="s">
        <v>74</v>
      </c>
      <c r="S30" s="15" t="s">
        <v>73</v>
      </c>
      <c r="T30" s="15" t="s">
        <v>73</v>
      </c>
      <c r="U30" s="15" t="s">
        <v>74</v>
      </c>
      <c r="V30" s="15" t="s">
        <v>73</v>
      </c>
      <c r="W30" s="15" t="s">
        <v>73</v>
      </c>
      <c r="X30" s="15" t="s">
        <v>73</v>
      </c>
      <c r="Y30" s="15" t="s">
        <v>73</v>
      </c>
      <c r="AA30" s="15" t="s">
        <v>73</v>
      </c>
      <c r="AB30" s="15" t="s">
        <v>73</v>
      </c>
      <c r="AC30" s="15" t="s">
        <v>73</v>
      </c>
      <c r="AD30" s="15" t="s">
        <v>73</v>
      </c>
      <c r="AE30" s="15" t="s">
        <v>73</v>
      </c>
      <c r="BA30" s="74">
        <f>COUNTIF($F30:$AZ30,"P")</f>
        <v>20</v>
      </c>
      <c r="BB30" s="17">
        <f>COUNTIF($F30:$AZ30,"J")+COUNTIF($F30:$AZ30,"~")</f>
        <v>2</v>
      </c>
      <c r="BC30" s="17">
        <f>COUNTIF($F30:$AZ30,"AT")</f>
        <v>3</v>
      </c>
      <c r="BD30" s="75">
        <f>COUNTIF($F30:$AZ30,"A")</f>
        <v>0</v>
      </c>
      <c r="BE30" s="28">
        <f t="shared" si="14"/>
        <v>25</v>
      </c>
      <c r="BF30" s="76">
        <f t="shared" si="15"/>
        <v>6.1</v>
      </c>
    </row>
    <row r="31" spans="2:58">
      <c r="B31" s="2">
        <v>29</v>
      </c>
      <c r="C31" s="9" t="s">
        <v>34</v>
      </c>
      <c r="D31" s="13"/>
      <c r="F31" s="29" t="s">
        <v>75</v>
      </c>
      <c r="G31" s="19" t="s">
        <v>75</v>
      </c>
      <c r="H31" s="15" t="s">
        <v>73</v>
      </c>
      <c r="I31" s="15" t="s">
        <v>72</v>
      </c>
      <c r="J31" s="15" t="s">
        <v>73</v>
      </c>
      <c r="K31" s="15" t="s">
        <v>73</v>
      </c>
      <c r="L31" s="15" t="s">
        <v>74</v>
      </c>
      <c r="M31" s="15" t="s">
        <v>73</v>
      </c>
      <c r="N31" s="15" t="s">
        <v>73</v>
      </c>
      <c r="O31" s="15" t="s">
        <v>73</v>
      </c>
      <c r="P31" s="15" t="s">
        <v>73</v>
      </c>
      <c r="Q31" s="15" t="s">
        <v>73</v>
      </c>
      <c r="R31" s="15" t="s">
        <v>74</v>
      </c>
      <c r="S31" s="15" t="s">
        <v>73</v>
      </c>
      <c r="T31" s="15" t="s">
        <v>73</v>
      </c>
      <c r="U31" s="15" t="s">
        <v>74</v>
      </c>
      <c r="V31" s="15" t="s">
        <v>73</v>
      </c>
      <c r="W31" s="15" t="s">
        <v>73</v>
      </c>
      <c r="X31" s="15" t="s">
        <v>74</v>
      </c>
      <c r="Y31" s="15" t="s">
        <v>73</v>
      </c>
      <c r="AA31" s="15" t="s">
        <v>74</v>
      </c>
      <c r="AB31" s="15" t="s">
        <v>73</v>
      </c>
      <c r="AC31" s="15" t="s">
        <v>73</v>
      </c>
      <c r="AD31" s="15" t="s">
        <v>73</v>
      </c>
      <c r="AE31" s="15" t="s">
        <v>73</v>
      </c>
      <c r="BA31" s="74">
        <f>COUNTIF($F31:$AZ31,"P")</f>
        <v>17</v>
      </c>
      <c r="BB31" s="17">
        <f>COUNTIF($F31:$AZ31,"J")+COUNTIF($F31:$AZ31,"~")</f>
        <v>2</v>
      </c>
      <c r="BC31" s="17">
        <f>COUNTIF($F31:$AZ31,"AT")</f>
        <v>5</v>
      </c>
      <c r="BD31" s="75">
        <f>COUNTIF($F31:$AZ31,"A")</f>
        <v>1</v>
      </c>
      <c r="BE31" s="28">
        <f t="shared" si="14"/>
        <v>25</v>
      </c>
      <c r="BF31" s="76">
        <f t="shared" si="15"/>
        <v>4.9000000000000004</v>
      </c>
    </row>
    <row r="32" spans="2:58">
      <c r="B32" s="2">
        <v>30</v>
      </c>
      <c r="C32" s="9" t="s">
        <v>35</v>
      </c>
      <c r="D32" s="13"/>
      <c r="F32" s="29" t="s">
        <v>75</v>
      </c>
      <c r="G32" s="19" t="s">
        <v>75</v>
      </c>
      <c r="H32" s="15" t="s">
        <v>72</v>
      </c>
      <c r="I32" s="15" t="s">
        <v>72</v>
      </c>
      <c r="J32" s="15" t="s">
        <v>72</v>
      </c>
      <c r="K32" s="15" t="s">
        <v>73</v>
      </c>
      <c r="L32" s="15" t="s">
        <v>74</v>
      </c>
      <c r="M32" s="15" t="s">
        <v>73</v>
      </c>
      <c r="N32" s="15" t="s">
        <v>72</v>
      </c>
      <c r="O32" s="15" t="s">
        <v>72</v>
      </c>
      <c r="P32" s="15" t="s">
        <v>72</v>
      </c>
      <c r="Q32" s="15" t="s">
        <v>73</v>
      </c>
      <c r="R32" s="15" t="s">
        <v>74</v>
      </c>
      <c r="S32" s="15" t="s">
        <v>73</v>
      </c>
      <c r="T32" s="15" t="s">
        <v>72</v>
      </c>
      <c r="U32" s="15" t="s">
        <v>73</v>
      </c>
      <c r="V32" s="15" t="s">
        <v>73</v>
      </c>
      <c r="W32" s="19" t="s">
        <v>75</v>
      </c>
      <c r="X32" s="19" t="s">
        <v>75</v>
      </c>
      <c r="Y32" s="19" t="s">
        <v>75</v>
      </c>
      <c r="AA32" s="15" t="s">
        <v>73</v>
      </c>
      <c r="AB32" s="15" t="s">
        <v>73</v>
      </c>
      <c r="AC32" s="15" t="s">
        <v>73</v>
      </c>
      <c r="AD32" s="15" t="s">
        <v>73</v>
      </c>
      <c r="AE32" s="15" t="s">
        <v>73</v>
      </c>
      <c r="BA32" s="74">
        <f>COUNTIF($F32:$AZ32,"P")</f>
        <v>11</v>
      </c>
      <c r="BB32" s="17">
        <f>COUNTIF($F32:$AZ32,"J")+COUNTIF($F32:$AZ32,"~")</f>
        <v>5</v>
      </c>
      <c r="BC32" s="17">
        <f>COUNTIF($F32:$AZ32,"AT")</f>
        <v>2</v>
      </c>
      <c r="BD32" s="75">
        <f>COUNTIF($F32:$AZ32,"A")</f>
        <v>7</v>
      </c>
      <c r="BE32" s="28">
        <f t="shared" si="14"/>
        <v>25</v>
      </c>
      <c r="BF32" s="76">
        <f t="shared" si="15"/>
        <v>2.2000000000000002</v>
      </c>
    </row>
    <row r="33" spans="2:58">
      <c r="B33" s="2">
        <v>31</v>
      </c>
      <c r="C33" s="9" t="s">
        <v>36</v>
      </c>
      <c r="D33" s="13"/>
      <c r="F33" s="29" t="s">
        <v>75</v>
      </c>
      <c r="G33" s="19" t="s">
        <v>75</v>
      </c>
      <c r="H33" s="15" t="s">
        <v>73</v>
      </c>
      <c r="I33" s="15" t="s">
        <v>73</v>
      </c>
      <c r="J33" s="15" t="s">
        <v>73</v>
      </c>
      <c r="K33" s="15" t="s">
        <v>73</v>
      </c>
      <c r="L33" s="15" t="s">
        <v>73</v>
      </c>
      <c r="M33" s="15" t="s">
        <v>73</v>
      </c>
      <c r="N33" s="15" t="s">
        <v>73</v>
      </c>
      <c r="O33" s="15" t="s">
        <v>73</v>
      </c>
      <c r="P33" s="15" t="s">
        <v>73</v>
      </c>
      <c r="Q33" s="15" t="s">
        <v>73</v>
      </c>
      <c r="R33" s="15" t="s">
        <v>72</v>
      </c>
      <c r="S33" s="15" t="s">
        <v>72</v>
      </c>
      <c r="T33" s="15" t="s">
        <v>73</v>
      </c>
      <c r="U33" s="15" t="s">
        <v>73</v>
      </c>
      <c r="V33" s="15" t="s">
        <v>73</v>
      </c>
      <c r="W33" s="15" t="s">
        <v>73</v>
      </c>
      <c r="X33" s="15" t="s">
        <v>73</v>
      </c>
      <c r="Y33" s="15" t="s">
        <v>73</v>
      </c>
      <c r="AA33" s="15" t="s">
        <v>73</v>
      </c>
      <c r="AB33" s="15" t="s">
        <v>73</v>
      </c>
      <c r="AC33" s="15" t="s">
        <v>73</v>
      </c>
      <c r="AD33" s="15" t="s">
        <v>73</v>
      </c>
      <c r="AE33" s="15" t="s">
        <v>73</v>
      </c>
      <c r="BA33" s="74">
        <f>COUNTIF($F33:$AZ33,"P")</f>
        <v>21</v>
      </c>
      <c r="BB33" s="17">
        <f>COUNTIF($F33:$AZ33,"J")+COUNTIF($F33:$AZ33,"~")</f>
        <v>2</v>
      </c>
      <c r="BC33" s="17">
        <f>COUNTIF($F33:$AZ33,"AT")</f>
        <v>0</v>
      </c>
      <c r="BD33" s="75">
        <f>COUNTIF($F33:$AZ33,"A")</f>
        <v>2</v>
      </c>
      <c r="BE33" s="28">
        <f t="shared" si="14"/>
        <v>25</v>
      </c>
      <c r="BF33" s="76">
        <f t="shared" si="15"/>
        <v>5.8</v>
      </c>
    </row>
    <row r="34" spans="2:58">
      <c r="B34" s="2">
        <v>32</v>
      </c>
      <c r="C34" s="9" t="s">
        <v>69</v>
      </c>
      <c r="D34" s="13"/>
      <c r="F34" s="29" t="s">
        <v>75</v>
      </c>
      <c r="G34" s="19" t="s">
        <v>75</v>
      </c>
      <c r="H34" s="15" t="s">
        <v>72</v>
      </c>
      <c r="I34" s="15" t="s">
        <v>72</v>
      </c>
      <c r="J34" s="15" t="s">
        <v>72</v>
      </c>
      <c r="K34" s="15" t="s">
        <v>73</v>
      </c>
      <c r="L34" s="15" t="s">
        <v>72</v>
      </c>
      <c r="M34" s="15" t="s">
        <v>72</v>
      </c>
      <c r="N34" s="15" t="s">
        <v>73</v>
      </c>
      <c r="O34" s="15" t="s">
        <v>74</v>
      </c>
      <c r="P34" s="15" t="s">
        <v>73</v>
      </c>
      <c r="Q34" s="15" t="s">
        <v>72</v>
      </c>
      <c r="R34" s="15" t="s">
        <v>74</v>
      </c>
      <c r="S34" s="15" t="s">
        <v>73</v>
      </c>
      <c r="T34" s="15" t="s">
        <v>73</v>
      </c>
      <c r="U34" s="15" t="s">
        <v>72</v>
      </c>
      <c r="V34" s="15" t="s">
        <v>72</v>
      </c>
      <c r="W34" s="15" t="s">
        <v>73</v>
      </c>
      <c r="X34" s="15" t="s">
        <v>73</v>
      </c>
      <c r="Y34" s="15" t="s">
        <v>73</v>
      </c>
      <c r="AA34" s="15" t="s">
        <v>74</v>
      </c>
      <c r="AB34" s="15" t="s">
        <v>73</v>
      </c>
      <c r="AC34" s="15" t="s">
        <v>72</v>
      </c>
      <c r="AD34" s="15" t="s">
        <v>74</v>
      </c>
      <c r="AE34" s="15" t="s">
        <v>73</v>
      </c>
      <c r="BA34" s="74">
        <f>COUNTIF($F34:$AZ34,"P")</f>
        <v>10</v>
      </c>
      <c r="BB34" s="17">
        <f>COUNTIF($F34:$AZ34,"J")+COUNTIF($F34:$AZ34,"~")</f>
        <v>2</v>
      </c>
      <c r="BC34" s="17">
        <f>COUNTIF($F34:$AZ34,"AT")</f>
        <v>4</v>
      </c>
      <c r="BD34" s="75">
        <f>COUNTIF($F34:$AZ34,"A")</f>
        <v>9</v>
      </c>
      <c r="BE34" s="28">
        <f t="shared" si="14"/>
        <v>25</v>
      </c>
      <c r="BF34" s="76">
        <f t="shared" si="15"/>
        <v>1</v>
      </c>
    </row>
    <row r="35" spans="2:58">
      <c r="B35" s="2">
        <v>33</v>
      </c>
      <c r="C35" s="9" t="s">
        <v>37</v>
      </c>
      <c r="D35" s="13"/>
      <c r="F35" s="29" t="s">
        <v>75</v>
      </c>
      <c r="G35" s="19" t="s">
        <v>75</v>
      </c>
      <c r="H35" s="15" t="s">
        <v>73</v>
      </c>
      <c r="I35" s="15" t="s">
        <v>72</v>
      </c>
      <c r="J35" s="15" t="s">
        <v>72</v>
      </c>
      <c r="K35" s="15" t="s">
        <v>73</v>
      </c>
      <c r="L35" s="15" t="s">
        <v>73</v>
      </c>
      <c r="M35" s="15" t="s">
        <v>73</v>
      </c>
      <c r="N35" s="15" t="s">
        <v>73</v>
      </c>
      <c r="O35" s="15" t="s">
        <v>72</v>
      </c>
      <c r="P35" s="15" t="s">
        <v>72</v>
      </c>
      <c r="Q35" s="15" t="s">
        <v>73</v>
      </c>
      <c r="R35" s="15" t="s">
        <v>73</v>
      </c>
      <c r="S35" s="15" t="s">
        <v>73</v>
      </c>
      <c r="T35" s="15" t="s">
        <v>73</v>
      </c>
      <c r="U35" s="15" t="s">
        <v>73</v>
      </c>
      <c r="V35" s="15" t="s">
        <v>73</v>
      </c>
      <c r="W35" s="15" t="s">
        <v>73</v>
      </c>
      <c r="X35" s="15" t="s">
        <v>74</v>
      </c>
      <c r="Y35" s="15" t="s">
        <v>73</v>
      </c>
      <c r="AA35" s="15" t="s">
        <v>73</v>
      </c>
      <c r="AB35" s="15" t="s">
        <v>73</v>
      </c>
      <c r="AC35" s="15" t="s">
        <v>73</v>
      </c>
      <c r="AD35" s="15" t="s">
        <v>73</v>
      </c>
      <c r="AE35" s="15" t="s">
        <v>73</v>
      </c>
      <c r="BA35" s="74">
        <f>COUNTIF($F35:$AZ35,"P")</f>
        <v>18</v>
      </c>
      <c r="BB35" s="17">
        <f>COUNTIF($F35:$AZ35,"J")+COUNTIF($F35:$AZ35,"~")</f>
        <v>2</v>
      </c>
      <c r="BC35" s="17">
        <f>COUNTIF($F35:$AZ35,"AT")</f>
        <v>1</v>
      </c>
      <c r="BD35" s="75">
        <f>COUNTIF($F35:$AZ35,"A")</f>
        <v>4</v>
      </c>
      <c r="BE35" s="28">
        <f t="shared" si="14"/>
        <v>25</v>
      </c>
      <c r="BF35" s="76">
        <f t="shared" si="15"/>
        <v>4.3000000000000007</v>
      </c>
    </row>
    <row r="36" spans="2:58">
      <c r="B36" s="2">
        <v>34</v>
      </c>
      <c r="C36" s="9" t="s">
        <v>38</v>
      </c>
      <c r="D36" s="13"/>
      <c r="F36" s="29" t="s">
        <v>75</v>
      </c>
      <c r="G36" s="19" t="s">
        <v>75</v>
      </c>
      <c r="H36" s="15" t="s">
        <v>73</v>
      </c>
      <c r="I36" s="15" t="s">
        <v>74</v>
      </c>
      <c r="J36" s="15" t="s">
        <v>73</v>
      </c>
      <c r="K36" s="15" t="s">
        <v>73</v>
      </c>
      <c r="L36" s="15" t="s">
        <v>73</v>
      </c>
      <c r="M36" s="15" t="s">
        <v>73</v>
      </c>
      <c r="N36" s="15" t="s">
        <v>73</v>
      </c>
      <c r="O36" s="15" t="s">
        <v>73</v>
      </c>
      <c r="P36" s="15" t="s">
        <v>73</v>
      </c>
      <c r="Q36" s="15" t="s">
        <v>73</v>
      </c>
      <c r="R36" s="15" t="s">
        <v>73</v>
      </c>
      <c r="S36" s="15" t="s">
        <v>73</v>
      </c>
      <c r="T36" s="15" t="s">
        <v>73</v>
      </c>
      <c r="U36" s="15" t="s">
        <v>73</v>
      </c>
      <c r="V36" s="15" t="s">
        <v>73</v>
      </c>
      <c r="W36" s="15" t="s">
        <v>73</v>
      </c>
      <c r="X36" s="15" t="s">
        <v>74</v>
      </c>
      <c r="Y36" s="15" t="s">
        <v>73</v>
      </c>
      <c r="AA36" s="15" t="s">
        <v>74</v>
      </c>
      <c r="AB36" s="15" t="s">
        <v>73</v>
      </c>
      <c r="AC36" s="15" t="s">
        <v>73</v>
      </c>
      <c r="AD36" s="15" t="s">
        <v>73</v>
      </c>
      <c r="AE36" s="15" t="s">
        <v>73</v>
      </c>
      <c r="BA36" s="74">
        <f>COUNTIF($F36:$AZ36,"P")</f>
        <v>20</v>
      </c>
      <c r="BB36" s="17">
        <f>COUNTIF($F36:$AZ36,"J")+COUNTIF($F36:$AZ36,"~")</f>
        <v>2</v>
      </c>
      <c r="BC36" s="17">
        <f>COUNTIF($F36:$AZ36,"AT")</f>
        <v>3</v>
      </c>
      <c r="BD36" s="75">
        <f>COUNTIF($F36:$AZ36,"A")</f>
        <v>0</v>
      </c>
      <c r="BE36" s="28">
        <f t="shared" si="14"/>
        <v>25</v>
      </c>
      <c r="BF36" s="76">
        <f t="shared" si="15"/>
        <v>6.1</v>
      </c>
    </row>
    <row r="37" spans="2:58">
      <c r="B37" s="2">
        <v>35</v>
      </c>
      <c r="C37" s="9" t="s">
        <v>39</v>
      </c>
      <c r="D37" s="13"/>
      <c r="F37" s="29" t="s">
        <v>75</v>
      </c>
      <c r="G37" s="19" t="s">
        <v>75</v>
      </c>
      <c r="H37" s="15" t="s">
        <v>73</v>
      </c>
      <c r="I37" s="15" t="s">
        <v>73</v>
      </c>
      <c r="J37" s="15" t="s">
        <v>73</v>
      </c>
      <c r="K37" s="15" t="s">
        <v>73</v>
      </c>
      <c r="L37" s="15" t="s">
        <v>73</v>
      </c>
      <c r="M37" s="15" t="s">
        <v>73</v>
      </c>
      <c r="N37" s="15" t="s">
        <v>73</v>
      </c>
      <c r="O37" s="19" t="s">
        <v>75</v>
      </c>
      <c r="P37" s="19" t="s">
        <v>75</v>
      </c>
      <c r="Q37" s="15" t="s">
        <v>73</v>
      </c>
      <c r="R37" s="15" t="s">
        <v>73</v>
      </c>
      <c r="S37" s="15" t="s">
        <v>73</v>
      </c>
      <c r="T37" s="15" t="s">
        <v>73</v>
      </c>
      <c r="U37" s="15" t="s">
        <v>73</v>
      </c>
      <c r="V37" s="15" t="s">
        <v>73</v>
      </c>
      <c r="W37" s="15" t="s">
        <v>73</v>
      </c>
      <c r="X37" s="15" t="s">
        <v>72</v>
      </c>
      <c r="Y37" s="15" t="s">
        <v>72</v>
      </c>
      <c r="AA37" s="15" t="s">
        <v>73</v>
      </c>
      <c r="AB37" s="15" t="s">
        <v>73</v>
      </c>
      <c r="AC37" s="15" t="s">
        <v>73</v>
      </c>
      <c r="AD37" s="15" t="s">
        <v>72</v>
      </c>
      <c r="AE37" s="15" t="s">
        <v>72</v>
      </c>
      <c r="BA37" s="74">
        <f>COUNTIF($F37:$AZ37,"P")</f>
        <v>17</v>
      </c>
      <c r="BB37" s="17">
        <f>COUNTIF($F37:$AZ37,"J")+COUNTIF($F37:$AZ37,"~")</f>
        <v>4</v>
      </c>
      <c r="BC37" s="17">
        <f>COUNTIF($F37:$AZ37,"AT")</f>
        <v>0</v>
      </c>
      <c r="BD37" s="75">
        <f>COUNTIF($F37:$AZ37,"A")</f>
        <v>4</v>
      </c>
      <c r="BE37" s="28">
        <f t="shared" si="14"/>
        <v>25</v>
      </c>
      <c r="BF37" s="76">
        <f t="shared" si="15"/>
        <v>4.5999999999999996</v>
      </c>
    </row>
    <row r="38" spans="2:58">
      <c r="B38" s="2">
        <v>36</v>
      </c>
      <c r="C38" s="9" t="s">
        <v>40</v>
      </c>
      <c r="D38" s="13"/>
      <c r="F38" s="29" t="s">
        <v>75</v>
      </c>
      <c r="G38" s="19" t="s">
        <v>75</v>
      </c>
      <c r="H38" s="15" t="s">
        <v>73</v>
      </c>
      <c r="I38" s="15" t="s">
        <v>73</v>
      </c>
      <c r="J38" s="15" t="s">
        <v>73</v>
      </c>
      <c r="K38" s="15" t="s">
        <v>73</v>
      </c>
      <c r="L38" s="15" t="s">
        <v>73</v>
      </c>
      <c r="M38" s="15" t="s">
        <v>73</v>
      </c>
      <c r="N38" s="15" t="s">
        <v>73</v>
      </c>
      <c r="O38" s="15" t="s">
        <v>73</v>
      </c>
      <c r="P38" s="15" t="s">
        <v>73</v>
      </c>
      <c r="Q38" s="15" t="s">
        <v>73</v>
      </c>
      <c r="R38" s="15" t="s">
        <v>73</v>
      </c>
      <c r="S38" s="15" t="s">
        <v>73</v>
      </c>
      <c r="T38" s="15" t="s">
        <v>73</v>
      </c>
      <c r="U38" s="15" t="s">
        <v>73</v>
      </c>
      <c r="V38" s="15" t="s">
        <v>73</v>
      </c>
      <c r="W38" s="15" t="s">
        <v>73</v>
      </c>
      <c r="X38" s="15" t="s">
        <v>73</v>
      </c>
      <c r="Y38" s="15" t="s">
        <v>73</v>
      </c>
      <c r="AA38" s="15" t="s">
        <v>73</v>
      </c>
      <c r="AB38" s="15" t="s">
        <v>73</v>
      </c>
      <c r="AC38" s="15" t="s">
        <v>73</v>
      </c>
      <c r="AD38" s="15" t="s">
        <v>73</v>
      </c>
      <c r="AE38" s="15" t="s">
        <v>73</v>
      </c>
      <c r="BA38" s="74">
        <f>COUNTIF($F38:$AZ38,"P")</f>
        <v>23</v>
      </c>
      <c r="BB38" s="17">
        <f>COUNTIF($F38:$AZ38,"J")+COUNTIF($F38:$AZ38,"~")</f>
        <v>2</v>
      </c>
      <c r="BC38" s="17">
        <f>COUNTIF($F38:$AZ38,"AT")</f>
        <v>0</v>
      </c>
      <c r="BD38" s="75">
        <f>COUNTIF($F38:$AZ38,"A")</f>
        <v>0</v>
      </c>
      <c r="BE38" s="28">
        <f t="shared" si="14"/>
        <v>25</v>
      </c>
      <c r="BF38" s="76">
        <f t="shared" si="15"/>
        <v>7</v>
      </c>
    </row>
    <row r="39" spans="2:58">
      <c r="B39" s="2">
        <v>37</v>
      </c>
      <c r="C39" s="9" t="s">
        <v>41</v>
      </c>
      <c r="D39" s="13"/>
      <c r="F39" s="29" t="s">
        <v>75</v>
      </c>
      <c r="G39" s="19" t="s">
        <v>75</v>
      </c>
      <c r="H39" s="15" t="s">
        <v>72</v>
      </c>
      <c r="I39" s="15" t="s">
        <v>73</v>
      </c>
      <c r="J39" s="15" t="s">
        <v>73</v>
      </c>
      <c r="K39" s="15" t="s">
        <v>73</v>
      </c>
      <c r="L39" s="15" t="s">
        <v>73</v>
      </c>
      <c r="M39" s="15" t="s">
        <v>73</v>
      </c>
      <c r="N39" s="15" t="s">
        <v>73</v>
      </c>
      <c r="O39" s="15" t="s">
        <v>73</v>
      </c>
      <c r="P39" s="15" t="s">
        <v>73</v>
      </c>
      <c r="Q39" s="15" t="s">
        <v>73</v>
      </c>
      <c r="R39" s="15" t="s">
        <v>73</v>
      </c>
      <c r="S39" s="15" t="s">
        <v>73</v>
      </c>
      <c r="T39" s="15" t="s">
        <v>73</v>
      </c>
      <c r="U39" s="15" t="s">
        <v>73</v>
      </c>
      <c r="V39" s="15" t="s">
        <v>73</v>
      </c>
      <c r="W39" s="15" t="s">
        <v>73</v>
      </c>
      <c r="X39" s="15" t="s">
        <v>74</v>
      </c>
      <c r="Y39" s="15" t="s">
        <v>73</v>
      </c>
      <c r="AA39" s="15" t="s">
        <v>73</v>
      </c>
      <c r="AB39" s="15" t="s">
        <v>73</v>
      </c>
      <c r="AC39" s="15" t="s">
        <v>73</v>
      </c>
      <c r="AD39" s="15" t="s">
        <v>73</v>
      </c>
      <c r="AE39" s="15" t="s">
        <v>73</v>
      </c>
      <c r="BA39" s="74">
        <f>COUNTIF($F39:$AZ39,"P")</f>
        <v>21</v>
      </c>
      <c r="BB39" s="17">
        <f>COUNTIF($F39:$AZ39,"J")+COUNTIF($F39:$AZ39,"~")</f>
        <v>2</v>
      </c>
      <c r="BC39" s="17">
        <f>COUNTIF($F39:$AZ39,"AT")</f>
        <v>1</v>
      </c>
      <c r="BD39" s="75">
        <f>COUNTIF($F39:$AZ39,"A")</f>
        <v>1</v>
      </c>
      <c r="BE39" s="28">
        <f t="shared" si="14"/>
        <v>25</v>
      </c>
      <c r="BF39" s="76">
        <f t="shared" si="15"/>
        <v>6.1000000000000005</v>
      </c>
    </row>
    <row r="40" spans="2:58">
      <c r="B40" s="2">
        <v>38</v>
      </c>
      <c r="C40" s="9" t="s">
        <v>42</v>
      </c>
      <c r="D40" s="13"/>
      <c r="F40" s="29" t="s">
        <v>75</v>
      </c>
      <c r="G40" s="19" t="s">
        <v>75</v>
      </c>
      <c r="H40" s="15" t="s">
        <v>73</v>
      </c>
      <c r="I40" s="15" t="s">
        <v>72</v>
      </c>
      <c r="J40" s="15" t="s">
        <v>72</v>
      </c>
      <c r="K40" s="15" t="s">
        <v>73</v>
      </c>
      <c r="L40" s="15" t="s">
        <v>73</v>
      </c>
      <c r="M40" s="15" t="s">
        <v>73</v>
      </c>
      <c r="N40" s="15" t="s">
        <v>73</v>
      </c>
      <c r="O40" s="15" t="s">
        <v>73</v>
      </c>
      <c r="P40" s="15" t="s">
        <v>73</v>
      </c>
      <c r="Q40" s="15" t="s">
        <v>73</v>
      </c>
      <c r="R40" s="15" t="s">
        <v>72</v>
      </c>
      <c r="S40" s="15" t="s">
        <v>72</v>
      </c>
      <c r="T40" s="15" t="s">
        <v>73</v>
      </c>
      <c r="U40" s="15" t="s">
        <v>73</v>
      </c>
      <c r="V40" s="15" t="s">
        <v>73</v>
      </c>
      <c r="W40" s="15" t="s">
        <v>73</v>
      </c>
      <c r="X40" s="15" t="s">
        <v>74</v>
      </c>
      <c r="Y40" s="15" t="s">
        <v>73</v>
      </c>
      <c r="AA40" s="15" t="s">
        <v>73</v>
      </c>
      <c r="AB40" s="15" t="s">
        <v>72</v>
      </c>
      <c r="AC40" s="15" t="s">
        <v>73</v>
      </c>
      <c r="AD40" s="15" t="s">
        <v>74</v>
      </c>
      <c r="AE40" s="15" t="s">
        <v>73</v>
      </c>
      <c r="BA40" s="74">
        <f>COUNTIF($F40:$AZ40,"P")</f>
        <v>16</v>
      </c>
      <c r="BB40" s="17">
        <f>COUNTIF($F40:$AZ40,"J")+COUNTIF($F40:$AZ40,"~")</f>
        <v>2</v>
      </c>
      <c r="BC40" s="17">
        <f>COUNTIF($F40:$AZ40,"AT")</f>
        <v>2</v>
      </c>
      <c r="BD40" s="75">
        <f>COUNTIF($F40:$AZ40,"A")</f>
        <v>5</v>
      </c>
      <c r="BE40" s="28">
        <f t="shared" si="14"/>
        <v>25</v>
      </c>
      <c r="BF40" s="76">
        <f t="shared" si="15"/>
        <v>3.4000000000000004</v>
      </c>
    </row>
    <row r="41" spans="2:58">
      <c r="B41" s="2">
        <v>39</v>
      </c>
      <c r="C41" s="9" t="s">
        <v>43</v>
      </c>
      <c r="D41" s="13"/>
      <c r="F41" s="29" t="s">
        <v>75</v>
      </c>
      <c r="G41" s="19" t="s">
        <v>75</v>
      </c>
      <c r="H41" s="15" t="s">
        <v>73</v>
      </c>
      <c r="I41" s="15" t="s">
        <v>74</v>
      </c>
      <c r="J41" s="15" t="s">
        <v>73</v>
      </c>
      <c r="K41" s="15" t="s">
        <v>73</v>
      </c>
      <c r="L41" s="15" t="s">
        <v>74</v>
      </c>
      <c r="M41" s="15" t="s">
        <v>73</v>
      </c>
      <c r="N41" s="15" t="s">
        <v>72</v>
      </c>
      <c r="O41" s="15" t="s">
        <v>72</v>
      </c>
      <c r="P41" s="15" t="s">
        <v>72</v>
      </c>
      <c r="Q41" s="15" t="s">
        <v>73</v>
      </c>
      <c r="R41" s="15" t="s">
        <v>72</v>
      </c>
      <c r="S41" s="15" t="s">
        <v>72</v>
      </c>
      <c r="T41" s="15" t="s">
        <v>72</v>
      </c>
      <c r="U41" s="15" t="s">
        <v>74</v>
      </c>
      <c r="V41" s="15" t="s">
        <v>73</v>
      </c>
      <c r="W41" s="15" t="s">
        <v>73</v>
      </c>
      <c r="X41" s="15" t="s">
        <v>72</v>
      </c>
      <c r="Y41" s="15" t="s">
        <v>72</v>
      </c>
      <c r="AA41" s="15" t="s">
        <v>74</v>
      </c>
      <c r="AB41" s="15" t="s">
        <v>73</v>
      </c>
      <c r="AC41" s="15" t="s">
        <v>72</v>
      </c>
      <c r="AD41" s="15" t="s">
        <v>72</v>
      </c>
      <c r="AE41" s="15" t="s">
        <v>72</v>
      </c>
      <c r="BA41" s="74">
        <f>COUNTIF($F41:$AZ41,"P")</f>
        <v>8</v>
      </c>
      <c r="BB41" s="17">
        <f>COUNTIF($F41:$AZ41,"J")+COUNTIF($F41:$AZ41,"~")</f>
        <v>2</v>
      </c>
      <c r="BC41" s="17">
        <f>COUNTIF($F41:$AZ41,"AT")</f>
        <v>4</v>
      </c>
      <c r="BD41" s="75">
        <f>COUNTIF($F41:$AZ41,"A")</f>
        <v>11</v>
      </c>
      <c r="BE41" s="28">
        <f t="shared" si="14"/>
        <v>25</v>
      </c>
      <c r="BF41" s="76">
        <f t="shared" si="15"/>
        <v>1</v>
      </c>
    </row>
    <row r="42" spans="2:58">
      <c r="B42" s="2">
        <v>40</v>
      </c>
      <c r="C42" s="9" t="s">
        <v>44</v>
      </c>
      <c r="D42" s="13"/>
      <c r="F42" s="29" t="s">
        <v>75</v>
      </c>
      <c r="G42" s="19" t="s">
        <v>75</v>
      </c>
      <c r="H42" s="15" t="s">
        <v>73</v>
      </c>
      <c r="I42" s="15" t="s">
        <v>73</v>
      </c>
      <c r="J42" s="15" t="s">
        <v>73</v>
      </c>
      <c r="K42" s="15" t="s">
        <v>73</v>
      </c>
      <c r="L42" s="15" t="s">
        <v>74</v>
      </c>
      <c r="M42" s="15" t="s">
        <v>73</v>
      </c>
      <c r="N42" s="15" t="s">
        <v>73</v>
      </c>
      <c r="O42" s="15" t="s">
        <v>73</v>
      </c>
      <c r="P42" s="15" t="s">
        <v>73</v>
      </c>
      <c r="Q42" s="15" t="s">
        <v>73</v>
      </c>
      <c r="R42" s="15" t="s">
        <v>73</v>
      </c>
      <c r="S42" s="15" t="s">
        <v>73</v>
      </c>
      <c r="T42" s="15" t="s">
        <v>73</v>
      </c>
      <c r="U42" s="15" t="s">
        <v>73</v>
      </c>
      <c r="V42" s="15" t="s">
        <v>73</v>
      </c>
      <c r="W42" s="15" t="s">
        <v>73</v>
      </c>
      <c r="X42" s="15" t="s">
        <v>73</v>
      </c>
      <c r="Y42" s="15" t="s">
        <v>73</v>
      </c>
      <c r="AA42" s="15" t="s">
        <v>72</v>
      </c>
      <c r="AB42" s="15" t="s">
        <v>73</v>
      </c>
      <c r="AC42" s="15" t="s">
        <v>73</v>
      </c>
      <c r="AD42" s="15" t="s">
        <v>73</v>
      </c>
      <c r="AE42" s="15" t="s">
        <v>73</v>
      </c>
      <c r="BA42" s="74">
        <f>COUNTIF($F42:$AZ42,"P")</f>
        <v>21</v>
      </c>
      <c r="BB42" s="17">
        <f>COUNTIF($F42:$AZ42,"J")+COUNTIF($F42:$AZ42,"~")</f>
        <v>2</v>
      </c>
      <c r="BC42" s="17">
        <f>COUNTIF($F42:$AZ42,"AT")</f>
        <v>1</v>
      </c>
      <c r="BD42" s="75">
        <f>COUNTIF($F42:$AZ42,"A")</f>
        <v>1</v>
      </c>
      <c r="BE42" s="28">
        <f t="shared" si="14"/>
        <v>25</v>
      </c>
      <c r="BF42" s="76">
        <f t="shared" si="15"/>
        <v>6.1000000000000005</v>
      </c>
    </row>
    <row r="43" spans="2:58">
      <c r="B43" s="2">
        <v>41</v>
      </c>
      <c r="C43" s="9" t="s">
        <v>45</v>
      </c>
      <c r="D43" s="13"/>
      <c r="F43" s="29" t="s">
        <v>75</v>
      </c>
      <c r="G43" s="19" t="s">
        <v>75</v>
      </c>
      <c r="H43" s="15" t="s">
        <v>72</v>
      </c>
      <c r="I43" s="15" t="s">
        <v>72</v>
      </c>
      <c r="J43" s="15" t="s">
        <v>72</v>
      </c>
      <c r="K43" s="15" t="s">
        <v>73</v>
      </c>
      <c r="L43" s="15" t="s">
        <v>72</v>
      </c>
      <c r="M43" s="15" t="s">
        <v>72</v>
      </c>
      <c r="N43" s="15" t="s">
        <v>73</v>
      </c>
      <c r="O43" s="15" t="s">
        <v>72</v>
      </c>
      <c r="P43" s="15" t="s">
        <v>72</v>
      </c>
      <c r="Q43" s="15" t="s">
        <v>72</v>
      </c>
      <c r="R43" s="15" t="s">
        <v>72</v>
      </c>
      <c r="S43" s="15" t="s">
        <v>72</v>
      </c>
      <c r="T43" s="15" t="s">
        <v>72</v>
      </c>
      <c r="U43" s="15" t="s">
        <v>72</v>
      </c>
      <c r="V43" s="15" t="s">
        <v>72</v>
      </c>
      <c r="W43" s="15" t="s">
        <v>72</v>
      </c>
      <c r="X43" s="15" t="s">
        <v>72</v>
      </c>
      <c r="Y43" s="15" t="s">
        <v>72</v>
      </c>
      <c r="AA43" s="15" t="s">
        <v>73</v>
      </c>
      <c r="AB43" s="15" t="s">
        <v>72</v>
      </c>
      <c r="AC43" s="15" t="s">
        <v>72</v>
      </c>
      <c r="AD43" s="15" t="s">
        <v>72</v>
      </c>
      <c r="AE43" s="15" t="s">
        <v>72</v>
      </c>
      <c r="BA43" s="74">
        <f>COUNTIF($F43:$AZ43,"P")</f>
        <v>3</v>
      </c>
      <c r="BB43" s="17">
        <f>COUNTIF($F43:$AZ43,"J")+COUNTIF($F43:$AZ43,"~")</f>
        <v>2</v>
      </c>
      <c r="BC43" s="17">
        <f>COUNTIF($F43:$AZ43,"AT")</f>
        <v>0</v>
      </c>
      <c r="BD43" s="75">
        <f>COUNTIF($F43:$AZ43,"A")</f>
        <v>20</v>
      </c>
      <c r="BE43" s="28">
        <f t="shared" si="14"/>
        <v>25</v>
      </c>
      <c r="BF43" s="76">
        <f t="shared" si="15"/>
        <v>1</v>
      </c>
    </row>
    <row r="44" spans="2:58">
      <c r="B44" s="2">
        <v>42</v>
      </c>
      <c r="C44" s="9" t="s">
        <v>46</v>
      </c>
      <c r="D44" s="13"/>
      <c r="F44" s="29" t="s">
        <v>75</v>
      </c>
      <c r="G44" s="19" t="s">
        <v>75</v>
      </c>
      <c r="H44" s="15" t="s">
        <v>73</v>
      </c>
      <c r="I44" s="15" t="s">
        <v>73</v>
      </c>
      <c r="J44" s="15" t="s">
        <v>73</v>
      </c>
      <c r="K44" s="15" t="s">
        <v>73</v>
      </c>
      <c r="L44" s="15" t="s">
        <v>73</v>
      </c>
      <c r="M44" s="15" t="s">
        <v>73</v>
      </c>
      <c r="N44" s="15" t="s">
        <v>73</v>
      </c>
      <c r="O44" s="15" t="s">
        <v>73</v>
      </c>
      <c r="P44" s="15" t="s">
        <v>73</v>
      </c>
      <c r="Q44" s="15" t="s">
        <v>73</v>
      </c>
      <c r="R44" s="15" t="s">
        <v>72</v>
      </c>
      <c r="S44" s="15" t="s">
        <v>72</v>
      </c>
      <c r="T44" s="15" t="s">
        <v>73</v>
      </c>
      <c r="U44" s="15" t="s">
        <v>73</v>
      </c>
      <c r="V44" s="15" t="s">
        <v>73</v>
      </c>
      <c r="W44" s="15" t="s">
        <v>73</v>
      </c>
      <c r="X44" s="15" t="s">
        <v>73</v>
      </c>
      <c r="Y44" s="15" t="s">
        <v>73</v>
      </c>
      <c r="AA44" s="15" t="s">
        <v>73</v>
      </c>
      <c r="AB44" s="15" t="s">
        <v>73</v>
      </c>
      <c r="AC44" s="15" t="s">
        <v>73</v>
      </c>
      <c r="AD44" s="15" t="s">
        <v>73</v>
      </c>
      <c r="AE44" s="15" t="s">
        <v>73</v>
      </c>
      <c r="BA44" s="74">
        <f>COUNTIF($F44:$AZ44,"P")</f>
        <v>21</v>
      </c>
      <c r="BB44" s="17">
        <f>COUNTIF($F44:$AZ44,"J")+COUNTIF($F44:$AZ44,"~")</f>
        <v>2</v>
      </c>
      <c r="BC44" s="17">
        <f>COUNTIF($F44:$AZ44,"AT")</f>
        <v>0</v>
      </c>
      <c r="BD44" s="75">
        <f>COUNTIF($F44:$AZ44,"A")</f>
        <v>2</v>
      </c>
      <c r="BE44" s="28">
        <f t="shared" si="14"/>
        <v>25</v>
      </c>
      <c r="BF44" s="76">
        <f t="shared" si="15"/>
        <v>5.8</v>
      </c>
    </row>
    <row r="45" spans="2:58">
      <c r="B45" s="2">
        <v>43</v>
      </c>
      <c r="C45" s="9" t="s">
        <v>47</v>
      </c>
      <c r="D45" s="13"/>
      <c r="F45" s="29" t="s">
        <v>75</v>
      </c>
      <c r="G45" s="19" t="s">
        <v>75</v>
      </c>
      <c r="H45" s="15" t="s">
        <v>73</v>
      </c>
      <c r="I45" s="15" t="s">
        <v>74</v>
      </c>
      <c r="J45" s="15" t="s">
        <v>73</v>
      </c>
      <c r="K45" s="15" t="s">
        <v>73</v>
      </c>
      <c r="L45" s="15" t="s">
        <v>73</v>
      </c>
      <c r="M45" s="15" t="s">
        <v>73</v>
      </c>
      <c r="N45" s="15" t="s">
        <v>73</v>
      </c>
      <c r="O45" s="15" t="s">
        <v>73</v>
      </c>
      <c r="P45" s="15" t="s">
        <v>73</v>
      </c>
      <c r="Q45" s="15" t="s">
        <v>73</v>
      </c>
      <c r="R45" s="15" t="s">
        <v>73</v>
      </c>
      <c r="S45" s="15" t="s">
        <v>73</v>
      </c>
      <c r="T45" s="15" t="s">
        <v>73</v>
      </c>
      <c r="U45" s="15" t="s">
        <v>73</v>
      </c>
      <c r="V45" s="15" t="s">
        <v>73</v>
      </c>
      <c r="W45" s="15" t="s">
        <v>73</v>
      </c>
      <c r="X45" s="15" t="s">
        <v>74</v>
      </c>
      <c r="Y45" s="15" t="s">
        <v>73</v>
      </c>
      <c r="AA45" s="15" t="s">
        <v>73</v>
      </c>
      <c r="AB45" s="15" t="s">
        <v>73</v>
      </c>
      <c r="AC45" s="15" t="s">
        <v>73</v>
      </c>
      <c r="AD45" s="15" t="s">
        <v>73</v>
      </c>
      <c r="AE45" s="15" t="s">
        <v>73</v>
      </c>
      <c r="BA45" s="74">
        <f>COUNTIF($F45:$AZ45,"P")</f>
        <v>21</v>
      </c>
      <c r="BB45" s="17">
        <f>COUNTIF($F45:$AZ45,"J")+COUNTIF($F45:$AZ45,"~")</f>
        <v>2</v>
      </c>
      <c r="BC45" s="17">
        <f>COUNTIF($F45:$AZ45,"AT")</f>
        <v>2</v>
      </c>
      <c r="BD45" s="75">
        <f>COUNTIF($F45:$AZ45,"A")</f>
        <v>0</v>
      </c>
      <c r="BE45" s="28">
        <f t="shared" si="14"/>
        <v>25</v>
      </c>
      <c r="BF45" s="76">
        <f t="shared" si="15"/>
        <v>6.4</v>
      </c>
    </row>
    <row r="46" spans="2:58">
      <c r="B46" s="2">
        <v>44</v>
      </c>
      <c r="C46" s="9" t="s">
        <v>67</v>
      </c>
      <c r="D46" s="13"/>
      <c r="F46" s="29" t="s">
        <v>75</v>
      </c>
      <c r="G46" s="19" t="s">
        <v>75</v>
      </c>
      <c r="H46" s="15" t="s">
        <v>64</v>
      </c>
      <c r="I46" s="15" t="s">
        <v>72</v>
      </c>
      <c r="J46" s="15" t="s">
        <v>72</v>
      </c>
      <c r="K46" s="15" t="s">
        <v>73</v>
      </c>
      <c r="L46" s="15" t="s">
        <v>72</v>
      </c>
      <c r="M46" s="15" t="s">
        <v>72</v>
      </c>
      <c r="N46" s="15" t="s">
        <v>72</v>
      </c>
      <c r="O46" s="15" t="s">
        <v>74</v>
      </c>
      <c r="P46" s="15" t="s">
        <v>73</v>
      </c>
      <c r="Q46" s="15" t="s">
        <v>73</v>
      </c>
      <c r="R46" s="15" t="s">
        <v>72</v>
      </c>
      <c r="S46" s="15" t="s">
        <v>72</v>
      </c>
      <c r="T46" s="15" t="s">
        <v>74</v>
      </c>
      <c r="U46" s="15" t="s">
        <v>74</v>
      </c>
      <c r="V46" s="15" t="s">
        <v>73</v>
      </c>
      <c r="W46" s="15" t="s">
        <v>73</v>
      </c>
      <c r="X46" s="15" t="s">
        <v>72</v>
      </c>
      <c r="Y46" s="15" t="s">
        <v>72</v>
      </c>
      <c r="AA46" s="15" t="s">
        <v>72</v>
      </c>
      <c r="AB46" s="15" t="s">
        <v>72</v>
      </c>
      <c r="AC46" s="15" t="s">
        <v>73</v>
      </c>
      <c r="AD46" s="15" t="s">
        <v>72</v>
      </c>
      <c r="AE46" s="15" t="s">
        <v>72</v>
      </c>
      <c r="BA46" s="74">
        <f>COUNTIF($F46:$AZ46,"P")</f>
        <v>7</v>
      </c>
      <c r="BB46" s="17">
        <f>COUNTIF($F46:$AZ46,"J")+COUNTIF($F46:$AZ46,"~")</f>
        <v>2</v>
      </c>
      <c r="BC46" s="17">
        <f>COUNTIF($F46:$AZ46,"AT")</f>
        <v>3</v>
      </c>
      <c r="BD46" s="75">
        <f>COUNTIF($F46:$AZ46,"A")</f>
        <v>13</v>
      </c>
      <c r="BE46" s="28">
        <f t="shared" si="14"/>
        <v>25</v>
      </c>
      <c r="BF46" s="76">
        <f t="shared" si="15"/>
        <v>1</v>
      </c>
    </row>
    <row r="47" spans="2:58">
      <c r="B47" s="2">
        <v>45</v>
      </c>
      <c r="C47" s="9" t="s">
        <v>48</v>
      </c>
      <c r="D47" s="13"/>
      <c r="F47" s="29" t="s">
        <v>75</v>
      </c>
      <c r="G47" s="19" t="s">
        <v>75</v>
      </c>
      <c r="H47" s="15" t="s">
        <v>73</v>
      </c>
      <c r="I47" s="15" t="s">
        <v>73</v>
      </c>
      <c r="J47" s="15" t="s">
        <v>73</v>
      </c>
      <c r="K47" s="15" t="s">
        <v>73</v>
      </c>
      <c r="L47" s="15" t="s">
        <v>73</v>
      </c>
      <c r="M47" s="15" t="s">
        <v>73</v>
      </c>
      <c r="N47" s="15" t="s">
        <v>73</v>
      </c>
      <c r="O47" s="15" t="s">
        <v>72</v>
      </c>
      <c r="P47" s="15" t="s">
        <v>72</v>
      </c>
      <c r="Q47" s="15" t="s">
        <v>73</v>
      </c>
      <c r="R47" s="15" t="s">
        <v>73</v>
      </c>
      <c r="S47" s="15" t="s">
        <v>73</v>
      </c>
      <c r="T47" s="15" t="s">
        <v>73</v>
      </c>
      <c r="U47" s="15" t="s">
        <v>72</v>
      </c>
      <c r="V47" s="15" t="s">
        <v>72</v>
      </c>
      <c r="W47" s="15" t="s">
        <v>73</v>
      </c>
      <c r="X47" s="15" t="s">
        <v>73</v>
      </c>
      <c r="Y47" s="15" t="s">
        <v>73</v>
      </c>
      <c r="AA47" s="15" t="s">
        <v>73</v>
      </c>
      <c r="AB47" s="15" t="s">
        <v>73</v>
      </c>
      <c r="AC47" s="15" t="s">
        <v>73</v>
      </c>
      <c r="AD47" s="15" t="s">
        <v>73</v>
      </c>
      <c r="AE47" s="15" t="s">
        <v>73</v>
      </c>
      <c r="BA47" s="74">
        <f>COUNTIF($F47:$AZ47,"P")</f>
        <v>19</v>
      </c>
      <c r="BB47" s="17">
        <f>COUNTIF($F47:$AZ47,"J")+COUNTIF($F47:$AZ47,"~")</f>
        <v>2</v>
      </c>
      <c r="BC47" s="17">
        <f>COUNTIF($F47:$AZ47,"AT")</f>
        <v>0</v>
      </c>
      <c r="BD47" s="75">
        <f>COUNTIF($F47:$AZ47,"A")</f>
        <v>4</v>
      </c>
      <c r="BE47" s="28">
        <f t="shared" si="14"/>
        <v>25</v>
      </c>
      <c r="BF47" s="76">
        <f t="shared" si="15"/>
        <v>4.5999999999999996</v>
      </c>
    </row>
    <row r="48" spans="2:58">
      <c r="B48" s="2">
        <v>46</v>
      </c>
      <c r="C48" s="9" t="s">
        <v>49</v>
      </c>
      <c r="D48" s="13"/>
      <c r="F48" s="29" t="s">
        <v>75</v>
      </c>
      <c r="G48" s="19" t="s">
        <v>75</v>
      </c>
      <c r="H48" s="15" t="s">
        <v>73</v>
      </c>
      <c r="I48" s="15" t="s">
        <v>72</v>
      </c>
      <c r="J48" s="15" t="s">
        <v>72</v>
      </c>
      <c r="K48" s="15" t="s">
        <v>73</v>
      </c>
      <c r="L48" s="15" t="s">
        <v>73</v>
      </c>
      <c r="M48" s="15" t="s">
        <v>73</v>
      </c>
      <c r="N48" s="15" t="s">
        <v>73</v>
      </c>
      <c r="O48" s="15" t="s">
        <v>73</v>
      </c>
      <c r="P48" s="15" t="s">
        <v>73</v>
      </c>
      <c r="Q48" s="15" t="s">
        <v>73</v>
      </c>
      <c r="R48" s="15" t="s">
        <v>72</v>
      </c>
      <c r="S48" s="15" t="s">
        <v>72</v>
      </c>
      <c r="T48" s="15" t="s">
        <v>73</v>
      </c>
      <c r="U48" s="15" t="s">
        <v>73</v>
      </c>
      <c r="V48" s="15" t="s">
        <v>73</v>
      </c>
      <c r="W48" s="15" t="s">
        <v>73</v>
      </c>
      <c r="X48" s="15" t="s">
        <v>73</v>
      </c>
      <c r="Y48" s="15" t="s">
        <v>73</v>
      </c>
      <c r="AA48" s="15" t="s">
        <v>73</v>
      </c>
      <c r="AB48" s="15" t="s">
        <v>73</v>
      </c>
      <c r="AC48" s="15" t="s">
        <v>73</v>
      </c>
      <c r="AD48" s="15" t="s">
        <v>73</v>
      </c>
      <c r="AE48" s="15" t="s">
        <v>73</v>
      </c>
      <c r="BA48" s="74">
        <f>COUNTIF($F48:$AZ48,"P")</f>
        <v>19</v>
      </c>
      <c r="BB48" s="17">
        <f>COUNTIF($F48:$AZ48,"J")+COUNTIF($F48:$AZ48,"~")</f>
        <v>2</v>
      </c>
      <c r="BC48" s="17">
        <f>COUNTIF($F48:$AZ48,"AT")</f>
        <v>0</v>
      </c>
      <c r="BD48" s="75">
        <f>COUNTIF($F48:$AZ48,"A")</f>
        <v>4</v>
      </c>
      <c r="BE48" s="28">
        <f t="shared" si="14"/>
        <v>25</v>
      </c>
      <c r="BF48" s="76">
        <f t="shared" si="15"/>
        <v>4.5999999999999996</v>
      </c>
    </row>
    <row r="49" spans="2:58">
      <c r="B49" s="2">
        <v>47</v>
      </c>
      <c r="C49" s="9" t="s">
        <v>50</v>
      </c>
      <c r="D49" s="13"/>
      <c r="F49" s="29" t="s">
        <v>75</v>
      </c>
      <c r="G49" s="19" t="s">
        <v>75</v>
      </c>
      <c r="H49" s="15" t="s">
        <v>73</v>
      </c>
      <c r="I49" s="15" t="s">
        <v>72</v>
      </c>
      <c r="J49" s="15" t="s">
        <v>73</v>
      </c>
      <c r="K49" s="15" t="s">
        <v>73</v>
      </c>
      <c r="L49" s="15" t="s">
        <v>73</v>
      </c>
      <c r="M49" s="15" t="s">
        <v>73</v>
      </c>
      <c r="N49" s="15" t="s">
        <v>73</v>
      </c>
      <c r="O49" s="15" t="s">
        <v>73</v>
      </c>
      <c r="P49" s="15" t="s">
        <v>73</v>
      </c>
      <c r="Q49" s="15" t="s">
        <v>73</v>
      </c>
      <c r="R49" s="15" t="s">
        <v>73</v>
      </c>
      <c r="S49" s="15" t="s">
        <v>73</v>
      </c>
      <c r="T49" s="15" t="s">
        <v>73</v>
      </c>
      <c r="U49" s="15" t="s">
        <v>73</v>
      </c>
      <c r="V49" s="15" t="s">
        <v>73</v>
      </c>
      <c r="W49" s="15" t="s">
        <v>73</v>
      </c>
      <c r="X49" s="15" t="s">
        <v>72</v>
      </c>
      <c r="Y49" s="15" t="s">
        <v>72</v>
      </c>
      <c r="AA49" s="15" t="s">
        <v>74</v>
      </c>
      <c r="AB49" s="15" t="s">
        <v>73</v>
      </c>
      <c r="AC49" s="15" t="s">
        <v>73</v>
      </c>
      <c r="AD49" s="15" t="s">
        <v>72</v>
      </c>
      <c r="AE49" s="15" t="s">
        <v>73</v>
      </c>
      <c r="BA49" s="74">
        <f>COUNTIF($F49:$AZ49,"P")</f>
        <v>18</v>
      </c>
      <c r="BB49" s="17">
        <f>COUNTIF($F49:$AZ49,"J")+COUNTIF($F49:$AZ49,"~")</f>
        <v>2</v>
      </c>
      <c r="BC49" s="17">
        <f>COUNTIF($F49:$AZ49,"AT")</f>
        <v>1</v>
      </c>
      <c r="BD49" s="75">
        <f>COUNTIF($F49:$AZ49,"A")</f>
        <v>4</v>
      </c>
      <c r="BE49" s="28">
        <f t="shared" si="14"/>
        <v>25</v>
      </c>
      <c r="BF49" s="76">
        <f t="shared" si="15"/>
        <v>4.3000000000000007</v>
      </c>
    </row>
    <row r="50" spans="2:58">
      <c r="B50" s="2">
        <v>48</v>
      </c>
      <c r="C50" s="9" t="s">
        <v>68</v>
      </c>
      <c r="D50" s="13"/>
      <c r="F50" s="29" t="s">
        <v>75</v>
      </c>
      <c r="G50" s="19" t="s">
        <v>75</v>
      </c>
      <c r="H50" s="15" t="s">
        <v>73</v>
      </c>
      <c r="I50" s="15" t="s">
        <v>74</v>
      </c>
      <c r="J50" s="15" t="s">
        <v>73</v>
      </c>
      <c r="K50" s="15" t="s">
        <v>73</v>
      </c>
      <c r="L50" s="15" t="s">
        <v>74</v>
      </c>
      <c r="M50" s="15" t="s">
        <v>73</v>
      </c>
      <c r="N50" s="15" t="s">
        <v>73</v>
      </c>
      <c r="O50" s="15" t="s">
        <v>73</v>
      </c>
      <c r="P50" s="15" t="s">
        <v>73</v>
      </c>
      <c r="Q50" s="15" t="s">
        <v>73</v>
      </c>
      <c r="R50" s="15" t="s">
        <v>72</v>
      </c>
      <c r="S50" s="15" t="s">
        <v>72</v>
      </c>
      <c r="T50" s="15" t="s">
        <v>73</v>
      </c>
      <c r="U50" s="15" t="s">
        <v>73</v>
      </c>
      <c r="V50" s="15" t="s">
        <v>73</v>
      </c>
      <c r="W50" s="15" t="s">
        <v>73</v>
      </c>
      <c r="X50" s="15" t="s">
        <v>73</v>
      </c>
      <c r="Y50" s="15" t="s">
        <v>73</v>
      </c>
      <c r="AA50" s="15" t="s">
        <v>73</v>
      </c>
      <c r="AB50" s="15" t="s">
        <v>73</v>
      </c>
      <c r="AC50" s="15" t="s">
        <v>73</v>
      </c>
      <c r="AD50" s="15" t="s">
        <v>73</v>
      </c>
      <c r="AE50" s="15" t="s">
        <v>73</v>
      </c>
      <c r="BA50" s="74">
        <f>COUNTIF($F50:$AZ50,"P")</f>
        <v>19</v>
      </c>
      <c r="BB50" s="17">
        <f>COUNTIF($F50:$AZ50,"J")+COUNTIF($F50:$AZ50,"~")</f>
        <v>2</v>
      </c>
      <c r="BC50" s="17">
        <f>COUNTIF($F50:$AZ50,"AT")</f>
        <v>2</v>
      </c>
      <c r="BD50" s="75">
        <f>COUNTIF($F50:$AZ50,"A")</f>
        <v>2</v>
      </c>
      <c r="BE50" s="28">
        <f t="shared" si="14"/>
        <v>25</v>
      </c>
      <c r="BF50" s="76">
        <f t="shared" si="15"/>
        <v>5.2</v>
      </c>
    </row>
    <row r="51" spans="2:58">
      <c r="B51" s="2">
        <v>49</v>
      </c>
      <c r="C51" s="9" t="s">
        <v>51</v>
      </c>
      <c r="D51" s="13"/>
      <c r="F51" s="29" t="s">
        <v>75</v>
      </c>
      <c r="G51" s="19" t="s">
        <v>75</v>
      </c>
      <c r="H51" s="15" t="s">
        <v>73</v>
      </c>
      <c r="I51" s="15" t="s">
        <v>74</v>
      </c>
      <c r="J51" s="15" t="s">
        <v>73</v>
      </c>
      <c r="K51" s="15" t="s">
        <v>73</v>
      </c>
      <c r="L51" s="15" t="s">
        <v>73</v>
      </c>
      <c r="M51" s="15" t="s">
        <v>73</v>
      </c>
      <c r="N51" s="15" t="s">
        <v>73</v>
      </c>
      <c r="O51" s="15" t="s">
        <v>73</v>
      </c>
      <c r="P51" s="15" t="s">
        <v>73</v>
      </c>
      <c r="Q51" s="15" t="s">
        <v>73</v>
      </c>
      <c r="R51" s="15" t="s">
        <v>73</v>
      </c>
      <c r="S51" s="15" t="s">
        <v>73</v>
      </c>
      <c r="T51" s="15" t="s">
        <v>73</v>
      </c>
      <c r="U51" s="15" t="s">
        <v>72</v>
      </c>
      <c r="V51" s="15" t="s">
        <v>72</v>
      </c>
      <c r="W51" s="15" t="s">
        <v>73</v>
      </c>
      <c r="X51" s="15" t="s">
        <v>73</v>
      </c>
      <c r="Y51" s="15" t="s">
        <v>73</v>
      </c>
      <c r="AA51" s="15" t="s">
        <v>74</v>
      </c>
      <c r="AB51" s="15" t="s">
        <v>73</v>
      </c>
      <c r="AC51" s="15" t="s">
        <v>73</v>
      </c>
      <c r="AD51" s="15" t="s">
        <v>72</v>
      </c>
      <c r="AE51" s="15" t="s">
        <v>72</v>
      </c>
      <c r="BA51" s="74">
        <f>COUNTIF($F51:$AZ51,"P")</f>
        <v>17</v>
      </c>
      <c r="BB51" s="17">
        <f>COUNTIF($F51:$AZ51,"J")+COUNTIF($F51:$AZ51,"~")</f>
        <v>2</v>
      </c>
      <c r="BC51" s="17">
        <f>COUNTIF($F51:$AZ51,"AT")</f>
        <v>2</v>
      </c>
      <c r="BD51" s="75">
        <f>COUNTIF($F51:$AZ51,"A")</f>
        <v>4</v>
      </c>
      <c r="BE51" s="28">
        <f t="shared" si="14"/>
        <v>25</v>
      </c>
      <c r="BF51" s="76">
        <f t="shared" si="15"/>
        <v>4</v>
      </c>
    </row>
    <row r="52" spans="2:58">
      <c r="B52" s="2">
        <v>50</v>
      </c>
      <c r="C52" s="9" t="s">
        <v>52</v>
      </c>
      <c r="D52" s="13"/>
      <c r="F52" s="29" t="s">
        <v>75</v>
      </c>
      <c r="G52" s="19" t="s">
        <v>75</v>
      </c>
      <c r="H52" s="15" t="s">
        <v>73</v>
      </c>
      <c r="I52" s="15" t="s">
        <v>72</v>
      </c>
      <c r="J52" s="15" t="s">
        <v>73</v>
      </c>
      <c r="K52" s="15" t="s">
        <v>73</v>
      </c>
      <c r="L52" s="15" t="s">
        <v>73</v>
      </c>
      <c r="M52" s="15" t="s">
        <v>73</v>
      </c>
      <c r="N52" s="15" t="s">
        <v>73</v>
      </c>
      <c r="O52" s="15" t="s">
        <v>73</v>
      </c>
      <c r="P52" s="15" t="s">
        <v>73</v>
      </c>
      <c r="Q52" s="15" t="s">
        <v>73</v>
      </c>
      <c r="R52" s="15" t="s">
        <v>73</v>
      </c>
      <c r="S52" s="15" t="s">
        <v>73</v>
      </c>
      <c r="T52" s="15" t="s">
        <v>73</v>
      </c>
      <c r="U52" s="15" t="s">
        <v>73</v>
      </c>
      <c r="V52" s="15" t="s">
        <v>73</v>
      </c>
      <c r="W52" s="15" t="s">
        <v>73</v>
      </c>
      <c r="X52" s="15" t="s">
        <v>73</v>
      </c>
      <c r="Y52" s="15" t="s">
        <v>73</v>
      </c>
      <c r="AA52" s="15" t="s">
        <v>73</v>
      </c>
      <c r="AB52" s="15" t="s">
        <v>73</v>
      </c>
      <c r="AC52" s="15" t="s">
        <v>73</v>
      </c>
      <c r="AD52" s="15" t="s">
        <v>72</v>
      </c>
      <c r="AE52" s="15" t="s">
        <v>72</v>
      </c>
      <c r="BA52" s="74">
        <f>COUNTIF($F52:$AZ52,"P")</f>
        <v>20</v>
      </c>
      <c r="BB52" s="17">
        <f>COUNTIF($F52:$AZ52,"J")+COUNTIF($F52:$AZ52,"~")</f>
        <v>2</v>
      </c>
      <c r="BC52" s="17">
        <f>COUNTIF($F52:$AZ52,"AT")</f>
        <v>0</v>
      </c>
      <c r="BD52" s="75">
        <f>COUNTIF($F52:$AZ52,"A")</f>
        <v>3</v>
      </c>
      <c r="BE52" s="28">
        <f t="shared" si="14"/>
        <v>25</v>
      </c>
      <c r="BF52" s="76">
        <f t="shared" si="15"/>
        <v>5.2</v>
      </c>
    </row>
    <row r="53" spans="2:58">
      <c r="B53" s="2">
        <v>51</v>
      </c>
      <c r="C53" s="9" t="s">
        <v>53</v>
      </c>
      <c r="D53" s="13"/>
      <c r="F53" s="29" t="s">
        <v>75</v>
      </c>
      <c r="G53" s="19" t="s">
        <v>75</v>
      </c>
      <c r="H53" s="15" t="s">
        <v>73</v>
      </c>
      <c r="I53" s="15" t="s">
        <v>72</v>
      </c>
      <c r="J53" s="15" t="s">
        <v>72</v>
      </c>
      <c r="K53" s="15" t="s">
        <v>73</v>
      </c>
      <c r="L53" s="15" t="s">
        <v>73</v>
      </c>
      <c r="M53" s="15" t="s">
        <v>73</v>
      </c>
      <c r="N53" s="15" t="s">
        <v>73</v>
      </c>
      <c r="O53" s="15" t="s">
        <v>74</v>
      </c>
      <c r="P53" s="15" t="s">
        <v>73</v>
      </c>
      <c r="Q53" s="15" t="s">
        <v>73</v>
      </c>
      <c r="R53" s="15" t="s">
        <v>73</v>
      </c>
      <c r="S53" s="15" t="s">
        <v>73</v>
      </c>
      <c r="T53" s="15" t="s">
        <v>73</v>
      </c>
      <c r="U53" s="15" t="s">
        <v>74</v>
      </c>
      <c r="V53" s="15" t="s">
        <v>73</v>
      </c>
      <c r="W53" s="15" t="s">
        <v>73</v>
      </c>
      <c r="X53" s="15" t="s">
        <v>73</v>
      </c>
      <c r="Y53" s="15" t="s">
        <v>73</v>
      </c>
      <c r="AA53" s="15" t="s">
        <v>72</v>
      </c>
      <c r="AB53" s="15" t="s">
        <v>73</v>
      </c>
      <c r="AC53" s="15" t="s">
        <v>73</v>
      </c>
      <c r="AD53" s="15" t="s">
        <v>73</v>
      </c>
      <c r="AE53" s="15" t="s">
        <v>73</v>
      </c>
      <c r="BA53" s="74">
        <f>COUNTIF($F53:$AZ53,"P")</f>
        <v>18</v>
      </c>
      <c r="BB53" s="17">
        <f>COUNTIF($F53:$AZ53,"J")+COUNTIF($F53:$AZ53,"~")</f>
        <v>2</v>
      </c>
      <c r="BC53" s="17">
        <f>COUNTIF($F53:$AZ53,"AT")</f>
        <v>2</v>
      </c>
      <c r="BD53" s="75">
        <f>COUNTIF($F53:$AZ53,"A")</f>
        <v>3</v>
      </c>
      <c r="BE53" s="28">
        <f t="shared" si="14"/>
        <v>25</v>
      </c>
      <c r="BF53" s="76">
        <f t="shared" si="15"/>
        <v>4.6000000000000005</v>
      </c>
    </row>
    <row r="54" spans="2:58">
      <c r="B54" s="2">
        <v>52</v>
      </c>
      <c r="C54" s="9" t="s">
        <v>54</v>
      </c>
      <c r="D54" s="13"/>
      <c r="F54" s="29" t="s">
        <v>75</v>
      </c>
      <c r="G54" s="19" t="s">
        <v>75</v>
      </c>
      <c r="H54" s="15" t="s">
        <v>73</v>
      </c>
      <c r="I54" s="15" t="s">
        <v>65</v>
      </c>
      <c r="J54" s="17" t="s">
        <v>64</v>
      </c>
      <c r="K54" s="15" t="s">
        <v>73</v>
      </c>
      <c r="L54" s="15" t="s">
        <v>73</v>
      </c>
      <c r="M54" s="15" t="s">
        <v>73</v>
      </c>
      <c r="N54" s="15" t="s">
        <v>73</v>
      </c>
      <c r="O54" s="15" t="s">
        <v>74</v>
      </c>
      <c r="P54" s="15" t="s">
        <v>73</v>
      </c>
      <c r="Q54" s="15" t="s">
        <v>73</v>
      </c>
      <c r="R54" s="15" t="s">
        <v>73</v>
      </c>
      <c r="S54" s="15" t="s">
        <v>73</v>
      </c>
      <c r="T54" s="15" t="s">
        <v>74</v>
      </c>
      <c r="U54" s="15" t="s">
        <v>72</v>
      </c>
      <c r="V54" s="15" t="s">
        <v>73</v>
      </c>
      <c r="W54" s="15" t="s">
        <v>73</v>
      </c>
      <c r="X54" s="15" t="s">
        <v>74</v>
      </c>
      <c r="Y54" s="15" t="s">
        <v>73</v>
      </c>
      <c r="AA54" s="15" t="s">
        <v>74</v>
      </c>
      <c r="AB54" s="15" t="s">
        <v>73</v>
      </c>
      <c r="AC54" s="15" t="s">
        <v>73</v>
      </c>
      <c r="AD54" s="15" t="s">
        <v>73</v>
      </c>
      <c r="AE54" s="15" t="s">
        <v>73</v>
      </c>
      <c r="BA54" s="74">
        <f>COUNTIF($F54:$AZ54,"P")</f>
        <v>17</v>
      </c>
      <c r="BB54" s="17">
        <f>COUNTIF($F54:$AZ54,"J")+COUNTIF($F54:$AZ54,"~")</f>
        <v>2</v>
      </c>
      <c r="BC54" s="17">
        <f>COUNTIF($F54:$AZ54,"AT")</f>
        <v>5</v>
      </c>
      <c r="BD54" s="75">
        <f>COUNTIF($F54:$AZ54,"A")</f>
        <v>1</v>
      </c>
      <c r="BE54" s="28">
        <f t="shared" si="14"/>
        <v>25</v>
      </c>
      <c r="BF54" s="76">
        <f t="shared" si="15"/>
        <v>4.9000000000000004</v>
      </c>
    </row>
    <row r="55" spans="2:58">
      <c r="B55" s="2">
        <v>53</v>
      </c>
      <c r="C55" s="9" t="s">
        <v>55</v>
      </c>
      <c r="D55" s="13"/>
      <c r="F55" s="29" t="s">
        <v>75</v>
      </c>
      <c r="G55" s="19" t="s">
        <v>75</v>
      </c>
      <c r="H55" s="15" t="s">
        <v>73</v>
      </c>
      <c r="I55" s="15" t="s">
        <v>72</v>
      </c>
      <c r="J55" s="15" t="s">
        <v>72</v>
      </c>
      <c r="K55" s="15" t="s">
        <v>73</v>
      </c>
      <c r="L55" s="15" t="s">
        <v>72</v>
      </c>
      <c r="M55" s="15" t="s">
        <v>72</v>
      </c>
      <c r="N55" s="15" t="s">
        <v>72</v>
      </c>
      <c r="O55" s="15" t="s">
        <v>72</v>
      </c>
      <c r="P55" s="15" t="s">
        <v>72</v>
      </c>
      <c r="Q55" s="15" t="s">
        <v>73</v>
      </c>
      <c r="R55" s="15" t="s">
        <v>72</v>
      </c>
      <c r="S55" s="15" t="s">
        <v>72</v>
      </c>
      <c r="T55" s="15" t="s">
        <v>72</v>
      </c>
      <c r="U55" s="15" t="s">
        <v>72</v>
      </c>
      <c r="V55" s="15" t="s">
        <v>72</v>
      </c>
      <c r="W55" s="15" t="s">
        <v>73</v>
      </c>
      <c r="X55" s="15" t="s">
        <v>72</v>
      </c>
      <c r="Y55" s="15" t="s">
        <v>72</v>
      </c>
      <c r="AA55" s="15" t="s">
        <v>72</v>
      </c>
      <c r="AB55" s="15" t="s">
        <v>72</v>
      </c>
      <c r="AC55" s="15" t="s">
        <v>73</v>
      </c>
      <c r="AD55" s="15" t="s">
        <v>73</v>
      </c>
      <c r="AE55" s="15" t="s">
        <v>73</v>
      </c>
      <c r="BA55" s="74">
        <f>COUNTIF($F55:$AZ55,"P")</f>
        <v>7</v>
      </c>
      <c r="BB55" s="17">
        <f>COUNTIF($F55:$AZ55,"J")+COUNTIF($F55:$AZ55,"~")</f>
        <v>2</v>
      </c>
      <c r="BC55" s="17">
        <f>COUNTIF($F55:$AZ55,"AT")</f>
        <v>0</v>
      </c>
      <c r="BD55" s="75">
        <f>COUNTIF($F55:$AZ55,"A")</f>
        <v>16</v>
      </c>
      <c r="BE55" s="28">
        <f t="shared" si="14"/>
        <v>25</v>
      </c>
      <c r="BF55" s="76">
        <f t="shared" si="15"/>
        <v>1</v>
      </c>
    </row>
    <row r="56" spans="2:58">
      <c r="B56" s="2">
        <v>54</v>
      </c>
      <c r="C56" s="9" t="s">
        <v>56</v>
      </c>
      <c r="D56" s="13"/>
      <c r="F56" s="29" t="s">
        <v>75</v>
      </c>
      <c r="G56" s="19" t="s">
        <v>75</v>
      </c>
      <c r="H56" s="15" t="s">
        <v>73</v>
      </c>
      <c r="I56" s="15" t="s">
        <v>64</v>
      </c>
      <c r="J56" s="17" t="s">
        <v>64</v>
      </c>
      <c r="K56" s="15" t="s">
        <v>73</v>
      </c>
      <c r="L56" s="15" t="s">
        <v>73</v>
      </c>
      <c r="M56" s="15" t="s">
        <v>73</v>
      </c>
      <c r="N56" s="15" t="s">
        <v>73</v>
      </c>
      <c r="O56" s="15" t="s">
        <v>73</v>
      </c>
      <c r="P56" s="15" t="s">
        <v>73</v>
      </c>
      <c r="Q56" s="15" t="s">
        <v>73</v>
      </c>
      <c r="R56" s="15" t="s">
        <v>73</v>
      </c>
      <c r="S56" s="15" t="s">
        <v>73</v>
      </c>
      <c r="T56" s="15" t="s">
        <v>73</v>
      </c>
      <c r="U56" s="15" t="s">
        <v>73</v>
      </c>
      <c r="V56" s="15" t="s">
        <v>73</v>
      </c>
      <c r="W56" s="15" t="s">
        <v>73</v>
      </c>
      <c r="X56" s="15" t="s">
        <v>73</v>
      </c>
      <c r="Y56" s="15" t="s">
        <v>73</v>
      </c>
      <c r="AA56" s="15" t="s">
        <v>73</v>
      </c>
      <c r="AB56" s="15" t="s">
        <v>73</v>
      </c>
      <c r="AC56" s="15" t="s">
        <v>73</v>
      </c>
      <c r="AD56" s="15" t="s">
        <v>73</v>
      </c>
      <c r="AE56" s="15" t="s">
        <v>73</v>
      </c>
      <c r="BA56" s="74">
        <f>COUNTIF($F56:$AZ56,"P")</f>
        <v>23</v>
      </c>
      <c r="BB56" s="17">
        <f>COUNTIF($F56:$AZ56,"J")+COUNTIF($F56:$AZ56,"~")</f>
        <v>2</v>
      </c>
      <c r="BC56" s="17">
        <f>COUNTIF($F56:$AZ56,"AT")</f>
        <v>0</v>
      </c>
      <c r="BD56" s="75">
        <f>COUNTIF($F56:$AZ56,"A")</f>
        <v>0</v>
      </c>
      <c r="BE56" s="28">
        <f t="shared" si="14"/>
        <v>25</v>
      </c>
      <c r="BF56" s="76">
        <f t="shared" si="15"/>
        <v>7</v>
      </c>
    </row>
    <row r="57" spans="2:58">
      <c r="B57" s="2">
        <v>55</v>
      </c>
      <c r="C57" s="9" t="s">
        <v>57</v>
      </c>
      <c r="D57" s="13"/>
      <c r="F57" s="29" t="s">
        <v>75</v>
      </c>
      <c r="G57" s="19" t="s">
        <v>75</v>
      </c>
      <c r="H57" s="15" t="s">
        <v>73</v>
      </c>
      <c r="I57" s="15" t="s">
        <v>64</v>
      </c>
      <c r="J57" s="15" t="s">
        <v>72</v>
      </c>
      <c r="K57" s="15" t="s">
        <v>73</v>
      </c>
      <c r="L57" s="15" t="s">
        <v>73</v>
      </c>
      <c r="M57" s="15" t="s">
        <v>73</v>
      </c>
      <c r="N57" s="15" t="s">
        <v>73</v>
      </c>
      <c r="O57" s="15" t="s">
        <v>73</v>
      </c>
      <c r="P57" s="15" t="s">
        <v>73</v>
      </c>
      <c r="Q57" s="15" t="s">
        <v>73</v>
      </c>
      <c r="R57" s="15" t="s">
        <v>72</v>
      </c>
      <c r="S57" s="15" t="s">
        <v>72</v>
      </c>
      <c r="T57" s="15" t="s">
        <v>73</v>
      </c>
      <c r="U57" s="15" t="s">
        <v>74</v>
      </c>
      <c r="V57" s="15" t="s">
        <v>73</v>
      </c>
      <c r="W57" s="15" t="s">
        <v>73</v>
      </c>
      <c r="X57" s="15" t="s">
        <v>72</v>
      </c>
      <c r="Y57" s="15" t="s">
        <v>72</v>
      </c>
      <c r="AA57" s="15" t="s">
        <v>72</v>
      </c>
      <c r="AB57" s="15" t="s">
        <v>72</v>
      </c>
      <c r="AC57" s="15" t="s">
        <v>73</v>
      </c>
      <c r="AD57" s="15" t="s">
        <v>73</v>
      </c>
      <c r="AE57" s="15" t="s">
        <v>73</v>
      </c>
      <c r="BA57" s="74">
        <f>COUNTIF($F57:$AZ57,"P")</f>
        <v>15</v>
      </c>
      <c r="BB57" s="17">
        <f>COUNTIF($F57:$AZ57,"J")+COUNTIF($F57:$AZ57,"~")</f>
        <v>2</v>
      </c>
      <c r="BC57" s="17">
        <f>COUNTIF($F57:$AZ57,"AT")</f>
        <v>1</v>
      </c>
      <c r="BD57" s="75">
        <f>COUNTIF($F57:$AZ57,"A")</f>
        <v>7</v>
      </c>
      <c r="BE57" s="28">
        <f t="shared" si="14"/>
        <v>25</v>
      </c>
      <c r="BF57" s="76">
        <f t="shared" si="15"/>
        <v>2.5</v>
      </c>
    </row>
    <row r="58" spans="2:58">
      <c r="B58" s="2">
        <v>56</v>
      </c>
      <c r="C58" s="9" t="s">
        <v>58</v>
      </c>
      <c r="D58" s="13"/>
      <c r="F58" s="29" t="s">
        <v>75</v>
      </c>
      <c r="G58" s="19" t="s">
        <v>75</v>
      </c>
      <c r="H58" s="15" t="s">
        <v>73</v>
      </c>
      <c r="I58" s="15" t="s">
        <v>72</v>
      </c>
      <c r="J58" s="15" t="s">
        <v>72</v>
      </c>
      <c r="K58" s="15" t="s">
        <v>73</v>
      </c>
      <c r="L58" s="15" t="s">
        <v>74</v>
      </c>
      <c r="M58" s="15" t="s">
        <v>73</v>
      </c>
      <c r="N58" s="15" t="s">
        <v>73</v>
      </c>
      <c r="O58" s="15" t="s">
        <v>72</v>
      </c>
      <c r="P58" s="15" t="s">
        <v>72</v>
      </c>
      <c r="Q58" s="15" t="s">
        <v>73</v>
      </c>
      <c r="R58" s="15" t="s">
        <v>73</v>
      </c>
      <c r="S58" s="15" t="s">
        <v>73</v>
      </c>
      <c r="T58" s="15" t="s">
        <v>73</v>
      </c>
      <c r="U58" s="15" t="s">
        <v>73</v>
      </c>
      <c r="V58" s="15" t="s">
        <v>73</v>
      </c>
      <c r="W58" s="15" t="s">
        <v>73</v>
      </c>
      <c r="X58" s="15" t="s">
        <v>74</v>
      </c>
      <c r="Y58" s="15" t="s">
        <v>73</v>
      </c>
      <c r="AA58" s="15" t="s">
        <v>72</v>
      </c>
      <c r="AB58" s="15" t="s">
        <v>72</v>
      </c>
      <c r="AC58" s="15" t="s">
        <v>73</v>
      </c>
      <c r="AD58" s="15" t="s">
        <v>73</v>
      </c>
      <c r="AE58" s="15" t="s">
        <v>73</v>
      </c>
      <c r="BA58" s="74">
        <f>COUNTIF($F58:$AZ58,"P")</f>
        <v>15</v>
      </c>
      <c r="BB58" s="17">
        <f>COUNTIF($F58:$AZ58,"J")+COUNTIF($F58:$AZ58,"~")</f>
        <v>2</v>
      </c>
      <c r="BC58" s="17">
        <f>COUNTIF($F58:$AZ58,"AT")</f>
        <v>2</v>
      </c>
      <c r="BD58" s="75">
        <f>COUNTIF($F58:$AZ58,"A")</f>
        <v>6</v>
      </c>
      <c r="BE58" s="28">
        <f t="shared" si="14"/>
        <v>25</v>
      </c>
      <c r="BF58" s="76">
        <f t="shared" si="15"/>
        <v>2.8000000000000007</v>
      </c>
    </row>
    <row r="59" spans="2:58">
      <c r="B59" s="2">
        <v>57</v>
      </c>
      <c r="C59" s="9" t="s">
        <v>59</v>
      </c>
      <c r="D59" s="13"/>
      <c r="F59" s="29" t="s">
        <v>75</v>
      </c>
      <c r="G59" s="19" t="s">
        <v>75</v>
      </c>
      <c r="H59" s="15" t="s">
        <v>72</v>
      </c>
      <c r="I59" s="15" t="s">
        <v>72</v>
      </c>
      <c r="J59" s="15" t="s">
        <v>72</v>
      </c>
      <c r="K59" s="15" t="s">
        <v>73</v>
      </c>
      <c r="L59" s="15" t="s">
        <v>74</v>
      </c>
      <c r="M59" s="15" t="s">
        <v>73</v>
      </c>
      <c r="N59" s="15" t="s">
        <v>73</v>
      </c>
      <c r="O59" s="15" t="s">
        <v>73</v>
      </c>
      <c r="P59" s="15" t="s">
        <v>73</v>
      </c>
      <c r="Q59" s="15" t="s">
        <v>73</v>
      </c>
      <c r="R59" s="15" t="s">
        <v>72</v>
      </c>
      <c r="S59" s="15" t="s">
        <v>72</v>
      </c>
      <c r="T59" s="15" t="s">
        <v>72</v>
      </c>
      <c r="U59" s="15" t="s">
        <v>74</v>
      </c>
      <c r="V59" s="15" t="s">
        <v>73</v>
      </c>
      <c r="W59" s="15" t="s">
        <v>73</v>
      </c>
      <c r="X59" s="15" t="s">
        <v>73</v>
      </c>
      <c r="Y59" s="15" t="s">
        <v>73</v>
      </c>
      <c r="AA59" s="15" t="s">
        <v>73</v>
      </c>
      <c r="AB59" s="15" t="s">
        <v>73</v>
      </c>
      <c r="AC59" s="15" t="s">
        <v>72</v>
      </c>
      <c r="AD59" s="15" t="s">
        <v>73</v>
      </c>
      <c r="AE59" s="15" t="s">
        <v>73</v>
      </c>
      <c r="BA59" s="74">
        <f>COUNTIF($F59:$AZ59,"P")</f>
        <v>14</v>
      </c>
      <c r="BB59" s="17">
        <f>COUNTIF($F59:$AZ59,"J")+COUNTIF($F59:$AZ59,"~")</f>
        <v>2</v>
      </c>
      <c r="BC59" s="17">
        <f>COUNTIF($F59:$AZ59,"AT")</f>
        <v>2</v>
      </c>
      <c r="BD59" s="75">
        <f>COUNTIF($F59:$AZ59,"A")</f>
        <v>7</v>
      </c>
      <c r="BE59" s="28">
        <f t="shared" si="14"/>
        <v>25</v>
      </c>
      <c r="BF59" s="76">
        <f t="shared" si="15"/>
        <v>2.2000000000000002</v>
      </c>
    </row>
    <row r="60" spans="2:58">
      <c r="B60" s="2">
        <v>58</v>
      </c>
      <c r="C60" s="9" t="s">
        <v>60</v>
      </c>
      <c r="D60" s="13"/>
      <c r="F60" s="29" t="s">
        <v>75</v>
      </c>
      <c r="G60" s="19" t="s">
        <v>75</v>
      </c>
      <c r="H60" s="15" t="s">
        <v>73</v>
      </c>
      <c r="I60" s="15" t="s">
        <v>74</v>
      </c>
      <c r="J60" s="15" t="s">
        <v>73</v>
      </c>
      <c r="K60" s="15" t="s">
        <v>73</v>
      </c>
      <c r="L60" s="15" t="s">
        <v>73</v>
      </c>
      <c r="M60" s="15" t="s">
        <v>73</v>
      </c>
      <c r="N60" s="15" t="s">
        <v>73</v>
      </c>
      <c r="O60" s="15" t="s">
        <v>73</v>
      </c>
      <c r="P60" s="15" t="s">
        <v>73</v>
      </c>
      <c r="Q60" s="15" t="s">
        <v>73</v>
      </c>
      <c r="R60" s="15" t="s">
        <v>72</v>
      </c>
      <c r="S60" s="15" t="s">
        <v>72</v>
      </c>
      <c r="T60" s="15" t="s">
        <v>73</v>
      </c>
      <c r="U60" s="15" t="s">
        <v>73</v>
      </c>
      <c r="V60" s="15" t="s">
        <v>73</v>
      </c>
      <c r="W60" s="15" t="s">
        <v>73</v>
      </c>
      <c r="X60" s="15" t="s">
        <v>73</v>
      </c>
      <c r="Y60" s="15" t="s">
        <v>73</v>
      </c>
      <c r="AA60" s="15" t="s">
        <v>73</v>
      </c>
      <c r="AB60" s="15" t="s">
        <v>73</v>
      </c>
      <c r="AC60" s="15" t="s">
        <v>73</v>
      </c>
      <c r="AD60" s="15" t="s">
        <v>74</v>
      </c>
      <c r="AE60" s="15" t="s">
        <v>73</v>
      </c>
      <c r="BA60" s="74">
        <f>COUNTIF($F60:$AZ60,"P")</f>
        <v>19</v>
      </c>
      <c r="BB60" s="17">
        <f>COUNTIF($F60:$AZ60,"J")+COUNTIF($F60:$AZ60,"~")</f>
        <v>2</v>
      </c>
      <c r="BC60" s="17">
        <f>COUNTIF($F60:$AZ60,"AT")</f>
        <v>2</v>
      </c>
      <c r="BD60" s="75">
        <f>COUNTIF($F60:$AZ60,"A")</f>
        <v>2</v>
      </c>
      <c r="BE60" s="28">
        <f t="shared" si="14"/>
        <v>25</v>
      </c>
      <c r="BF60" s="76">
        <f t="shared" si="15"/>
        <v>5.2</v>
      </c>
    </row>
    <row r="61" spans="2:58">
      <c r="B61" s="2">
        <v>59</v>
      </c>
      <c r="C61" s="9" t="s">
        <v>61</v>
      </c>
      <c r="D61" s="13"/>
      <c r="F61" s="29" t="s">
        <v>75</v>
      </c>
      <c r="G61" s="19" t="s">
        <v>75</v>
      </c>
      <c r="H61" s="15" t="s">
        <v>73</v>
      </c>
      <c r="I61" s="15" t="s">
        <v>74</v>
      </c>
      <c r="J61" s="15" t="s">
        <v>72</v>
      </c>
      <c r="K61" s="15" t="s">
        <v>73</v>
      </c>
      <c r="L61" s="15" t="s">
        <v>74</v>
      </c>
      <c r="M61" s="15" t="s">
        <v>73</v>
      </c>
      <c r="N61" s="15" t="s">
        <v>73</v>
      </c>
      <c r="O61" s="15" t="s">
        <v>72</v>
      </c>
      <c r="P61" s="15" t="s">
        <v>72</v>
      </c>
      <c r="Q61" s="15" t="s">
        <v>73</v>
      </c>
      <c r="R61" s="15" t="s">
        <v>72</v>
      </c>
      <c r="S61" s="15" t="s">
        <v>72</v>
      </c>
      <c r="T61" s="15" t="s">
        <v>73</v>
      </c>
      <c r="U61" s="15" t="s">
        <v>74</v>
      </c>
      <c r="V61" s="15" t="s">
        <v>73</v>
      </c>
      <c r="W61" s="15" t="s">
        <v>73</v>
      </c>
      <c r="X61" s="15" t="s">
        <v>74</v>
      </c>
      <c r="Y61" s="15" t="s">
        <v>73</v>
      </c>
      <c r="AA61" s="15" t="s">
        <v>74</v>
      </c>
      <c r="AB61" s="15" t="s">
        <v>73</v>
      </c>
      <c r="AC61" s="15" t="s">
        <v>73</v>
      </c>
      <c r="AD61" s="15" t="s">
        <v>74</v>
      </c>
      <c r="AE61" s="15" t="s">
        <v>73</v>
      </c>
      <c r="BA61" s="74">
        <f>COUNTIF($F61:$AZ61,"P")</f>
        <v>12</v>
      </c>
      <c r="BB61" s="17">
        <f>COUNTIF($F61:$AZ61,"J")+COUNTIF($F61:$AZ61,"~")</f>
        <v>2</v>
      </c>
      <c r="BC61" s="17">
        <f>COUNTIF($F61:$AZ61,"AT")</f>
        <v>6</v>
      </c>
      <c r="BD61" s="75">
        <f>COUNTIF($F61:$AZ61,"A")</f>
        <v>5</v>
      </c>
      <c r="BE61" s="28">
        <f t="shared" si="14"/>
        <v>25</v>
      </c>
      <c r="BF61" s="76">
        <f t="shared" si="15"/>
        <v>2.2000000000000002</v>
      </c>
    </row>
    <row r="62" spans="2:58">
      <c r="B62" s="22">
        <v>60</v>
      </c>
      <c r="C62" s="23" t="s">
        <v>62</v>
      </c>
      <c r="D62" s="24"/>
      <c r="E62" s="7"/>
      <c r="F62" s="29" t="s">
        <v>75</v>
      </c>
      <c r="G62" s="19" t="s">
        <v>75</v>
      </c>
      <c r="H62" s="15" t="s">
        <v>73</v>
      </c>
      <c r="I62" s="15" t="s">
        <v>72</v>
      </c>
      <c r="J62" s="15" t="s">
        <v>73</v>
      </c>
      <c r="K62" s="15" t="s">
        <v>73</v>
      </c>
      <c r="L62" s="15" t="s">
        <v>73</v>
      </c>
      <c r="M62" s="15" t="s">
        <v>73</v>
      </c>
      <c r="N62" s="15" t="s">
        <v>73</v>
      </c>
      <c r="O62" s="15" t="s">
        <v>73</v>
      </c>
      <c r="P62" s="15" t="s">
        <v>73</v>
      </c>
      <c r="Q62" s="15" t="s">
        <v>73</v>
      </c>
      <c r="R62" s="15" t="s">
        <v>73</v>
      </c>
      <c r="S62" s="15" t="s">
        <v>73</v>
      </c>
      <c r="T62" s="15" t="s">
        <v>73</v>
      </c>
      <c r="U62" s="15" t="s">
        <v>74</v>
      </c>
      <c r="V62" s="15" t="s">
        <v>73</v>
      </c>
      <c r="W62" s="15" t="s">
        <v>73</v>
      </c>
      <c r="X62" s="15" t="s">
        <v>73</v>
      </c>
      <c r="Y62" s="15" t="s">
        <v>73</v>
      </c>
      <c r="AA62" s="15" t="s">
        <v>73</v>
      </c>
      <c r="AB62" s="15" t="s">
        <v>72</v>
      </c>
      <c r="AC62" s="15" t="s">
        <v>72</v>
      </c>
      <c r="AD62" s="15" t="s">
        <v>73</v>
      </c>
      <c r="AE62" s="15" t="s">
        <v>73</v>
      </c>
      <c r="BA62" s="74">
        <f>COUNTIF($F62:$AZ62,"P")</f>
        <v>19</v>
      </c>
      <c r="BB62" s="17">
        <f>COUNTIF($F62:$AZ62,"J")+COUNTIF($F62:$AZ62,"~")</f>
        <v>2</v>
      </c>
      <c r="BC62" s="17">
        <f>COUNTIF($F62:$AZ62,"AT")</f>
        <v>1</v>
      </c>
      <c r="BD62" s="75">
        <f>COUNTIF($F62:$AZ62,"A")</f>
        <v>3</v>
      </c>
      <c r="BE62" s="28">
        <f t="shared" si="14"/>
        <v>25</v>
      </c>
      <c r="BF62" s="76">
        <f t="shared" si="15"/>
        <v>4.9000000000000004</v>
      </c>
    </row>
    <row r="63" spans="2:58">
      <c r="B63" s="25">
        <v>61</v>
      </c>
      <c r="C63" s="25" t="s">
        <v>70</v>
      </c>
      <c r="D63" s="26"/>
      <c r="F63" s="77" t="s">
        <v>75</v>
      </c>
      <c r="G63" s="78" t="s">
        <v>75</v>
      </c>
      <c r="H63" s="30" t="s">
        <v>73</v>
      </c>
      <c r="I63" s="30" t="s">
        <v>74</v>
      </c>
      <c r="J63" s="30" t="s">
        <v>72</v>
      </c>
      <c r="K63" s="30" t="s">
        <v>73</v>
      </c>
      <c r="L63" s="30" t="s">
        <v>73</v>
      </c>
      <c r="M63" s="30" t="s">
        <v>73</v>
      </c>
      <c r="N63" s="30" t="s">
        <v>73</v>
      </c>
      <c r="O63" s="30" t="s">
        <v>73</v>
      </c>
      <c r="P63" s="30" t="s">
        <v>73</v>
      </c>
      <c r="Q63" s="30" t="s">
        <v>73</v>
      </c>
      <c r="R63" s="30" t="s">
        <v>73</v>
      </c>
      <c r="S63" s="30" t="s">
        <v>73</v>
      </c>
      <c r="T63" s="30" t="s">
        <v>73</v>
      </c>
      <c r="U63" s="30" t="s">
        <v>73</v>
      </c>
      <c r="V63" s="30" t="s">
        <v>73</v>
      </c>
      <c r="W63" s="15" t="s">
        <v>73</v>
      </c>
      <c r="X63" s="15" t="s">
        <v>74</v>
      </c>
      <c r="Y63" s="15" t="s">
        <v>73</v>
      </c>
      <c r="Z63" s="7"/>
      <c r="AA63" s="30" t="s">
        <v>73</v>
      </c>
      <c r="AB63" s="30" t="s">
        <v>73</v>
      </c>
      <c r="AC63" s="15" t="s">
        <v>73</v>
      </c>
      <c r="AD63" s="15" t="s">
        <v>72</v>
      </c>
      <c r="AE63" s="15" t="s">
        <v>72</v>
      </c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9">
        <f>COUNTIF($F63:$AZ63,"P")</f>
        <v>18</v>
      </c>
      <c r="BB63" s="18">
        <f>COUNTIF($F63:$AZ63,"J")+COUNTIF($F63:$AZ63,"~")</f>
        <v>2</v>
      </c>
      <c r="BC63" s="18">
        <f>COUNTIF($F63:$AZ63,"AT")</f>
        <v>2</v>
      </c>
      <c r="BD63" s="80">
        <f>COUNTIF($F63:$AZ63,"A")</f>
        <v>3</v>
      </c>
      <c r="BE63" s="31">
        <f>COUNTA(F63:AZ63)</f>
        <v>25</v>
      </c>
      <c r="BF63" s="81">
        <f>MAX(7-BC63*0.3-BD63*0.6,1)</f>
        <v>4.6000000000000005</v>
      </c>
    </row>
    <row r="64" spans="2:58" ht="15.75" thickBot="1">
      <c r="R64" s="14"/>
    </row>
    <row r="65" spans="6:10">
      <c r="F65" s="32" t="s">
        <v>73</v>
      </c>
      <c r="G65" s="39" t="s">
        <v>80</v>
      </c>
      <c r="H65" s="40"/>
      <c r="I65" s="40"/>
      <c r="J65" s="41"/>
    </row>
    <row r="66" spans="6:10">
      <c r="F66" s="33" t="s">
        <v>72</v>
      </c>
      <c r="G66" s="42" t="s">
        <v>81</v>
      </c>
      <c r="H66" s="43"/>
      <c r="I66" s="43"/>
      <c r="J66" s="44"/>
    </row>
    <row r="67" spans="6:10">
      <c r="F67" s="34" t="s">
        <v>74</v>
      </c>
      <c r="G67" s="42" t="s">
        <v>6</v>
      </c>
      <c r="H67" s="43"/>
      <c r="I67" s="43"/>
      <c r="J67" s="44"/>
    </row>
    <row r="68" spans="6:10">
      <c r="F68" s="35" t="s">
        <v>75</v>
      </c>
      <c r="G68" s="42" t="s">
        <v>82</v>
      </c>
      <c r="H68" s="43"/>
      <c r="I68" s="43"/>
      <c r="J68" s="44"/>
    </row>
    <row r="69" spans="6:10" ht="15.75" thickBot="1">
      <c r="F69" s="36" t="s">
        <v>79</v>
      </c>
      <c r="G69" s="45" t="s">
        <v>83</v>
      </c>
      <c r="H69" s="46"/>
      <c r="I69" s="46"/>
      <c r="J69" s="47"/>
    </row>
  </sheetData>
  <dataConsolidate/>
  <mergeCells count="44">
    <mergeCell ref="AY2:AZ2"/>
    <mergeCell ref="G65:J65"/>
    <mergeCell ref="G66:J66"/>
    <mergeCell ref="G67:J67"/>
    <mergeCell ref="G68:J68"/>
    <mergeCell ref="G69:J69"/>
    <mergeCell ref="U2:V2"/>
    <mergeCell ref="X2:Y2"/>
    <mergeCell ref="AA2:AB2"/>
    <mergeCell ref="AD2:AE2"/>
    <mergeCell ref="AG2:AH2"/>
    <mergeCell ref="AJ2:AK2"/>
    <mergeCell ref="BB1:BB2"/>
    <mergeCell ref="BC1:BC2"/>
    <mergeCell ref="BD1:BD2"/>
    <mergeCell ref="BE1:BE2"/>
    <mergeCell ref="BF1:BF2"/>
    <mergeCell ref="F2:G2"/>
    <mergeCell ref="I2:J2"/>
    <mergeCell ref="L2:M2"/>
    <mergeCell ref="O2:P2"/>
    <mergeCell ref="R2:S2"/>
    <mergeCell ref="AM1:AN1"/>
    <mergeCell ref="AP1:AQ1"/>
    <mergeCell ref="AS1:AT1"/>
    <mergeCell ref="AV1:AW1"/>
    <mergeCell ref="AY1:AZ1"/>
    <mergeCell ref="BA1:BA2"/>
    <mergeCell ref="AM2:AN2"/>
    <mergeCell ref="AP2:AQ2"/>
    <mergeCell ref="AS2:AT2"/>
    <mergeCell ref="AV2:AW2"/>
    <mergeCell ref="U1:V1"/>
    <mergeCell ref="X1:Y1"/>
    <mergeCell ref="AA1:AB1"/>
    <mergeCell ref="AD1:AE1"/>
    <mergeCell ref="AG1:AH1"/>
    <mergeCell ref="AJ1:AK1"/>
    <mergeCell ref="B1:C2"/>
    <mergeCell ref="F1:G1"/>
    <mergeCell ref="I1:J1"/>
    <mergeCell ref="L1:M1"/>
    <mergeCell ref="O1:P1"/>
    <mergeCell ref="R1:S1"/>
  </mergeCells>
  <conditionalFormatting sqref="F3:W63 X3:AZ62">
    <cfRule type="containsText" dxfId="40" priority="39" operator="containsText" text="at">
      <formula>NOT(ISERROR(SEARCH("at",F3)))</formula>
    </cfRule>
    <cfRule type="containsText" dxfId="39" priority="40" operator="containsText" text="a">
      <formula>NOT(ISERROR(SEARCH("a",F3)))</formula>
    </cfRule>
    <cfRule type="containsText" dxfId="38" priority="41" operator="containsText" text="p">
      <formula>NOT(ISERROR(SEARCH("p",F3)))</formula>
    </cfRule>
  </conditionalFormatting>
  <conditionalFormatting sqref="T63">
    <cfRule type="containsText" dxfId="37" priority="36" operator="containsText" text="at">
      <formula>NOT(ISERROR(SEARCH("at",T63)))</formula>
    </cfRule>
    <cfRule type="containsText" dxfId="36" priority="37" operator="containsText" text="a">
      <formula>NOT(ISERROR(SEARCH("a",T63)))</formula>
    </cfRule>
    <cfRule type="containsText" dxfId="35" priority="38" operator="containsText" text="p">
      <formula>NOT(ISERROR(SEARCH("p",T63)))</formula>
    </cfRule>
  </conditionalFormatting>
  <conditionalFormatting sqref="BF3:BF63">
    <cfRule type="cellIs" dxfId="34" priority="34" operator="lessThan">
      <formula>4</formula>
    </cfRule>
    <cfRule type="cellIs" dxfId="33" priority="35" operator="lessThan">
      <formula>4</formula>
    </cfRule>
  </conditionalFormatting>
  <conditionalFormatting sqref="F65">
    <cfRule type="containsText" dxfId="32" priority="31" operator="containsText" text="at">
      <formula>NOT(ISERROR(SEARCH("at",F65)))</formula>
    </cfRule>
    <cfRule type="containsText" dxfId="31" priority="32" operator="containsText" text="a">
      <formula>NOT(ISERROR(SEARCH("a",F65)))</formula>
    </cfRule>
    <cfRule type="containsText" dxfId="30" priority="33" operator="containsText" text="p">
      <formula>NOT(ISERROR(SEARCH("p",F65)))</formula>
    </cfRule>
  </conditionalFormatting>
  <conditionalFormatting sqref="F67">
    <cfRule type="containsText" dxfId="29" priority="28" operator="containsText" text="at">
      <formula>NOT(ISERROR(SEARCH("at",F67)))</formula>
    </cfRule>
    <cfRule type="containsText" dxfId="28" priority="29" operator="containsText" text="a">
      <formula>NOT(ISERROR(SEARCH("a",F67)))</formula>
    </cfRule>
    <cfRule type="containsText" dxfId="27" priority="30" operator="containsText" text="p">
      <formula>NOT(ISERROR(SEARCH("p",F67)))</formula>
    </cfRule>
  </conditionalFormatting>
  <conditionalFormatting sqref="F68">
    <cfRule type="containsText" dxfId="26" priority="25" operator="containsText" text="at">
      <formula>NOT(ISERROR(SEARCH("at",F68)))</formula>
    </cfRule>
    <cfRule type="containsText" dxfId="25" priority="26" operator="containsText" text="a">
      <formula>NOT(ISERROR(SEARCH("a",F68)))</formula>
    </cfRule>
    <cfRule type="containsText" dxfId="24" priority="27" operator="containsText" text="p">
      <formula>NOT(ISERROR(SEARCH("p",F68)))</formula>
    </cfRule>
  </conditionalFormatting>
  <conditionalFormatting sqref="F69">
    <cfRule type="containsText" dxfId="23" priority="22" operator="containsText" text="at">
      <formula>NOT(ISERROR(SEARCH("at",F69)))</formula>
    </cfRule>
    <cfRule type="containsText" dxfId="22" priority="23" operator="containsText" text="a">
      <formula>NOT(ISERROR(SEARCH("a",F69)))</formula>
    </cfRule>
    <cfRule type="containsText" dxfId="21" priority="24" operator="containsText" text="p">
      <formula>NOT(ISERROR(SEARCH("p",F69)))</formula>
    </cfRule>
  </conditionalFormatting>
  <conditionalFormatting sqref="AA63">
    <cfRule type="containsText" dxfId="20" priority="19" operator="containsText" text="at">
      <formula>NOT(ISERROR(SEARCH("at",AA63)))</formula>
    </cfRule>
    <cfRule type="containsText" dxfId="19" priority="20" operator="containsText" text="a">
      <formula>NOT(ISERROR(SEARCH("a",AA63)))</formula>
    </cfRule>
    <cfRule type="containsText" dxfId="18" priority="21" operator="containsText" text="p">
      <formula>NOT(ISERROR(SEARCH("p",AA63)))</formula>
    </cfRule>
  </conditionalFormatting>
  <conditionalFormatting sqref="AB63">
    <cfRule type="containsText" dxfId="17" priority="16" operator="containsText" text="at">
      <formula>NOT(ISERROR(SEARCH("at",AB63)))</formula>
    </cfRule>
    <cfRule type="containsText" dxfId="16" priority="17" operator="containsText" text="a">
      <formula>NOT(ISERROR(SEARCH("a",AB63)))</formula>
    </cfRule>
    <cfRule type="containsText" dxfId="15" priority="18" operator="containsText" text="p">
      <formula>NOT(ISERROR(SEARCH("p",AB63)))</formula>
    </cfRule>
  </conditionalFormatting>
  <conditionalFormatting sqref="F63:G63">
    <cfRule type="containsText" dxfId="14" priority="13" operator="containsText" text="at">
      <formula>NOT(ISERROR(SEARCH("at",F63)))</formula>
    </cfRule>
    <cfRule type="containsText" dxfId="13" priority="14" operator="containsText" text="a">
      <formula>NOT(ISERROR(SEARCH("a",F63)))</formula>
    </cfRule>
    <cfRule type="containsText" dxfId="12" priority="15" operator="containsText" text="p">
      <formula>NOT(ISERROR(SEARCH("p",F63)))</formula>
    </cfRule>
  </conditionalFormatting>
  <conditionalFormatting sqref="Y63">
    <cfRule type="containsText" dxfId="11" priority="10" operator="containsText" text="at">
      <formula>NOT(ISERROR(SEARCH("at",Y63)))</formula>
    </cfRule>
    <cfRule type="containsText" dxfId="10" priority="11" operator="containsText" text="a">
      <formula>NOT(ISERROR(SEARCH("a",Y63)))</formula>
    </cfRule>
    <cfRule type="containsText" dxfId="9" priority="12" operator="containsText" text="p">
      <formula>NOT(ISERROR(SEARCH("p",Y63)))</formula>
    </cfRule>
  </conditionalFormatting>
  <conditionalFormatting sqref="X63">
    <cfRule type="containsText" dxfId="8" priority="7" operator="containsText" text="at">
      <formula>NOT(ISERROR(SEARCH("at",X63)))</formula>
    </cfRule>
    <cfRule type="containsText" dxfId="7" priority="8" operator="containsText" text="a">
      <formula>NOT(ISERROR(SEARCH("a",X63)))</formula>
    </cfRule>
    <cfRule type="containsText" dxfId="6" priority="9" operator="containsText" text="p">
      <formula>NOT(ISERROR(SEARCH("p",X63)))</formula>
    </cfRule>
  </conditionalFormatting>
  <conditionalFormatting sqref="AD63:AE63">
    <cfRule type="containsText" dxfId="5" priority="4" operator="containsText" text="at">
      <formula>NOT(ISERROR(SEARCH("at",AD63)))</formula>
    </cfRule>
    <cfRule type="containsText" dxfId="4" priority="5" operator="containsText" text="a">
      <formula>NOT(ISERROR(SEARCH("a",AD63)))</formula>
    </cfRule>
    <cfRule type="containsText" dxfId="3" priority="6" operator="containsText" text="p">
      <formula>NOT(ISERROR(SEARCH("p",AD63)))</formula>
    </cfRule>
  </conditionalFormatting>
  <conditionalFormatting sqref="AC63">
    <cfRule type="containsText" dxfId="2" priority="1" operator="containsText" text="at">
      <formula>NOT(ISERROR(SEARCH("at",AC63)))</formula>
    </cfRule>
    <cfRule type="containsText" dxfId="1" priority="2" operator="containsText" text="a">
      <formula>NOT(ISERROR(SEARCH("a",AC63)))</formula>
    </cfRule>
    <cfRule type="containsText" dxfId="0" priority="3" operator="containsText" text="p">
      <formula>NOT(ISERROR(SEARCH("p",AC63)))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SECCION 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Toño</dc:creator>
  <cp:lastModifiedBy>Toño</cp:lastModifiedBy>
  <dcterms:created xsi:type="dcterms:W3CDTF">2011-03-08T21:15:15Z</dcterms:created>
  <dcterms:modified xsi:type="dcterms:W3CDTF">2011-05-08T11:24:20Z</dcterms:modified>
</cp:coreProperties>
</file>