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H29" i="1"/>
  <c r="H30"/>
  <c r="H31"/>
  <c r="H32"/>
  <c r="H33"/>
  <c r="H34"/>
  <c r="G30"/>
  <c r="G31"/>
  <c r="G32"/>
  <c r="G33"/>
  <c r="G29"/>
  <c r="F29"/>
  <c r="F30"/>
  <c r="F31"/>
  <c r="F32"/>
  <c r="F33"/>
  <c r="F34"/>
  <c r="D29"/>
  <c r="D30"/>
  <c r="D31"/>
  <c r="D32"/>
  <c r="D33"/>
  <c r="D34"/>
  <c r="E29"/>
  <c r="E30"/>
  <c r="E31"/>
  <c r="E32"/>
  <c r="E33"/>
  <c r="E34"/>
  <c r="B29"/>
  <c r="B30"/>
  <c r="B31"/>
  <c r="B32"/>
  <c r="B33"/>
  <c r="B34"/>
  <c r="A30"/>
  <c r="A31"/>
  <c r="A32" s="1"/>
  <c r="A33" s="1"/>
  <c r="A29"/>
  <c r="G24"/>
  <c r="G25"/>
  <c r="G26"/>
  <c r="G27"/>
  <c r="G23"/>
  <c r="B24"/>
  <c r="D24" s="1"/>
  <c r="E24" s="1"/>
  <c r="F24" s="1"/>
  <c r="B25"/>
  <c r="D25" s="1"/>
  <c r="E25" s="1"/>
  <c r="F25" s="1"/>
  <c r="B26"/>
  <c r="D26" s="1"/>
  <c r="E26" s="1"/>
  <c r="F26" s="1"/>
  <c r="B27"/>
  <c r="D27" s="1"/>
  <c r="E27" s="1"/>
  <c r="F27" s="1"/>
  <c r="A23"/>
  <c r="A24" s="1"/>
  <c r="A25" s="1"/>
  <c r="A26" s="1"/>
  <c r="A27" s="1"/>
  <c r="B23"/>
  <c r="D23" s="1"/>
  <c r="E23" s="1"/>
  <c r="F23" s="1"/>
  <c r="B28"/>
  <c r="D28" s="1"/>
  <c r="E28" s="1"/>
  <c r="F28" s="1"/>
  <c r="H28" s="1"/>
  <c r="B22"/>
  <c r="D22" s="1"/>
  <c r="E22" s="1"/>
  <c r="F22" s="1"/>
  <c r="H22" s="1"/>
  <c r="H27" l="1"/>
  <c r="H25"/>
  <c r="H26"/>
  <c r="H24"/>
  <c r="H23"/>
</calcChain>
</file>

<file path=xl/sharedStrings.xml><?xml version="1.0" encoding="utf-8"?>
<sst xmlns="http://schemas.openxmlformats.org/spreadsheetml/2006/main" count="11" uniqueCount="11">
  <si>
    <t>D/V</t>
  </si>
  <si>
    <t>D/E</t>
  </si>
  <si>
    <t>beta L</t>
  </si>
  <si>
    <t>Re</t>
  </si>
  <si>
    <t>WACC</t>
  </si>
  <si>
    <t>Rd</t>
  </si>
  <si>
    <t>E/V</t>
  </si>
  <si>
    <t>t=40%</t>
  </si>
  <si>
    <t>BetaU=1,5</t>
  </si>
  <si>
    <t>Rf=6%</t>
  </si>
  <si>
    <t>Rm-Rf=7%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</si>
</sst>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1" applyFont="1"/>
    <xf numFmtId="0" fontId="0" fillId="2" borderId="0" xfId="0" applyFill="1"/>
    <xf numFmtId="9" fontId="0" fillId="2" borderId="0" xfId="1" applyFont="1" applyFill="1"/>
    <xf numFmtId="9" fontId="0" fillId="0" borderId="0" xfId="1" applyFont="1" applyFill="1"/>
    <xf numFmtId="0" fontId="0" fillId="0" borderId="0" xfId="0" applyFill="1"/>
    <xf numFmtId="0" fontId="0" fillId="3" borderId="0" xfId="0" applyFill="1"/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Hoja1!$A$22:$A$28</c:f>
              <c:numCache>
                <c:formatCode>General</c:formatCode>
                <c:ptCount val="7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</c:numCache>
            </c:numRef>
          </c:xVal>
          <c:yVal>
            <c:numRef>
              <c:f>Hoja1!$H$22:$H$28</c:f>
              <c:numCache>
                <c:formatCode>General</c:formatCode>
                <c:ptCount val="7"/>
                <c:pt idx="0">
                  <c:v>15.059999999999999</c:v>
                </c:pt>
                <c:pt idx="1">
                  <c:v>15.030000000000001</c:v>
                </c:pt>
                <c:pt idx="2">
                  <c:v>15.059999999999997</c:v>
                </c:pt>
                <c:pt idx="3">
                  <c:v>15.150000000000002</c:v>
                </c:pt>
                <c:pt idx="4">
                  <c:v>15.300000000000002</c:v>
                </c:pt>
                <c:pt idx="5">
                  <c:v>15.509999999999998</c:v>
                </c:pt>
                <c:pt idx="6">
                  <c:v>15.779999999999998</c:v>
                </c:pt>
              </c:numCache>
            </c:numRef>
          </c:yVal>
          <c:smooth val="1"/>
        </c:ser>
        <c:axId val="118913664"/>
        <c:axId val="118909568"/>
      </c:scatterChart>
      <c:valAx>
        <c:axId val="118913664"/>
        <c:scaling>
          <c:orientation val="minMax"/>
        </c:scaling>
        <c:axPos val="b"/>
        <c:numFmt formatCode="General" sourceLinked="1"/>
        <c:tickLblPos val="nextTo"/>
        <c:crossAx val="118909568"/>
        <c:crosses val="autoZero"/>
        <c:crossBetween val="midCat"/>
      </c:valAx>
      <c:valAx>
        <c:axId val="118909568"/>
        <c:scaling>
          <c:orientation val="minMax"/>
        </c:scaling>
        <c:axPos val="l"/>
        <c:majorGridlines/>
        <c:numFmt formatCode="General" sourceLinked="1"/>
        <c:tickLblPos val="nextTo"/>
        <c:crossAx val="11891366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Hoja1!$A$22:$A$34</c:f>
              <c:numCache>
                <c:formatCode>General</c:formatCode>
                <c:ptCount val="13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</c:v>
                </c:pt>
                <c:pt idx="9">
                  <c:v>75</c:v>
                </c:pt>
                <c:pt idx="10">
                  <c:v>80</c:v>
                </c:pt>
                <c:pt idx="11">
                  <c:v>85</c:v>
                </c:pt>
                <c:pt idx="12">
                  <c:v>90</c:v>
                </c:pt>
              </c:numCache>
            </c:numRef>
          </c:xVal>
          <c:yVal>
            <c:numRef>
              <c:f>Hoja1!$H$22:$H$34</c:f>
              <c:numCache>
                <c:formatCode>General</c:formatCode>
                <c:ptCount val="13"/>
                <c:pt idx="0">
                  <c:v>15.059999999999999</c:v>
                </c:pt>
                <c:pt idx="1">
                  <c:v>15.030000000000001</c:v>
                </c:pt>
                <c:pt idx="2">
                  <c:v>15.059999999999997</c:v>
                </c:pt>
                <c:pt idx="3">
                  <c:v>15.150000000000002</c:v>
                </c:pt>
                <c:pt idx="4">
                  <c:v>15.300000000000002</c:v>
                </c:pt>
                <c:pt idx="5">
                  <c:v>15.509999999999998</c:v>
                </c:pt>
                <c:pt idx="6">
                  <c:v>15.779999999999998</c:v>
                </c:pt>
                <c:pt idx="7">
                  <c:v>16.045000000000002</c:v>
                </c:pt>
                <c:pt idx="8">
                  <c:v>16.36</c:v>
                </c:pt>
                <c:pt idx="9">
                  <c:v>16.724999999999998</c:v>
                </c:pt>
                <c:pt idx="10">
                  <c:v>17.139999999999997</c:v>
                </c:pt>
                <c:pt idx="11">
                  <c:v>17.605</c:v>
                </c:pt>
                <c:pt idx="12">
                  <c:v>18.119999999999997</c:v>
                </c:pt>
              </c:numCache>
            </c:numRef>
          </c:yVal>
          <c:smooth val="1"/>
        </c:ser>
        <c:axId val="132421120"/>
        <c:axId val="132419584"/>
      </c:scatterChart>
      <c:valAx>
        <c:axId val="132421120"/>
        <c:scaling>
          <c:orientation val="minMax"/>
        </c:scaling>
        <c:axPos val="b"/>
        <c:numFmt formatCode="General" sourceLinked="1"/>
        <c:tickLblPos val="nextTo"/>
        <c:crossAx val="132419584"/>
        <c:crosses val="autoZero"/>
        <c:crossBetween val="midCat"/>
      </c:valAx>
      <c:valAx>
        <c:axId val="132419584"/>
        <c:scaling>
          <c:orientation val="minMax"/>
          <c:min val="15"/>
        </c:scaling>
        <c:axPos val="l"/>
        <c:majorGridlines/>
        <c:numFmt formatCode="General" sourceLinked="1"/>
        <c:tickLblPos val="nextTo"/>
        <c:crossAx val="13242112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257175</xdr:colOff>
      <xdr:row>4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8001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638175</xdr:colOff>
      <xdr:row>0</xdr:row>
      <xdr:rowOff>104775</xdr:rowOff>
    </xdr:from>
    <xdr:to>
      <xdr:col>11</xdr:col>
      <xdr:colOff>133350</xdr:colOff>
      <xdr:row>9</xdr:row>
      <xdr:rowOff>28575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104775"/>
          <a:ext cx="3305175" cy="16383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114300</xdr:colOff>
      <xdr:row>5</xdr:row>
      <xdr:rowOff>9525</xdr:rowOff>
    </xdr:from>
    <xdr:to>
      <xdr:col>6</xdr:col>
      <xdr:colOff>28575</xdr:colOff>
      <xdr:row>8</xdr:row>
      <xdr:rowOff>180975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4300" y="962025"/>
          <a:ext cx="3724275" cy="7429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16</xdr:col>
      <xdr:colOff>676275</xdr:colOff>
      <xdr:row>9</xdr:row>
      <xdr:rowOff>142875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382000" y="190500"/>
          <a:ext cx="3724275" cy="16668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13</xdr:row>
      <xdr:rowOff>161925</xdr:rowOff>
    </xdr:from>
    <xdr:to>
      <xdr:col>15</xdr:col>
      <xdr:colOff>76200</xdr:colOff>
      <xdr:row>28</xdr:row>
      <xdr:rowOff>47625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295275</xdr:colOff>
      <xdr:row>29</xdr:row>
      <xdr:rowOff>142875</xdr:rowOff>
    </xdr:from>
    <xdr:to>
      <xdr:col>15</xdr:col>
      <xdr:colOff>295275</xdr:colOff>
      <xdr:row>44</xdr:row>
      <xdr:rowOff>28575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5:H34"/>
  <sheetViews>
    <sheetView tabSelected="1" workbookViewId="0">
      <selection activeCell="G32" sqref="G32"/>
    </sheetView>
  </sheetViews>
  <sheetFormatPr baseColWidth="10" defaultRowHeight="15"/>
  <sheetData>
    <row r="15" spans="2:3">
      <c r="B15" s="1" t="s">
        <v>7</v>
      </c>
      <c r="C15" s="1"/>
    </row>
    <row r="16" spans="2:3">
      <c r="B16" s="1" t="s">
        <v>8</v>
      </c>
      <c r="C16" s="1"/>
    </row>
    <row r="17" spans="1:8">
      <c r="B17" t="s">
        <v>9</v>
      </c>
    </row>
    <row r="18" spans="1:8">
      <c r="B18" s="1" t="s">
        <v>10</v>
      </c>
      <c r="C18" s="1"/>
    </row>
    <row r="21" spans="1:8">
      <c r="B21" t="s">
        <v>6</v>
      </c>
      <c r="C21" t="s">
        <v>0</v>
      </c>
      <c r="D21" t="s">
        <v>1</v>
      </c>
      <c r="E21" t="s">
        <v>2</v>
      </c>
      <c r="F21" t="s">
        <v>3</v>
      </c>
      <c r="G21" t="s">
        <v>5</v>
      </c>
      <c r="H21" t="s">
        <v>4</v>
      </c>
    </row>
    <row r="22" spans="1:8">
      <c r="A22" s="2">
        <v>30</v>
      </c>
      <c r="B22" s="3">
        <f>1-C22</f>
        <v>0.7</v>
      </c>
      <c r="C22" s="3">
        <v>0.3</v>
      </c>
      <c r="D22" s="2">
        <f>+C22/B22</f>
        <v>0.4285714285714286</v>
      </c>
      <c r="E22" s="2">
        <f>1.5*(1+(1-0.4)*D22)</f>
        <v>1.8857142857142857</v>
      </c>
      <c r="F22" s="2">
        <f>6+E22*7</f>
        <v>19.2</v>
      </c>
      <c r="G22" s="2">
        <v>9</v>
      </c>
      <c r="H22" s="2">
        <f>+G22*C22*(1-0.4)+F22*B22</f>
        <v>15.059999999999999</v>
      </c>
    </row>
    <row r="23" spans="1:8">
      <c r="A23">
        <f>5+A22</f>
        <v>35</v>
      </c>
      <c r="B23" s="1">
        <f>1-C23</f>
        <v>0.65</v>
      </c>
      <c r="C23" s="1">
        <v>0.35</v>
      </c>
      <c r="D23">
        <f>+C23/B23</f>
        <v>0.53846153846153844</v>
      </c>
      <c r="E23">
        <f>1.5*(1+(1-0.4)*D23)</f>
        <v>1.9846153846153847</v>
      </c>
      <c r="F23">
        <f>6+E23*7</f>
        <v>19.892307692307693</v>
      </c>
      <c r="G23">
        <f>+G$22+(A23-A$22)/(A$28-A$22)*(G$28-G$22)</f>
        <v>10</v>
      </c>
      <c r="H23" s="6">
        <f>+G23*C23*(1-0.4)+F23*B23</f>
        <v>15.030000000000001</v>
      </c>
    </row>
    <row r="24" spans="1:8">
      <c r="A24">
        <f t="shared" ref="A24:A27" si="0">5+A23</f>
        <v>40</v>
      </c>
      <c r="B24" s="1">
        <f t="shared" ref="B24:B27" si="1">1-C24</f>
        <v>0.6</v>
      </c>
      <c r="C24" s="1">
        <v>0.4</v>
      </c>
      <c r="D24">
        <f t="shared" ref="D24:D27" si="2">+C24/B24</f>
        <v>0.66666666666666674</v>
      </c>
      <c r="E24">
        <f t="shared" ref="E24:E27" si="3">1.5*(1+(1-0.4)*D24)</f>
        <v>2.0999999999999996</v>
      </c>
      <c r="F24">
        <f t="shared" ref="F24:F27" si="4">6+E24*7</f>
        <v>20.699999999999996</v>
      </c>
      <c r="G24">
        <f t="shared" ref="G24:G27" si="5">+G$22+(A24-A$22)/(A$28-A$22)*(G$28-G$22)</f>
        <v>11</v>
      </c>
      <c r="H24">
        <f t="shared" ref="H24:H27" si="6">+G24*C24*(1-0.4)+F24*B24</f>
        <v>15.059999999999997</v>
      </c>
    </row>
    <row r="25" spans="1:8">
      <c r="A25">
        <f t="shared" si="0"/>
        <v>45</v>
      </c>
      <c r="B25" s="1">
        <f t="shared" si="1"/>
        <v>0.55000000000000004</v>
      </c>
      <c r="C25" s="1">
        <v>0.45</v>
      </c>
      <c r="D25">
        <f t="shared" si="2"/>
        <v>0.81818181818181812</v>
      </c>
      <c r="E25">
        <f t="shared" si="3"/>
        <v>2.2363636363636363</v>
      </c>
      <c r="F25">
        <f t="shared" si="4"/>
        <v>21.654545454545456</v>
      </c>
      <c r="G25">
        <f t="shared" si="5"/>
        <v>12</v>
      </c>
      <c r="H25">
        <f t="shared" si="6"/>
        <v>15.150000000000002</v>
      </c>
    </row>
    <row r="26" spans="1:8">
      <c r="A26">
        <f t="shared" si="0"/>
        <v>50</v>
      </c>
      <c r="B26" s="1">
        <f t="shared" si="1"/>
        <v>0.5</v>
      </c>
      <c r="C26" s="1">
        <v>0.5</v>
      </c>
      <c r="D26">
        <f t="shared" si="2"/>
        <v>1</v>
      </c>
      <c r="E26">
        <f t="shared" si="3"/>
        <v>2.4000000000000004</v>
      </c>
      <c r="F26">
        <f t="shared" si="4"/>
        <v>22.800000000000004</v>
      </c>
      <c r="G26">
        <f t="shared" si="5"/>
        <v>13</v>
      </c>
      <c r="H26">
        <f t="shared" si="6"/>
        <v>15.300000000000002</v>
      </c>
    </row>
    <row r="27" spans="1:8">
      <c r="A27">
        <f t="shared" si="0"/>
        <v>55</v>
      </c>
      <c r="B27" s="1">
        <f t="shared" si="1"/>
        <v>0.44999999999999996</v>
      </c>
      <c r="C27" s="1">
        <v>0.55000000000000004</v>
      </c>
      <c r="D27">
        <f t="shared" si="2"/>
        <v>1.2222222222222225</v>
      </c>
      <c r="E27">
        <f t="shared" si="3"/>
        <v>2.6</v>
      </c>
      <c r="F27">
        <f t="shared" si="4"/>
        <v>24.2</v>
      </c>
      <c r="G27">
        <f t="shared" si="5"/>
        <v>14</v>
      </c>
      <c r="H27">
        <f t="shared" si="6"/>
        <v>15.509999999999998</v>
      </c>
    </row>
    <row r="28" spans="1:8">
      <c r="A28" s="2">
        <v>60</v>
      </c>
      <c r="B28" s="3">
        <f>1-C28</f>
        <v>0.4</v>
      </c>
      <c r="C28" s="3">
        <v>0.6</v>
      </c>
      <c r="D28" s="2">
        <f>+C28/B28</f>
        <v>1.4999999999999998</v>
      </c>
      <c r="E28" s="2">
        <f>1.5*(1+(1-0.4)*D28)</f>
        <v>2.8499999999999996</v>
      </c>
      <c r="F28" s="2">
        <f>6+E28*7</f>
        <v>25.949999999999996</v>
      </c>
      <c r="G28" s="2">
        <v>15</v>
      </c>
      <c r="H28" s="2">
        <f>+G28*C28*(1-0.4)+F28*B28</f>
        <v>15.779999999999998</v>
      </c>
    </row>
    <row r="29" spans="1:8">
      <c r="A29">
        <f>5+A28</f>
        <v>65</v>
      </c>
      <c r="B29" s="4">
        <f t="shared" ref="B29:B34" si="7">1-C29</f>
        <v>0.35</v>
      </c>
      <c r="C29" s="4">
        <v>0.65</v>
      </c>
      <c r="D29" s="5">
        <f t="shared" ref="D29:D34" si="8">+C29/B29</f>
        <v>1.8571428571428574</v>
      </c>
      <c r="E29" s="5">
        <f t="shared" ref="E29:E34" si="9">1.5*(1+(1-0.4)*D29)</f>
        <v>3.1714285714285717</v>
      </c>
      <c r="F29" s="5">
        <f t="shared" ref="F29:F34" si="10">6+E29*7</f>
        <v>28.200000000000003</v>
      </c>
      <c r="G29" s="5">
        <f>+G$28+(A29-A$28)/(A$34-A$28)*(G$34-G$28)</f>
        <v>15.833333333333334</v>
      </c>
      <c r="H29" s="5">
        <f t="shared" ref="H29:H34" si="11">+G29*C29*(1-0.4)+F29*B29</f>
        <v>16.045000000000002</v>
      </c>
    </row>
    <row r="30" spans="1:8">
      <c r="A30">
        <f t="shared" ref="A30:A33" si="12">5+A29</f>
        <v>70</v>
      </c>
      <c r="B30" s="4">
        <f t="shared" si="7"/>
        <v>0.30000000000000004</v>
      </c>
      <c r="C30" s="4">
        <v>0.7</v>
      </c>
      <c r="D30" s="5">
        <f t="shared" si="8"/>
        <v>2.333333333333333</v>
      </c>
      <c r="E30" s="5">
        <f t="shared" si="9"/>
        <v>3.5999999999999992</v>
      </c>
      <c r="F30" s="5">
        <f t="shared" si="10"/>
        <v>31.199999999999996</v>
      </c>
      <c r="G30" s="5">
        <f t="shared" ref="G30:G33" si="13">+G$28+(A30-A$28)/(A$34-A$28)*(G$34-G$28)</f>
        <v>16.666666666666668</v>
      </c>
      <c r="H30" s="5">
        <f t="shared" si="11"/>
        <v>16.36</v>
      </c>
    </row>
    <row r="31" spans="1:8">
      <c r="A31">
        <f t="shared" si="12"/>
        <v>75</v>
      </c>
      <c r="B31" s="4">
        <f t="shared" si="7"/>
        <v>0.25</v>
      </c>
      <c r="C31" s="4">
        <v>0.75</v>
      </c>
      <c r="D31" s="5">
        <f t="shared" si="8"/>
        <v>3</v>
      </c>
      <c r="E31" s="5">
        <f t="shared" si="9"/>
        <v>4.1999999999999993</v>
      </c>
      <c r="F31" s="5">
        <f t="shared" si="10"/>
        <v>35.399999999999991</v>
      </c>
      <c r="G31" s="5">
        <f t="shared" si="13"/>
        <v>17.5</v>
      </c>
      <c r="H31" s="5">
        <f t="shared" si="11"/>
        <v>16.724999999999998</v>
      </c>
    </row>
    <row r="32" spans="1:8">
      <c r="A32">
        <f t="shared" si="12"/>
        <v>80</v>
      </c>
      <c r="B32" s="4">
        <f t="shared" si="7"/>
        <v>0.19999999999999996</v>
      </c>
      <c r="C32" s="4">
        <v>0.8</v>
      </c>
      <c r="D32" s="5">
        <f t="shared" si="8"/>
        <v>4.0000000000000009</v>
      </c>
      <c r="E32" s="5">
        <f t="shared" si="9"/>
        <v>5.1000000000000005</v>
      </c>
      <c r="F32" s="5">
        <f t="shared" si="10"/>
        <v>41.7</v>
      </c>
      <c r="G32" s="5">
        <f t="shared" si="13"/>
        <v>18.333333333333332</v>
      </c>
      <c r="H32" s="5">
        <f t="shared" si="11"/>
        <v>17.139999999999997</v>
      </c>
    </row>
    <row r="33" spans="1:8">
      <c r="A33">
        <f t="shared" si="12"/>
        <v>85</v>
      </c>
      <c r="B33" s="4">
        <f t="shared" si="7"/>
        <v>0.15000000000000002</v>
      </c>
      <c r="C33" s="4">
        <v>0.85</v>
      </c>
      <c r="D33" s="5">
        <f t="shared" si="8"/>
        <v>5.6666666666666661</v>
      </c>
      <c r="E33" s="5">
        <f t="shared" si="9"/>
        <v>6.6</v>
      </c>
      <c r="F33" s="5">
        <f t="shared" si="10"/>
        <v>52.199999999999996</v>
      </c>
      <c r="G33" s="5">
        <f t="shared" si="13"/>
        <v>19.166666666666668</v>
      </c>
      <c r="H33" s="5">
        <f t="shared" si="11"/>
        <v>17.605</v>
      </c>
    </row>
    <row r="34" spans="1:8">
      <c r="A34" s="2">
        <v>90</v>
      </c>
      <c r="B34" s="3">
        <f t="shared" si="7"/>
        <v>9.9999999999999978E-2</v>
      </c>
      <c r="C34" s="3">
        <v>0.9</v>
      </c>
      <c r="D34" s="2">
        <f t="shared" si="8"/>
        <v>9.0000000000000018</v>
      </c>
      <c r="E34" s="2">
        <f t="shared" si="9"/>
        <v>9.6000000000000014</v>
      </c>
      <c r="F34" s="2">
        <f t="shared" si="10"/>
        <v>73.200000000000017</v>
      </c>
      <c r="G34" s="2">
        <v>20</v>
      </c>
      <c r="H34" s="2">
        <f t="shared" si="11"/>
        <v>18.119999999999997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2010-11-15T21:52:08Z</dcterms:created>
  <dcterms:modified xsi:type="dcterms:W3CDTF">2010-11-15T22:48:33Z</dcterms:modified>
</cp:coreProperties>
</file>