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1655" windowHeight="816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31" i="1"/>
  <c r="K30"/>
  <c r="K29"/>
  <c r="K21"/>
  <c r="K22"/>
  <c r="K23"/>
  <c r="K24"/>
  <c r="K25"/>
  <c r="K26"/>
  <c r="K27"/>
  <c r="K28"/>
  <c r="K20"/>
  <c r="J28"/>
  <c r="H28"/>
  <c r="H27"/>
  <c r="H26"/>
  <c r="I25"/>
  <c r="K8"/>
  <c r="K11"/>
  <c r="K12"/>
  <c r="K13"/>
  <c r="J10"/>
  <c r="J9"/>
  <c r="K9" s="1"/>
  <c r="J7"/>
  <c r="K7" s="1"/>
  <c r="J6"/>
  <c r="K6" s="1"/>
  <c r="I10"/>
  <c r="K10" s="1"/>
  <c r="H14"/>
  <c r="H13"/>
  <c r="H12"/>
  <c r="H11"/>
  <c r="K5"/>
</calcChain>
</file>

<file path=xl/comments1.xml><?xml version="1.0" encoding="utf-8"?>
<comments xmlns="http://schemas.openxmlformats.org/spreadsheetml/2006/main">
  <authors>
    <author>Erubio</author>
  </authors>
  <commentList>
    <comment ref="J8" authorId="0">
      <text>
        <r>
          <rPr>
            <b/>
            <sz val="9"/>
            <color indexed="81"/>
            <rFont val="Tahoma"/>
            <family val="2"/>
          </rPr>
          <t>Erubio:</t>
        </r>
        <r>
          <rPr>
            <sz val="9"/>
            <color indexed="81"/>
            <rFont val="Tahoma"/>
            <family val="2"/>
          </rPr>
          <t xml:space="preserve">
allimak-allimack????, jaula con minero 3m/día</t>
        </r>
      </text>
    </comment>
    <comment ref="H9" authorId="0">
      <text>
        <r>
          <rPr>
            <b/>
            <sz val="9"/>
            <color indexed="81"/>
            <rFont val="Tahoma"/>
            <family val="2"/>
          </rPr>
          <t>Erubio:</t>
        </r>
        <r>
          <rPr>
            <sz val="9"/>
            <color indexed="81"/>
            <rFont val="Tahoma"/>
            <family val="2"/>
          </rPr>
          <t xml:space="preserve">
equipo de carguío, si es LHD puede ser de 2.5x2.5 hasta 4x4.5
cargador 4x5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Erubio:</t>
        </r>
        <r>
          <rPr>
            <sz val="9"/>
            <color indexed="81"/>
            <rFont val="Tahoma"/>
            <family val="2"/>
          </rPr>
          <t xml:space="preserve">
equipo de carguío, si es LHD puede ser de 2.5x2.5 hasta 4x4.5
cargador 4x5</t>
        </r>
      </text>
    </comment>
    <comment ref="F14" authorId="0">
      <text>
        <r>
          <rPr>
            <b/>
            <sz val="9"/>
            <color indexed="81"/>
            <rFont val="Tahoma"/>
            <family val="2"/>
          </rPr>
          <t>Erubio:</t>
        </r>
        <r>
          <rPr>
            <sz val="9"/>
            <color indexed="81"/>
            <rFont val="Tahoma"/>
            <family val="2"/>
          </rPr>
          <t xml:space="preserve">
produccion
</t>
        </r>
      </text>
    </comment>
    <comment ref="H24" authorId="0">
      <text>
        <r>
          <rPr>
            <b/>
            <sz val="9"/>
            <color indexed="81"/>
            <rFont val="Tahoma"/>
            <family val="2"/>
          </rPr>
          <t>Erubio:</t>
        </r>
        <r>
          <rPr>
            <sz val="9"/>
            <color indexed="81"/>
            <rFont val="Tahoma"/>
            <family val="2"/>
          </rPr>
          <t xml:space="preserve">
equipo de carguío, si es LHD puede ser de 2.5x2.5 hasta 4x4.5
cargador 4x5</t>
        </r>
      </text>
    </comment>
    <comment ref="H25" authorId="0">
      <text>
        <r>
          <rPr>
            <b/>
            <sz val="9"/>
            <color indexed="81"/>
            <rFont val="Tahoma"/>
            <family val="2"/>
          </rPr>
          <t>Erubio:</t>
        </r>
        <r>
          <rPr>
            <sz val="9"/>
            <color indexed="81"/>
            <rFont val="Tahoma"/>
            <family val="2"/>
          </rPr>
          <t xml:space="preserve">
equipo de carguío, si es LHD puede ser de 2.5x2.5 hasta 4x4.5
cargador 4x5</t>
        </r>
      </text>
    </comment>
  </commentList>
</comments>
</file>

<file path=xl/sharedStrings.xml><?xml version="1.0" encoding="utf-8"?>
<sst xmlns="http://schemas.openxmlformats.org/spreadsheetml/2006/main" count="51" uniqueCount="26">
  <si>
    <t>Cubicación</t>
  </si>
  <si>
    <t>Excavación</t>
  </si>
  <si>
    <t>Dimensiones</t>
  </si>
  <si>
    <t>Total</t>
  </si>
  <si>
    <t>Rendimiento</t>
  </si>
  <si>
    <t>Tiempo</t>
  </si>
  <si>
    <t>Secuencia</t>
  </si>
  <si>
    <t>Acceso-Rampa</t>
  </si>
  <si>
    <t>4x4</t>
  </si>
  <si>
    <t>m, m3</t>
  </si>
  <si>
    <t>m/día, m3/dia</t>
  </si>
  <si>
    <t>dias</t>
  </si>
  <si>
    <t>Galería de Perforación</t>
  </si>
  <si>
    <t>Galería de Zanja</t>
  </si>
  <si>
    <t>Chimenea</t>
  </si>
  <si>
    <t>Galería de producción</t>
  </si>
  <si>
    <t>Estocadas</t>
  </si>
  <si>
    <t>Desquinche de perforación</t>
  </si>
  <si>
    <t>Polovarazo de zanja</t>
  </si>
  <si>
    <t>Perforación de producción</t>
  </si>
  <si>
    <t>Tronadura de producción</t>
  </si>
  <si>
    <t>Costo Unitario</t>
  </si>
  <si>
    <t>$/m</t>
  </si>
  <si>
    <t>Total Prep ($)</t>
  </si>
  <si>
    <t>Total Tonelaje</t>
  </si>
  <si>
    <t>$/t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</si>
</sst>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43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466725</xdr:colOff>
      <xdr:row>27</xdr:row>
      <xdr:rowOff>142874</xdr:rowOff>
    </xdr:from>
    <xdr:to>
      <xdr:col>2</xdr:col>
      <xdr:colOff>285750</xdr:colOff>
      <xdr:row>48</xdr:row>
      <xdr:rowOff>76199</xdr:rowOff>
    </xdr:to>
    <xdr:sp macro="" textlink="">
      <xdr:nvSpPr>
        <xdr:cNvPr id="20" name="19 Rectángulo"/>
        <xdr:cNvSpPr/>
      </xdr:nvSpPr>
      <xdr:spPr>
        <a:xfrm>
          <a:off x="1228725" y="5286374"/>
          <a:ext cx="581025" cy="393382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CL" sz="1100"/>
        </a:p>
      </xdr:txBody>
    </xdr:sp>
    <xdr:clientData/>
  </xdr:twoCellAnchor>
  <xdr:twoCellAnchor>
    <xdr:from>
      <xdr:col>1</xdr:col>
      <xdr:colOff>9525</xdr:colOff>
      <xdr:row>46</xdr:row>
      <xdr:rowOff>47625</xdr:rowOff>
    </xdr:from>
    <xdr:to>
      <xdr:col>3</xdr:col>
      <xdr:colOff>9525</xdr:colOff>
      <xdr:row>48</xdr:row>
      <xdr:rowOff>85724</xdr:rowOff>
    </xdr:to>
    <xdr:sp macro="" textlink="">
      <xdr:nvSpPr>
        <xdr:cNvPr id="33" name="32 Rectángulo"/>
        <xdr:cNvSpPr/>
      </xdr:nvSpPr>
      <xdr:spPr>
        <a:xfrm>
          <a:off x="771525" y="8810625"/>
          <a:ext cx="1524000" cy="41909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CL" sz="1100"/>
        </a:p>
      </xdr:txBody>
    </xdr:sp>
    <xdr:clientData/>
  </xdr:twoCellAnchor>
  <xdr:twoCellAnchor>
    <xdr:from>
      <xdr:col>1</xdr:col>
      <xdr:colOff>0</xdr:colOff>
      <xdr:row>4</xdr:row>
      <xdr:rowOff>28575</xdr:rowOff>
    </xdr:from>
    <xdr:to>
      <xdr:col>2</xdr:col>
      <xdr:colOff>752475</xdr:colOff>
      <xdr:row>24</xdr:row>
      <xdr:rowOff>180975</xdr:rowOff>
    </xdr:to>
    <xdr:sp macro="" textlink="">
      <xdr:nvSpPr>
        <xdr:cNvPr id="2" name="1 Rectángulo"/>
        <xdr:cNvSpPr/>
      </xdr:nvSpPr>
      <xdr:spPr>
        <a:xfrm>
          <a:off x="762000" y="219075"/>
          <a:ext cx="1514475" cy="39624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CL" sz="1100"/>
        </a:p>
      </xdr:txBody>
    </xdr:sp>
    <xdr:clientData/>
  </xdr:twoCellAnchor>
  <xdr:twoCellAnchor>
    <xdr:from>
      <xdr:col>1</xdr:col>
      <xdr:colOff>0</xdr:colOff>
      <xdr:row>25</xdr:row>
      <xdr:rowOff>123825</xdr:rowOff>
    </xdr:from>
    <xdr:to>
      <xdr:col>2</xdr:col>
      <xdr:colOff>704850</xdr:colOff>
      <xdr:row>25</xdr:row>
      <xdr:rowOff>133350</xdr:rowOff>
    </xdr:to>
    <xdr:cxnSp macro="">
      <xdr:nvCxnSpPr>
        <xdr:cNvPr id="6" name="5 Conector recto de flecha"/>
        <xdr:cNvCxnSpPr/>
      </xdr:nvCxnSpPr>
      <xdr:spPr>
        <a:xfrm flipV="1">
          <a:off x="762000" y="4314825"/>
          <a:ext cx="1466850" cy="9525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600074</xdr:colOff>
      <xdr:row>4</xdr:row>
      <xdr:rowOff>9525</xdr:rowOff>
    </xdr:from>
    <xdr:to>
      <xdr:col>0</xdr:col>
      <xdr:colOff>609599</xdr:colOff>
      <xdr:row>25</xdr:row>
      <xdr:rowOff>104775</xdr:rowOff>
    </xdr:to>
    <xdr:cxnSp macro="">
      <xdr:nvCxnSpPr>
        <xdr:cNvPr id="9" name="8 Conector recto de flecha"/>
        <xdr:cNvCxnSpPr/>
      </xdr:nvCxnSpPr>
      <xdr:spPr>
        <a:xfrm rot="16200000" flipH="1">
          <a:off x="-1443038" y="2243137"/>
          <a:ext cx="4095750" cy="9525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200025</xdr:colOff>
      <xdr:row>12</xdr:row>
      <xdr:rowOff>47625</xdr:rowOff>
    </xdr:from>
    <xdr:ext cx="472181" cy="264560"/>
    <xdr:sp macro="" textlink="">
      <xdr:nvSpPr>
        <xdr:cNvPr id="10" name="9 CuadroTexto"/>
        <xdr:cNvSpPr txBox="1"/>
      </xdr:nvSpPr>
      <xdr:spPr>
        <a:xfrm>
          <a:off x="200025" y="1762125"/>
          <a:ext cx="47218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s-CL" sz="1100"/>
            <a:t>50</a:t>
          </a:r>
          <a:r>
            <a:rPr lang="es-CL" sz="1100" baseline="0"/>
            <a:t> m</a:t>
          </a:r>
          <a:endParaRPr lang="es-CL" sz="1100"/>
        </a:p>
      </xdr:txBody>
    </xdr:sp>
    <xdr:clientData/>
  </xdr:oneCellAnchor>
  <xdr:oneCellAnchor>
    <xdr:from>
      <xdr:col>1</xdr:col>
      <xdr:colOff>476250</xdr:colOff>
      <xdr:row>26</xdr:row>
      <xdr:rowOff>9525</xdr:rowOff>
    </xdr:from>
    <xdr:ext cx="472181" cy="264560"/>
    <xdr:sp macro="" textlink="">
      <xdr:nvSpPr>
        <xdr:cNvPr id="11" name="10 CuadroTexto"/>
        <xdr:cNvSpPr txBox="1"/>
      </xdr:nvSpPr>
      <xdr:spPr>
        <a:xfrm>
          <a:off x="1238250" y="4391025"/>
          <a:ext cx="47218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s-CL" sz="1100"/>
            <a:t>10</a:t>
          </a:r>
          <a:r>
            <a:rPr lang="es-CL" sz="1100" baseline="0"/>
            <a:t> m</a:t>
          </a:r>
          <a:endParaRPr lang="es-CL" sz="1100"/>
        </a:p>
      </xdr:txBody>
    </xdr:sp>
    <xdr:clientData/>
  </xdr:oneCellAnchor>
  <xdr:oneCellAnchor>
    <xdr:from>
      <xdr:col>1</xdr:col>
      <xdr:colOff>257175</xdr:colOff>
      <xdr:row>2</xdr:row>
      <xdr:rowOff>76200</xdr:rowOff>
    </xdr:from>
    <xdr:ext cx="1169616" cy="264560"/>
    <xdr:sp macro="" textlink="">
      <xdr:nvSpPr>
        <xdr:cNvPr id="12" name="11 CuadroTexto"/>
        <xdr:cNvSpPr txBox="1"/>
      </xdr:nvSpPr>
      <xdr:spPr>
        <a:xfrm>
          <a:off x="1019175" y="838200"/>
          <a:ext cx="116961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s-CL" sz="1100"/>
            <a:t>Perfil Transversal</a:t>
          </a:r>
        </a:p>
      </xdr:txBody>
    </xdr:sp>
    <xdr:clientData/>
  </xdr:oneCellAnchor>
  <xdr:twoCellAnchor>
    <xdr:from>
      <xdr:col>1</xdr:col>
      <xdr:colOff>19050</xdr:colOff>
      <xdr:row>4</xdr:row>
      <xdr:rowOff>47625</xdr:rowOff>
    </xdr:from>
    <xdr:to>
      <xdr:col>2</xdr:col>
      <xdr:colOff>742950</xdr:colOff>
      <xdr:row>6</xdr:row>
      <xdr:rowOff>142875</xdr:rowOff>
    </xdr:to>
    <xdr:sp macro="" textlink="">
      <xdr:nvSpPr>
        <xdr:cNvPr id="13" name="12 Rectángulo"/>
        <xdr:cNvSpPr/>
      </xdr:nvSpPr>
      <xdr:spPr>
        <a:xfrm>
          <a:off x="781050" y="809625"/>
          <a:ext cx="1485900" cy="476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CL" sz="1100"/>
        </a:p>
      </xdr:txBody>
    </xdr:sp>
    <xdr:clientData/>
  </xdr:twoCellAnchor>
  <xdr:twoCellAnchor>
    <xdr:from>
      <xdr:col>1</xdr:col>
      <xdr:colOff>457200</xdr:colOff>
      <xdr:row>4</xdr:row>
      <xdr:rowOff>47625</xdr:rowOff>
    </xdr:from>
    <xdr:to>
      <xdr:col>2</xdr:col>
      <xdr:colOff>276225</xdr:colOff>
      <xdr:row>6</xdr:row>
      <xdr:rowOff>142875</xdr:rowOff>
    </xdr:to>
    <xdr:sp macro="" textlink="">
      <xdr:nvSpPr>
        <xdr:cNvPr id="14" name="13 Rectángulo"/>
        <xdr:cNvSpPr/>
      </xdr:nvSpPr>
      <xdr:spPr>
        <a:xfrm>
          <a:off x="1219200" y="809625"/>
          <a:ext cx="581025" cy="476250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CL" sz="1100"/>
        </a:p>
      </xdr:txBody>
    </xdr:sp>
    <xdr:clientData/>
  </xdr:twoCellAnchor>
  <xdr:twoCellAnchor>
    <xdr:from>
      <xdr:col>1</xdr:col>
      <xdr:colOff>419100</xdr:colOff>
      <xdr:row>22</xdr:row>
      <xdr:rowOff>57150</xdr:rowOff>
    </xdr:from>
    <xdr:to>
      <xdr:col>2</xdr:col>
      <xdr:colOff>238125</xdr:colOff>
      <xdr:row>24</xdr:row>
      <xdr:rowOff>152400</xdr:rowOff>
    </xdr:to>
    <xdr:sp macro="" textlink="">
      <xdr:nvSpPr>
        <xdr:cNvPr id="15" name="14 Rectángulo"/>
        <xdr:cNvSpPr/>
      </xdr:nvSpPr>
      <xdr:spPr>
        <a:xfrm>
          <a:off x="1181100" y="4248150"/>
          <a:ext cx="581025" cy="47625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CL" sz="1100"/>
        </a:p>
      </xdr:txBody>
    </xdr:sp>
    <xdr:clientData/>
  </xdr:twoCellAnchor>
  <xdr:twoCellAnchor>
    <xdr:from>
      <xdr:col>1</xdr:col>
      <xdr:colOff>19050</xdr:colOff>
      <xdr:row>18</xdr:row>
      <xdr:rowOff>142874</xdr:rowOff>
    </xdr:from>
    <xdr:to>
      <xdr:col>2</xdr:col>
      <xdr:colOff>704850</xdr:colOff>
      <xdr:row>22</xdr:row>
      <xdr:rowOff>38097</xdr:rowOff>
    </xdr:to>
    <xdr:sp macro="" textlink="">
      <xdr:nvSpPr>
        <xdr:cNvPr id="16" name="15 Trapecio"/>
        <xdr:cNvSpPr/>
      </xdr:nvSpPr>
      <xdr:spPr>
        <a:xfrm rot="10800000">
          <a:off x="781050" y="3571874"/>
          <a:ext cx="1447800" cy="657223"/>
        </a:xfrm>
        <a:prstGeom prst="trapezoid">
          <a:avLst>
            <a:gd name="adj" fmla="val 7210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CL" sz="1100"/>
        </a:p>
      </xdr:txBody>
    </xdr:sp>
    <xdr:clientData/>
  </xdr:twoCellAnchor>
  <xdr:twoCellAnchor>
    <xdr:from>
      <xdr:col>2</xdr:col>
      <xdr:colOff>257175</xdr:colOff>
      <xdr:row>22</xdr:row>
      <xdr:rowOff>38099</xdr:rowOff>
    </xdr:from>
    <xdr:to>
      <xdr:col>3</xdr:col>
      <xdr:colOff>523875</xdr:colOff>
      <xdr:row>24</xdr:row>
      <xdr:rowOff>161924</xdr:rowOff>
    </xdr:to>
    <xdr:sp macro="" textlink="">
      <xdr:nvSpPr>
        <xdr:cNvPr id="17" name="16 Rectángulo"/>
        <xdr:cNvSpPr/>
      </xdr:nvSpPr>
      <xdr:spPr>
        <a:xfrm>
          <a:off x="1781175" y="4229099"/>
          <a:ext cx="1028700" cy="504825"/>
        </a:xfrm>
        <a:prstGeom prst="rect">
          <a:avLst/>
        </a:prstGeom>
        <a:solidFill>
          <a:schemeClr val="bg1"/>
        </a:solidFill>
        <a:ln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CL" sz="1100"/>
        </a:p>
      </xdr:txBody>
    </xdr:sp>
    <xdr:clientData/>
  </xdr:twoCellAnchor>
  <xdr:twoCellAnchor>
    <xdr:from>
      <xdr:col>3</xdr:col>
      <xdr:colOff>542925</xdr:colOff>
      <xdr:row>22</xdr:row>
      <xdr:rowOff>57150</xdr:rowOff>
    </xdr:from>
    <xdr:to>
      <xdr:col>4</xdr:col>
      <xdr:colOff>361950</xdr:colOff>
      <xdr:row>24</xdr:row>
      <xdr:rowOff>152400</xdr:rowOff>
    </xdr:to>
    <xdr:sp macro="" textlink="">
      <xdr:nvSpPr>
        <xdr:cNvPr id="18" name="17 Rectángulo"/>
        <xdr:cNvSpPr/>
      </xdr:nvSpPr>
      <xdr:spPr>
        <a:xfrm>
          <a:off x="2828925" y="4248150"/>
          <a:ext cx="581025" cy="476250"/>
        </a:xfrm>
        <a:prstGeom prst="rect">
          <a:avLst/>
        </a:prstGeom>
        <a:solidFill>
          <a:schemeClr val="bg1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CL" sz="1100"/>
        </a:p>
      </xdr:txBody>
    </xdr:sp>
    <xdr:clientData/>
  </xdr:twoCellAnchor>
  <xdr:twoCellAnchor>
    <xdr:from>
      <xdr:col>1</xdr:col>
      <xdr:colOff>19050</xdr:colOff>
      <xdr:row>27</xdr:row>
      <xdr:rowOff>142875</xdr:rowOff>
    </xdr:from>
    <xdr:to>
      <xdr:col>3</xdr:col>
      <xdr:colOff>9525</xdr:colOff>
      <xdr:row>48</xdr:row>
      <xdr:rowOff>104775</xdr:rowOff>
    </xdr:to>
    <xdr:sp macro="" textlink="">
      <xdr:nvSpPr>
        <xdr:cNvPr id="19" name="18 Rectángulo"/>
        <xdr:cNvSpPr/>
      </xdr:nvSpPr>
      <xdr:spPr>
        <a:xfrm>
          <a:off x="781050" y="5286375"/>
          <a:ext cx="1514475" cy="39624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CL" sz="1100"/>
        </a:p>
      </xdr:txBody>
    </xdr:sp>
    <xdr:clientData/>
  </xdr:twoCellAnchor>
  <xdr:twoCellAnchor>
    <xdr:from>
      <xdr:col>3</xdr:col>
      <xdr:colOff>561975</xdr:colOff>
      <xdr:row>27</xdr:row>
      <xdr:rowOff>123824</xdr:rowOff>
    </xdr:from>
    <xdr:to>
      <xdr:col>4</xdr:col>
      <xdr:colOff>381000</xdr:colOff>
      <xdr:row>48</xdr:row>
      <xdr:rowOff>95249</xdr:rowOff>
    </xdr:to>
    <xdr:sp macro="" textlink="">
      <xdr:nvSpPr>
        <xdr:cNvPr id="21" name="20 Rectángulo"/>
        <xdr:cNvSpPr/>
      </xdr:nvSpPr>
      <xdr:spPr>
        <a:xfrm>
          <a:off x="2847975" y="5267324"/>
          <a:ext cx="581025" cy="3971925"/>
        </a:xfrm>
        <a:prstGeom prst="rect">
          <a:avLst/>
        </a:prstGeom>
        <a:solidFill>
          <a:schemeClr val="bg1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CL" sz="1100"/>
        </a:p>
      </xdr:txBody>
    </xdr:sp>
    <xdr:clientData/>
  </xdr:twoCellAnchor>
  <xdr:twoCellAnchor>
    <xdr:from>
      <xdr:col>0</xdr:col>
      <xdr:colOff>628649</xdr:colOff>
      <xdr:row>27</xdr:row>
      <xdr:rowOff>123824</xdr:rowOff>
    </xdr:from>
    <xdr:to>
      <xdr:col>0</xdr:col>
      <xdr:colOff>638178</xdr:colOff>
      <xdr:row>48</xdr:row>
      <xdr:rowOff>85727</xdr:rowOff>
    </xdr:to>
    <xdr:cxnSp macro="">
      <xdr:nvCxnSpPr>
        <xdr:cNvPr id="22" name="21 Conector recto de flecha"/>
        <xdr:cNvCxnSpPr/>
      </xdr:nvCxnSpPr>
      <xdr:spPr>
        <a:xfrm rot="16200000" flipH="1">
          <a:off x="-1347788" y="7243761"/>
          <a:ext cx="3962403" cy="9529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152400</xdr:colOff>
      <xdr:row>35</xdr:row>
      <xdr:rowOff>171450</xdr:rowOff>
    </xdr:from>
    <xdr:ext cx="472181" cy="264560"/>
    <xdr:sp macro="" textlink="">
      <xdr:nvSpPr>
        <xdr:cNvPr id="23" name="22 CuadroTexto"/>
        <xdr:cNvSpPr txBox="1"/>
      </xdr:nvSpPr>
      <xdr:spPr>
        <a:xfrm>
          <a:off x="152400" y="6838950"/>
          <a:ext cx="47218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s-CL" sz="1100"/>
            <a:t>50</a:t>
          </a:r>
          <a:r>
            <a:rPr lang="es-CL" sz="1100" baseline="0"/>
            <a:t> m</a:t>
          </a:r>
          <a:endParaRPr lang="es-CL" sz="1100"/>
        </a:p>
      </xdr:txBody>
    </xdr:sp>
    <xdr:clientData/>
  </xdr:oneCellAnchor>
  <xdr:twoCellAnchor>
    <xdr:from>
      <xdr:col>2</xdr:col>
      <xdr:colOff>314325</xdr:colOff>
      <xdr:row>43</xdr:row>
      <xdr:rowOff>114299</xdr:rowOff>
    </xdr:from>
    <xdr:to>
      <xdr:col>3</xdr:col>
      <xdr:colOff>581025</xdr:colOff>
      <xdr:row>46</xdr:row>
      <xdr:rowOff>47624</xdr:rowOff>
    </xdr:to>
    <xdr:sp macro="" textlink="">
      <xdr:nvSpPr>
        <xdr:cNvPr id="25" name="24 Rectángulo"/>
        <xdr:cNvSpPr/>
      </xdr:nvSpPr>
      <xdr:spPr>
        <a:xfrm>
          <a:off x="1838325" y="8305799"/>
          <a:ext cx="1028700" cy="504825"/>
        </a:xfrm>
        <a:prstGeom prst="rect">
          <a:avLst/>
        </a:prstGeom>
        <a:solidFill>
          <a:schemeClr val="bg1"/>
        </a:solidFill>
        <a:ln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CL" sz="1100"/>
        </a:p>
      </xdr:txBody>
    </xdr:sp>
    <xdr:clientData/>
  </xdr:twoCellAnchor>
  <xdr:twoCellAnchor>
    <xdr:from>
      <xdr:col>2</xdr:col>
      <xdr:colOff>323850</xdr:colOff>
      <xdr:row>36</xdr:row>
      <xdr:rowOff>133349</xdr:rowOff>
    </xdr:from>
    <xdr:to>
      <xdr:col>3</xdr:col>
      <xdr:colOff>590550</xdr:colOff>
      <xdr:row>39</xdr:row>
      <xdr:rowOff>66674</xdr:rowOff>
    </xdr:to>
    <xdr:sp macro="" textlink="">
      <xdr:nvSpPr>
        <xdr:cNvPr id="26" name="25 Rectángulo"/>
        <xdr:cNvSpPr/>
      </xdr:nvSpPr>
      <xdr:spPr>
        <a:xfrm>
          <a:off x="1847850" y="6991349"/>
          <a:ext cx="1028700" cy="504825"/>
        </a:xfrm>
        <a:prstGeom prst="rect">
          <a:avLst/>
        </a:prstGeom>
        <a:solidFill>
          <a:schemeClr val="bg1"/>
        </a:solidFill>
        <a:ln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CL" sz="1100"/>
        </a:p>
      </xdr:txBody>
    </xdr:sp>
    <xdr:clientData/>
  </xdr:twoCellAnchor>
  <xdr:twoCellAnchor>
    <xdr:from>
      <xdr:col>2</xdr:col>
      <xdr:colOff>295275</xdr:colOff>
      <xdr:row>29</xdr:row>
      <xdr:rowOff>171449</xdr:rowOff>
    </xdr:from>
    <xdr:to>
      <xdr:col>3</xdr:col>
      <xdr:colOff>561975</xdr:colOff>
      <xdr:row>32</xdr:row>
      <xdr:rowOff>104774</xdr:rowOff>
    </xdr:to>
    <xdr:sp macro="" textlink="">
      <xdr:nvSpPr>
        <xdr:cNvPr id="27" name="26 Rectángulo"/>
        <xdr:cNvSpPr/>
      </xdr:nvSpPr>
      <xdr:spPr>
        <a:xfrm>
          <a:off x="1819275" y="5695949"/>
          <a:ext cx="1028700" cy="504825"/>
        </a:xfrm>
        <a:prstGeom prst="rect">
          <a:avLst/>
        </a:prstGeom>
        <a:solidFill>
          <a:schemeClr val="bg1"/>
        </a:solidFill>
        <a:ln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CL" sz="1100"/>
        </a:p>
      </xdr:txBody>
    </xdr:sp>
    <xdr:clientData/>
  </xdr:twoCellAnchor>
  <xdr:twoCellAnchor>
    <xdr:from>
      <xdr:col>3</xdr:col>
      <xdr:colOff>238125</xdr:colOff>
      <xdr:row>4</xdr:row>
      <xdr:rowOff>28575</xdr:rowOff>
    </xdr:from>
    <xdr:to>
      <xdr:col>4</xdr:col>
      <xdr:colOff>519231</xdr:colOff>
      <xdr:row>22</xdr:row>
      <xdr:rowOff>38691</xdr:rowOff>
    </xdr:to>
    <xdr:sp macro="" textlink="">
      <xdr:nvSpPr>
        <xdr:cNvPr id="28" name="27 Forma libre"/>
        <xdr:cNvSpPr/>
      </xdr:nvSpPr>
      <xdr:spPr>
        <a:xfrm>
          <a:off x="2524125" y="790575"/>
          <a:ext cx="1043106" cy="3439116"/>
        </a:xfrm>
        <a:custGeom>
          <a:avLst/>
          <a:gdLst>
            <a:gd name="connsiteX0" fmla="*/ 571500 w 1043106"/>
            <a:gd name="connsiteY0" fmla="*/ 0 h 3439116"/>
            <a:gd name="connsiteX1" fmla="*/ 552450 w 1043106"/>
            <a:gd name="connsiteY1" fmla="*/ 47625 h 3439116"/>
            <a:gd name="connsiteX2" fmla="*/ 581025 w 1043106"/>
            <a:gd name="connsiteY2" fmla="*/ 285750 h 3439116"/>
            <a:gd name="connsiteX3" fmla="*/ 561975 w 1043106"/>
            <a:gd name="connsiteY3" fmla="*/ 466725 h 3439116"/>
            <a:gd name="connsiteX4" fmla="*/ 533400 w 1043106"/>
            <a:gd name="connsiteY4" fmla="*/ 504825 h 3439116"/>
            <a:gd name="connsiteX5" fmla="*/ 514350 w 1043106"/>
            <a:gd name="connsiteY5" fmla="*/ 533400 h 3439116"/>
            <a:gd name="connsiteX6" fmla="*/ 371475 w 1043106"/>
            <a:gd name="connsiteY6" fmla="*/ 600075 h 3439116"/>
            <a:gd name="connsiteX7" fmla="*/ 304800 w 1043106"/>
            <a:gd name="connsiteY7" fmla="*/ 609600 h 3439116"/>
            <a:gd name="connsiteX8" fmla="*/ 266700 w 1043106"/>
            <a:gd name="connsiteY8" fmla="*/ 619125 h 3439116"/>
            <a:gd name="connsiteX9" fmla="*/ 95250 w 1043106"/>
            <a:gd name="connsiteY9" fmla="*/ 628650 h 3439116"/>
            <a:gd name="connsiteX10" fmla="*/ 28575 w 1043106"/>
            <a:gd name="connsiteY10" fmla="*/ 676275 h 3439116"/>
            <a:gd name="connsiteX11" fmla="*/ 0 w 1043106"/>
            <a:gd name="connsiteY11" fmla="*/ 742950 h 3439116"/>
            <a:gd name="connsiteX12" fmla="*/ 19050 w 1043106"/>
            <a:gd name="connsiteY12" fmla="*/ 990600 h 3439116"/>
            <a:gd name="connsiteX13" fmla="*/ 57150 w 1043106"/>
            <a:gd name="connsiteY13" fmla="*/ 1066800 h 3439116"/>
            <a:gd name="connsiteX14" fmla="*/ 95250 w 1043106"/>
            <a:gd name="connsiteY14" fmla="*/ 1152525 h 3439116"/>
            <a:gd name="connsiteX15" fmla="*/ 200025 w 1043106"/>
            <a:gd name="connsiteY15" fmla="*/ 1314450 h 3439116"/>
            <a:gd name="connsiteX16" fmla="*/ 323850 w 1043106"/>
            <a:gd name="connsiteY16" fmla="*/ 1504950 h 3439116"/>
            <a:gd name="connsiteX17" fmla="*/ 390525 w 1043106"/>
            <a:gd name="connsiteY17" fmla="*/ 1581150 h 3439116"/>
            <a:gd name="connsiteX18" fmla="*/ 542925 w 1043106"/>
            <a:gd name="connsiteY18" fmla="*/ 1657350 h 3439116"/>
            <a:gd name="connsiteX19" fmla="*/ 619125 w 1043106"/>
            <a:gd name="connsiteY19" fmla="*/ 1724025 h 3439116"/>
            <a:gd name="connsiteX20" fmla="*/ 723900 w 1043106"/>
            <a:gd name="connsiteY20" fmla="*/ 1790700 h 3439116"/>
            <a:gd name="connsiteX21" fmla="*/ 752475 w 1043106"/>
            <a:gd name="connsiteY21" fmla="*/ 1809750 h 3439116"/>
            <a:gd name="connsiteX22" fmla="*/ 828675 w 1043106"/>
            <a:gd name="connsiteY22" fmla="*/ 1838325 h 3439116"/>
            <a:gd name="connsiteX23" fmla="*/ 923925 w 1043106"/>
            <a:gd name="connsiteY23" fmla="*/ 1885950 h 3439116"/>
            <a:gd name="connsiteX24" fmla="*/ 1009650 w 1043106"/>
            <a:gd name="connsiteY24" fmla="*/ 1990725 h 3439116"/>
            <a:gd name="connsiteX25" fmla="*/ 1000125 w 1043106"/>
            <a:gd name="connsiteY25" fmla="*/ 2409825 h 3439116"/>
            <a:gd name="connsiteX26" fmla="*/ 971550 w 1043106"/>
            <a:gd name="connsiteY26" fmla="*/ 2543175 h 3439116"/>
            <a:gd name="connsiteX27" fmla="*/ 962025 w 1043106"/>
            <a:gd name="connsiteY27" fmla="*/ 2571750 h 3439116"/>
            <a:gd name="connsiteX28" fmla="*/ 876300 w 1043106"/>
            <a:gd name="connsiteY28" fmla="*/ 2638425 h 3439116"/>
            <a:gd name="connsiteX29" fmla="*/ 828675 w 1043106"/>
            <a:gd name="connsiteY29" fmla="*/ 2647950 h 3439116"/>
            <a:gd name="connsiteX30" fmla="*/ 781050 w 1043106"/>
            <a:gd name="connsiteY30" fmla="*/ 2667000 h 3439116"/>
            <a:gd name="connsiteX31" fmla="*/ 552450 w 1043106"/>
            <a:gd name="connsiteY31" fmla="*/ 2686050 h 3439116"/>
            <a:gd name="connsiteX32" fmla="*/ 523875 w 1043106"/>
            <a:gd name="connsiteY32" fmla="*/ 2705100 h 3439116"/>
            <a:gd name="connsiteX33" fmla="*/ 571500 w 1043106"/>
            <a:gd name="connsiteY33" fmla="*/ 2781300 h 3439116"/>
            <a:gd name="connsiteX34" fmla="*/ 647700 w 1043106"/>
            <a:gd name="connsiteY34" fmla="*/ 2819400 h 3439116"/>
            <a:gd name="connsiteX35" fmla="*/ 685800 w 1043106"/>
            <a:gd name="connsiteY35" fmla="*/ 2838450 h 3439116"/>
            <a:gd name="connsiteX36" fmla="*/ 733425 w 1043106"/>
            <a:gd name="connsiteY36" fmla="*/ 2847975 h 3439116"/>
            <a:gd name="connsiteX37" fmla="*/ 800100 w 1043106"/>
            <a:gd name="connsiteY37" fmla="*/ 3000375 h 3439116"/>
            <a:gd name="connsiteX38" fmla="*/ 885825 w 1043106"/>
            <a:gd name="connsiteY38" fmla="*/ 3238500 h 3439116"/>
            <a:gd name="connsiteX39" fmla="*/ 971550 w 1043106"/>
            <a:gd name="connsiteY39" fmla="*/ 3400425 h 3439116"/>
            <a:gd name="connsiteX40" fmla="*/ 990600 w 1043106"/>
            <a:gd name="connsiteY40" fmla="*/ 3438525 h 3439116"/>
            <a:gd name="connsiteX41" fmla="*/ 714375 w 1043106"/>
            <a:gd name="connsiteY41" fmla="*/ 3429000 h 343911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  <a:cxn ang="0">
              <a:pos x="connsiteX38" y="connsiteY38"/>
            </a:cxn>
            <a:cxn ang="0">
              <a:pos x="connsiteX39" y="connsiteY39"/>
            </a:cxn>
            <a:cxn ang="0">
              <a:pos x="connsiteX40" y="connsiteY40"/>
            </a:cxn>
            <a:cxn ang="0">
              <a:pos x="connsiteX41" y="connsiteY41"/>
            </a:cxn>
          </a:cxnLst>
          <a:rect l="l" t="t" r="r" b="b"/>
          <a:pathLst>
            <a:path w="1043106" h="3439116">
              <a:moveTo>
                <a:pt x="571500" y="0"/>
              </a:moveTo>
              <a:cubicBezTo>
                <a:pt x="565150" y="15875"/>
                <a:pt x="552450" y="30527"/>
                <a:pt x="552450" y="47625"/>
              </a:cubicBezTo>
              <a:cubicBezTo>
                <a:pt x="552450" y="121376"/>
                <a:pt x="568237" y="209021"/>
                <a:pt x="581025" y="285750"/>
              </a:cubicBezTo>
              <a:cubicBezTo>
                <a:pt x="574675" y="346075"/>
                <a:pt x="574861" y="407451"/>
                <a:pt x="561975" y="466725"/>
              </a:cubicBezTo>
              <a:cubicBezTo>
                <a:pt x="558603" y="482238"/>
                <a:pt x="542627" y="491907"/>
                <a:pt x="533400" y="504825"/>
              </a:cubicBezTo>
              <a:cubicBezTo>
                <a:pt x="526746" y="514140"/>
                <a:pt x="523210" y="526151"/>
                <a:pt x="514350" y="533400"/>
              </a:cubicBezTo>
              <a:cubicBezTo>
                <a:pt x="438896" y="595135"/>
                <a:pt x="447688" y="588350"/>
                <a:pt x="371475" y="600075"/>
              </a:cubicBezTo>
              <a:cubicBezTo>
                <a:pt x="349285" y="603489"/>
                <a:pt x="326889" y="605584"/>
                <a:pt x="304800" y="609600"/>
              </a:cubicBezTo>
              <a:cubicBezTo>
                <a:pt x="291920" y="611942"/>
                <a:pt x="279737" y="617940"/>
                <a:pt x="266700" y="619125"/>
              </a:cubicBezTo>
              <a:cubicBezTo>
                <a:pt x="209697" y="624307"/>
                <a:pt x="152400" y="625475"/>
                <a:pt x="95250" y="628650"/>
              </a:cubicBezTo>
              <a:cubicBezTo>
                <a:pt x="81865" y="637573"/>
                <a:pt x="36451" y="667086"/>
                <a:pt x="28575" y="676275"/>
              </a:cubicBezTo>
              <a:cubicBezTo>
                <a:pt x="15735" y="691255"/>
                <a:pt x="6449" y="723603"/>
                <a:pt x="0" y="742950"/>
              </a:cubicBezTo>
              <a:cubicBezTo>
                <a:pt x="6350" y="825500"/>
                <a:pt x="4662" y="909066"/>
                <a:pt x="19050" y="990600"/>
              </a:cubicBezTo>
              <a:cubicBezTo>
                <a:pt x="23985" y="1018566"/>
                <a:pt x="45058" y="1041105"/>
                <a:pt x="57150" y="1066800"/>
              </a:cubicBezTo>
              <a:cubicBezTo>
                <a:pt x="70465" y="1095094"/>
                <a:pt x="79624" y="1125439"/>
                <a:pt x="95250" y="1152525"/>
              </a:cubicBezTo>
              <a:cubicBezTo>
                <a:pt x="127377" y="1208211"/>
                <a:pt x="166949" y="1259323"/>
                <a:pt x="200025" y="1314450"/>
              </a:cubicBezTo>
              <a:cubicBezTo>
                <a:pt x="245620" y="1390442"/>
                <a:pt x="268907" y="1434309"/>
                <a:pt x="323850" y="1504950"/>
              </a:cubicBezTo>
              <a:cubicBezTo>
                <a:pt x="344571" y="1531591"/>
                <a:pt x="364331" y="1559867"/>
                <a:pt x="390525" y="1581150"/>
              </a:cubicBezTo>
              <a:cubicBezTo>
                <a:pt x="465874" y="1642371"/>
                <a:pt x="469515" y="1614528"/>
                <a:pt x="542925" y="1657350"/>
              </a:cubicBezTo>
              <a:cubicBezTo>
                <a:pt x="646297" y="1717651"/>
                <a:pt x="546206" y="1671940"/>
                <a:pt x="619125" y="1724025"/>
              </a:cubicBezTo>
              <a:cubicBezTo>
                <a:pt x="652811" y="1748086"/>
                <a:pt x="689078" y="1768314"/>
                <a:pt x="723900" y="1790700"/>
              </a:cubicBezTo>
              <a:cubicBezTo>
                <a:pt x="733529" y="1796890"/>
                <a:pt x="742950" y="1803400"/>
                <a:pt x="752475" y="1809750"/>
              </a:cubicBezTo>
              <a:cubicBezTo>
                <a:pt x="775046" y="1824797"/>
                <a:pt x="803886" y="1827308"/>
                <a:pt x="828675" y="1838325"/>
              </a:cubicBezTo>
              <a:cubicBezTo>
                <a:pt x="861113" y="1852742"/>
                <a:pt x="892175" y="1870075"/>
                <a:pt x="923925" y="1885950"/>
              </a:cubicBezTo>
              <a:cubicBezTo>
                <a:pt x="989157" y="1972926"/>
                <a:pt x="958624" y="1939699"/>
                <a:pt x="1009650" y="1990725"/>
              </a:cubicBezTo>
              <a:cubicBezTo>
                <a:pt x="1043106" y="2158003"/>
                <a:pt x="1022955" y="2036936"/>
                <a:pt x="1000125" y="2409825"/>
              </a:cubicBezTo>
              <a:cubicBezTo>
                <a:pt x="992352" y="2536777"/>
                <a:pt x="1003461" y="2468715"/>
                <a:pt x="971550" y="2543175"/>
              </a:cubicBezTo>
              <a:cubicBezTo>
                <a:pt x="967595" y="2552403"/>
                <a:pt x="969125" y="2564650"/>
                <a:pt x="962025" y="2571750"/>
              </a:cubicBezTo>
              <a:cubicBezTo>
                <a:pt x="936427" y="2597348"/>
                <a:pt x="904875" y="2616200"/>
                <a:pt x="876300" y="2638425"/>
              </a:cubicBezTo>
              <a:cubicBezTo>
                <a:pt x="863521" y="2648364"/>
                <a:pt x="844182" y="2643298"/>
                <a:pt x="828675" y="2647950"/>
              </a:cubicBezTo>
              <a:cubicBezTo>
                <a:pt x="812298" y="2652863"/>
                <a:pt x="797427" y="2662087"/>
                <a:pt x="781050" y="2667000"/>
              </a:cubicBezTo>
              <a:cubicBezTo>
                <a:pt x="717388" y="2686098"/>
                <a:pt x="588401" y="2684158"/>
                <a:pt x="552450" y="2686050"/>
              </a:cubicBezTo>
              <a:cubicBezTo>
                <a:pt x="542925" y="2692400"/>
                <a:pt x="525295" y="2693741"/>
                <a:pt x="523875" y="2705100"/>
              </a:cubicBezTo>
              <a:cubicBezTo>
                <a:pt x="518490" y="2748179"/>
                <a:pt x="542211" y="2765324"/>
                <a:pt x="571500" y="2781300"/>
              </a:cubicBezTo>
              <a:cubicBezTo>
                <a:pt x="596431" y="2794898"/>
                <a:pt x="622300" y="2806700"/>
                <a:pt x="647700" y="2819400"/>
              </a:cubicBezTo>
              <a:cubicBezTo>
                <a:pt x="660400" y="2825750"/>
                <a:pt x="671877" y="2835665"/>
                <a:pt x="685800" y="2838450"/>
              </a:cubicBezTo>
              <a:lnTo>
                <a:pt x="733425" y="2847975"/>
              </a:lnTo>
              <a:cubicBezTo>
                <a:pt x="755650" y="2898775"/>
                <a:pt x="781318" y="2948204"/>
                <a:pt x="800100" y="3000375"/>
              </a:cubicBezTo>
              <a:cubicBezTo>
                <a:pt x="828675" y="3079750"/>
                <a:pt x="846353" y="3163942"/>
                <a:pt x="885825" y="3238500"/>
              </a:cubicBezTo>
              <a:lnTo>
                <a:pt x="971550" y="3400425"/>
              </a:lnTo>
              <a:cubicBezTo>
                <a:pt x="978138" y="3413003"/>
                <a:pt x="1004787" y="3439116"/>
                <a:pt x="990600" y="3438525"/>
              </a:cubicBezTo>
              <a:cubicBezTo>
                <a:pt x="746139" y="3428339"/>
                <a:pt x="838266" y="3429000"/>
                <a:pt x="714375" y="3429000"/>
              </a:cubicBezTo>
            </a:path>
          </a:pathLst>
        </a:cu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s-CL" sz="1100"/>
        </a:p>
      </xdr:txBody>
    </xdr:sp>
    <xdr:clientData/>
  </xdr:twoCellAnchor>
  <xdr:twoCellAnchor>
    <xdr:from>
      <xdr:col>1</xdr:col>
      <xdr:colOff>619125</xdr:colOff>
      <xdr:row>46</xdr:row>
      <xdr:rowOff>114300</xdr:rowOff>
    </xdr:from>
    <xdr:to>
      <xdr:col>2</xdr:col>
      <xdr:colOff>247650</xdr:colOff>
      <xdr:row>48</xdr:row>
      <xdr:rowOff>47625</xdr:rowOff>
    </xdr:to>
    <xdr:sp macro="" textlink="">
      <xdr:nvSpPr>
        <xdr:cNvPr id="29" name="28 Elipse"/>
        <xdr:cNvSpPr/>
      </xdr:nvSpPr>
      <xdr:spPr>
        <a:xfrm>
          <a:off x="1381125" y="8877300"/>
          <a:ext cx="390525" cy="314325"/>
        </a:xfrm>
        <a:prstGeom prst="ellipse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CL" sz="1100"/>
        </a:p>
      </xdr:txBody>
    </xdr:sp>
    <xdr:clientData/>
  </xdr:twoCellAnchor>
  <xdr:twoCellAnchor>
    <xdr:from>
      <xdr:col>2</xdr:col>
      <xdr:colOff>276225</xdr:colOff>
      <xdr:row>48</xdr:row>
      <xdr:rowOff>161925</xdr:rowOff>
    </xdr:from>
    <xdr:to>
      <xdr:col>3</xdr:col>
      <xdr:colOff>581025</xdr:colOff>
      <xdr:row>48</xdr:row>
      <xdr:rowOff>180976</xdr:rowOff>
    </xdr:to>
    <xdr:cxnSp macro="">
      <xdr:nvCxnSpPr>
        <xdr:cNvPr id="30" name="29 Conector recto de flecha"/>
        <xdr:cNvCxnSpPr/>
      </xdr:nvCxnSpPr>
      <xdr:spPr>
        <a:xfrm flipV="1">
          <a:off x="1800225" y="9305925"/>
          <a:ext cx="1066800" cy="19051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</xdr:col>
      <xdr:colOff>638175</xdr:colOff>
      <xdr:row>49</xdr:row>
      <xdr:rowOff>47625</xdr:rowOff>
    </xdr:from>
    <xdr:ext cx="472181" cy="264560"/>
    <xdr:sp macro="" textlink="">
      <xdr:nvSpPr>
        <xdr:cNvPr id="31" name="30 CuadroTexto"/>
        <xdr:cNvSpPr txBox="1"/>
      </xdr:nvSpPr>
      <xdr:spPr>
        <a:xfrm>
          <a:off x="2162175" y="9382125"/>
          <a:ext cx="47218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CL" sz="1100" baseline="0"/>
            <a:t>7 m</a:t>
          </a:r>
          <a:endParaRPr lang="es-CL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F2:P31"/>
  <sheetViews>
    <sheetView tabSelected="1" topLeftCell="F1" workbookViewId="0">
      <selection activeCell="J31" sqref="J31:K31"/>
    </sheetView>
  </sheetViews>
  <sheetFormatPr baseColWidth="10" defaultRowHeight="15"/>
  <cols>
    <col min="7" max="7" width="25.140625" bestFit="1" customWidth="1"/>
    <col min="8" max="8" width="12.5703125" bestFit="1" customWidth="1"/>
    <col min="10" max="10" width="13.42578125" bestFit="1" customWidth="1"/>
    <col min="11" max="11" width="13.140625" bestFit="1" customWidth="1"/>
  </cols>
  <sheetData>
    <row r="2" spans="6:16">
      <c r="G2" t="s">
        <v>0</v>
      </c>
    </row>
    <row r="3" spans="6:16">
      <c r="F3" t="s">
        <v>6</v>
      </c>
      <c r="G3" t="s">
        <v>1</v>
      </c>
      <c r="H3" t="s">
        <v>2</v>
      </c>
      <c r="I3" t="s">
        <v>3</v>
      </c>
      <c r="J3" t="s">
        <v>4</v>
      </c>
      <c r="K3" t="s">
        <v>5</v>
      </c>
      <c r="L3">
        <v>1</v>
      </c>
      <c r="M3">
        <v>2</v>
      </c>
      <c r="N3">
        <v>3</v>
      </c>
      <c r="O3">
        <v>4</v>
      </c>
      <c r="P3">
        <v>5</v>
      </c>
    </row>
    <row r="4" spans="6:16">
      <c r="H4" t="s">
        <v>9</v>
      </c>
      <c r="I4" t="s">
        <v>9</v>
      </c>
      <c r="J4" t="s">
        <v>10</v>
      </c>
      <c r="K4" t="s">
        <v>11</v>
      </c>
    </row>
    <row r="5" spans="6:16">
      <c r="F5">
        <v>1</v>
      </c>
      <c r="G5" t="s">
        <v>7</v>
      </c>
      <c r="H5" t="s">
        <v>8</v>
      </c>
      <c r="I5">
        <v>500</v>
      </c>
      <c r="J5">
        <v>6</v>
      </c>
      <c r="K5" s="1">
        <f>+I5/J5</f>
        <v>83.333333333333329</v>
      </c>
      <c r="L5" s="3"/>
      <c r="M5" s="3"/>
      <c r="N5" s="3"/>
    </row>
    <row r="6" spans="6:16">
      <c r="F6">
        <v>2</v>
      </c>
      <c r="G6" t="s">
        <v>12</v>
      </c>
      <c r="H6" t="s">
        <v>8</v>
      </c>
      <c r="I6">
        <v>50</v>
      </c>
      <c r="J6">
        <f>1.5*3.5</f>
        <v>5.25</v>
      </c>
      <c r="K6" s="1">
        <f t="shared" ref="K6:K13" si="0">+I6/J6</f>
        <v>9.5238095238095237</v>
      </c>
      <c r="M6" s="3"/>
    </row>
    <row r="7" spans="6:16">
      <c r="F7">
        <v>3</v>
      </c>
      <c r="G7" t="s">
        <v>13</v>
      </c>
      <c r="H7" t="s">
        <v>8</v>
      </c>
      <c r="I7">
        <v>50</v>
      </c>
      <c r="J7">
        <f>1.5*3.5</f>
        <v>5.25</v>
      </c>
      <c r="K7" s="1">
        <f t="shared" si="0"/>
        <v>9.5238095238095237</v>
      </c>
      <c r="N7" s="3"/>
    </row>
    <row r="8" spans="6:16">
      <c r="F8">
        <v>4</v>
      </c>
      <c r="G8" t="s">
        <v>14</v>
      </c>
      <c r="H8">
        <v>3</v>
      </c>
      <c r="I8">
        <v>42</v>
      </c>
      <c r="J8">
        <v>3</v>
      </c>
      <c r="K8" s="1">
        <f t="shared" si="0"/>
        <v>14</v>
      </c>
      <c r="O8" s="4"/>
    </row>
    <row r="9" spans="6:16">
      <c r="F9">
        <v>5</v>
      </c>
      <c r="G9" t="s">
        <v>15</v>
      </c>
      <c r="H9" t="s">
        <v>8</v>
      </c>
      <c r="I9">
        <v>50</v>
      </c>
      <c r="J9">
        <f>1.5*3.5</f>
        <v>5.25</v>
      </c>
      <c r="K9" s="1">
        <f t="shared" si="0"/>
        <v>9.5238095238095237</v>
      </c>
      <c r="N9" s="3"/>
    </row>
    <row r="10" spans="6:16">
      <c r="F10">
        <v>6</v>
      </c>
      <c r="G10" t="s">
        <v>16</v>
      </c>
      <c r="H10" t="s">
        <v>8</v>
      </c>
      <c r="I10">
        <f>3*7</f>
        <v>21</v>
      </c>
      <c r="J10">
        <f>1.5*3.5</f>
        <v>5.25</v>
      </c>
      <c r="K10" s="1">
        <f t="shared" si="0"/>
        <v>4</v>
      </c>
      <c r="N10" s="3"/>
    </row>
    <row r="11" spans="6:16">
      <c r="F11">
        <v>7</v>
      </c>
      <c r="G11" t="s">
        <v>17</v>
      </c>
      <c r="H11">
        <f>40-16</f>
        <v>24</v>
      </c>
      <c r="I11">
        <v>50</v>
      </c>
      <c r="J11">
        <v>4</v>
      </c>
      <c r="K11" s="1">
        <f t="shared" si="0"/>
        <v>12.5</v>
      </c>
      <c r="O11" s="4"/>
    </row>
    <row r="12" spans="6:16">
      <c r="F12">
        <v>8</v>
      </c>
      <c r="G12" t="s">
        <v>18</v>
      </c>
      <c r="H12">
        <f>+(4+10)/2*4</f>
        <v>28</v>
      </c>
      <c r="I12">
        <v>50</v>
      </c>
      <c r="J12">
        <v>2</v>
      </c>
      <c r="K12" s="1">
        <f t="shared" si="0"/>
        <v>25</v>
      </c>
      <c r="O12" s="4"/>
    </row>
    <row r="13" spans="6:16">
      <c r="F13">
        <v>9</v>
      </c>
      <c r="G13" t="s">
        <v>19</v>
      </c>
      <c r="H13">
        <f>38*10</f>
        <v>380</v>
      </c>
      <c r="I13">
        <v>50</v>
      </c>
      <c r="J13">
        <v>1.5</v>
      </c>
      <c r="K13" s="1">
        <f t="shared" si="0"/>
        <v>33.333333333333336</v>
      </c>
      <c r="P13" s="5"/>
    </row>
    <row r="14" spans="6:16">
      <c r="F14" s="2">
        <v>10</v>
      </c>
      <c r="G14" s="2" t="s">
        <v>20</v>
      </c>
      <c r="H14" s="2">
        <f>38*10</f>
        <v>380</v>
      </c>
      <c r="I14" s="2">
        <v>50</v>
      </c>
      <c r="J14" s="2"/>
      <c r="K14" s="2"/>
    </row>
    <row r="17" spans="7:11">
      <c r="G17" t="s">
        <v>0</v>
      </c>
    </row>
    <row r="18" spans="7:11">
      <c r="G18" t="s">
        <v>1</v>
      </c>
      <c r="H18" t="s">
        <v>2</v>
      </c>
      <c r="I18" t="s">
        <v>3</v>
      </c>
      <c r="J18" t="s">
        <v>21</v>
      </c>
    </row>
    <row r="19" spans="7:11">
      <c r="H19" t="s">
        <v>9</v>
      </c>
      <c r="I19" t="s">
        <v>9</v>
      </c>
      <c r="J19" t="s">
        <v>22</v>
      </c>
    </row>
    <row r="20" spans="7:11">
      <c r="G20" t="s">
        <v>7</v>
      </c>
      <c r="H20" t="s">
        <v>8</v>
      </c>
      <c r="I20">
        <v>500</v>
      </c>
      <c r="J20">
        <v>1500</v>
      </c>
      <c r="K20" s="1">
        <f>+I20*J20</f>
        <v>750000</v>
      </c>
    </row>
    <row r="21" spans="7:11">
      <c r="G21" t="s">
        <v>12</v>
      </c>
      <c r="H21" t="s">
        <v>8</v>
      </c>
      <c r="I21">
        <v>50</v>
      </c>
      <c r="J21">
        <v>800</v>
      </c>
      <c r="K21" s="1">
        <f t="shared" ref="K21:K28" si="1">+I21*J21</f>
        <v>40000</v>
      </c>
    </row>
    <row r="22" spans="7:11">
      <c r="G22" t="s">
        <v>13</v>
      </c>
      <c r="H22" t="s">
        <v>8</v>
      </c>
      <c r="I22">
        <v>50</v>
      </c>
      <c r="J22">
        <v>800</v>
      </c>
      <c r="K22" s="1">
        <f t="shared" si="1"/>
        <v>40000</v>
      </c>
    </row>
    <row r="23" spans="7:11">
      <c r="G23" t="s">
        <v>14</v>
      </c>
      <c r="H23">
        <v>3</v>
      </c>
      <c r="I23">
        <v>42</v>
      </c>
      <c r="J23">
        <v>2500</v>
      </c>
      <c r="K23" s="1">
        <f t="shared" si="1"/>
        <v>105000</v>
      </c>
    </row>
    <row r="24" spans="7:11">
      <c r="G24" t="s">
        <v>15</v>
      </c>
      <c r="H24" t="s">
        <v>8</v>
      </c>
      <c r="I24">
        <v>50</v>
      </c>
      <c r="J24">
        <v>1500</v>
      </c>
      <c r="K24" s="1">
        <f t="shared" si="1"/>
        <v>75000</v>
      </c>
    </row>
    <row r="25" spans="7:11">
      <c r="G25" t="s">
        <v>16</v>
      </c>
      <c r="H25" t="s">
        <v>8</v>
      </c>
      <c r="I25">
        <f>3*7</f>
        <v>21</v>
      </c>
      <c r="J25">
        <v>1500</v>
      </c>
      <c r="K25" s="1">
        <f t="shared" si="1"/>
        <v>31500</v>
      </c>
    </row>
    <row r="26" spans="7:11">
      <c r="G26" t="s">
        <v>17</v>
      </c>
      <c r="H26">
        <f>40-16</f>
        <v>24</v>
      </c>
      <c r="I26">
        <v>50</v>
      </c>
      <c r="J26">
        <v>400</v>
      </c>
      <c r="K26" s="1">
        <f t="shared" si="1"/>
        <v>20000</v>
      </c>
    </row>
    <row r="27" spans="7:11">
      <c r="G27" t="s">
        <v>18</v>
      </c>
      <c r="H27">
        <f>+(4+10)/2*4</f>
        <v>28</v>
      </c>
      <c r="I27">
        <v>50</v>
      </c>
      <c r="J27">
        <v>600</v>
      </c>
      <c r="K27" s="1">
        <f t="shared" si="1"/>
        <v>30000</v>
      </c>
    </row>
    <row r="28" spans="7:11">
      <c r="G28" t="s">
        <v>19</v>
      </c>
      <c r="H28">
        <f>38*10</f>
        <v>380</v>
      </c>
      <c r="I28">
        <v>50</v>
      </c>
      <c r="J28">
        <f>5*42*15/1.5</f>
        <v>2100</v>
      </c>
      <c r="K28" s="1">
        <f t="shared" si="1"/>
        <v>105000</v>
      </c>
    </row>
    <row r="29" spans="7:11">
      <c r="G29" s="2"/>
      <c r="H29" s="2"/>
      <c r="I29" s="2"/>
      <c r="J29" t="s">
        <v>23</v>
      </c>
      <c r="K29" s="1">
        <f>SUM(K20:K28)</f>
        <v>1196500</v>
      </c>
    </row>
    <row r="30" spans="7:11">
      <c r="J30" t="s">
        <v>24</v>
      </c>
      <c r="K30" s="1">
        <f>50*10*50*2.7</f>
        <v>67500</v>
      </c>
    </row>
    <row r="31" spans="7:11">
      <c r="J31" t="s">
        <v>25</v>
      </c>
      <c r="K31" s="6">
        <f>+K29/K30</f>
        <v>17.725925925925925</v>
      </c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Erubio</dc:creator>
  <cp:lastModifiedBy>Erubio</cp:lastModifiedBy>
  <dcterms:created xsi:type="dcterms:W3CDTF">2009-04-21T16:20:21Z</dcterms:created>
  <dcterms:modified xsi:type="dcterms:W3CDTF">2009-04-21T20:15:02Z</dcterms:modified>
</cp:coreProperties>
</file>