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35" windowWidth="9420" windowHeight="4500" activeTab="1"/>
  </bookViews>
  <sheets>
    <sheet name="Anova 1vía" sheetId="1" r:id="rId1"/>
    <sheet name="Anova 2 vías" sheetId="3" r:id="rId2"/>
  </sheets>
  <calcPr calcId="124519"/>
</workbook>
</file>

<file path=xl/calcChain.xml><?xml version="1.0" encoding="utf-8"?>
<calcChain xmlns="http://schemas.openxmlformats.org/spreadsheetml/2006/main">
  <c r="H19" i="1"/>
  <c r="E11" i="3"/>
  <c r="B14"/>
  <c r="G19"/>
  <c r="C14"/>
  <c r="D14"/>
  <c r="B15"/>
  <c r="C15"/>
  <c r="D15"/>
  <c r="B16"/>
  <c r="C16"/>
  <c r="D16"/>
  <c r="B17"/>
  <c r="C17"/>
  <c r="D17"/>
  <c r="B18"/>
  <c r="C18"/>
  <c r="D18"/>
  <c r="E19"/>
  <c r="H4"/>
  <c r="G20"/>
  <c r="H3"/>
  <c r="E6"/>
  <c r="E14"/>
  <c r="F14"/>
  <c r="E7"/>
  <c r="E15"/>
  <c r="F15"/>
  <c r="E8"/>
  <c r="E16"/>
  <c r="F16"/>
  <c r="E9"/>
  <c r="E17"/>
  <c r="F17"/>
  <c r="E10"/>
  <c r="E18"/>
  <c r="F18"/>
  <c r="B11"/>
  <c r="B19"/>
  <c r="B20"/>
  <c r="C11"/>
  <c r="C19"/>
  <c r="C20"/>
  <c r="D11"/>
  <c r="D19"/>
  <c r="D20"/>
  <c r="B11" i="1"/>
  <c r="E11"/>
  <c r="B19"/>
  <c r="B20"/>
  <c r="C11"/>
  <c r="C19"/>
  <c r="C20"/>
  <c r="D11"/>
  <c r="D19"/>
  <c r="D20"/>
  <c r="G20"/>
  <c r="B14"/>
  <c r="C14"/>
  <c r="D14"/>
  <c r="B15"/>
  <c r="C15"/>
  <c r="D15"/>
  <c r="B16"/>
  <c r="C16"/>
  <c r="D16"/>
  <c r="B17"/>
  <c r="C17"/>
  <c r="D17"/>
  <c r="B18"/>
  <c r="C18"/>
  <c r="D18"/>
  <c r="E19"/>
  <c r="G19"/>
  <c r="G21"/>
  <c r="I17"/>
  <c r="E20"/>
  <c r="G4" i="3"/>
  <c r="I4"/>
  <c r="G2"/>
  <c r="H2"/>
  <c r="G21"/>
  <c r="I17"/>
  <c r="E20"/>
  <c r="G3"/>
  <c r="I3"/>
  <c r="H20"/>
  <c r="H8"/>
  <c r="H5"/>
  <c r="G8"/>
  <c r="I8"/>
  <c r="G5"/>
  <c r="I5"/>
  <c r="H20" i="1"/>
  <c r="I20"/>
  <c r="J20"/>
  <c r="E21"/>
  <c r="H21"/>
  <c r="E21" i="3"/>
  <c r="H21"/>
  <c r="J4"/>
  <c r="K8"/>
  <c r="J8"/>
  <c r="L8"/>
  <c r="J3"/>
  <c r="K3"/>
  <c r="K4"/>
  <c r="L4"/>
  <c r="I20"/>
  <c r="J20"/>
  <c r="L3"/>
</calcChain>
</file>

<file path=xl/sharedStrings.xml><?xml version="1.0" encoding="utf-8"?>
<sst xmlns="http://schemas.openxmlformats.org/spreadsheetml/2006/main" count="51" uniqueCount="33">
  <si>
    <t>Ejemplo</t>
  </si>
  <si>
    <t>Experiencia</t>
  </si>
  <si>
    <t>Sistemas (Tratamiento)</t>
  </si>
  <si>
    <t>SCT</t>
  </si>
  <si>
    <t>SCBL</t>
  </si>
  <si>
    <t>SCE</t>
  </si>
  <si>
    <t>F</t>
  </si>
  <si>
    <t>SCE 1way</t>
  </si>
  <si>
    <t>SCE 2way</t>
  </si>
  <si>
    <t>gdl</t>
  </si>
  <si>
    <t>ANOVA 1 vía</t>
  </si>
  <si>
    <t>Oruga</t>
  </si>
  <si>
    <t>Retro normal</t>
  </si>
  <si>
    <t>Bobcat</t>
  </si>
  <si>
    <t>Persona</t>
  </si>
  <si>
    <t>Gran promedio</t>
  </si>
  <si>
    <t>SCModelo</t>
  </si>
  <si>
    <t>dif^2</t>
  </si>
  <si>
    <t>casos*dif^2</t>
  </si>
  <si>
    <t>F(,05;gdlmodelo;gdlerror)</t>
  </si>
  <si>
    <t>Nivel conf</t>
  </si>
  <si>
    <t>Umbral</t>
  </si>
  <si>
    <t>ANOVA 2 vías</t>
  </si>
  <si>
    <t>Término</t>
  </si>
  <si>
    <t>Valor</t>
  </si>
  <si>
    <t>Valor/gdl</t>
  </si>
  <si>
    <t>Rechaza Nula</t>
  </si>
  <si>
    <t>Pivote</t>
  </si>
  <si>
    <t>diff^2</t>
  </si>
  <si>
    <t>trat*diff^2</t>
  </si>
  <si>
    <t>SCE 1way (expe)</t>
  </si>
  <si>
    <t>Un ejercicio: ¿y una vía para "experiencia"?</t>
  </si>
  <si>
    <t>Retro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</si>
</sst>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0"/>
      <name val="Arial"/>
    </font>
    <font>
      <b/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3" borderId="1" xfId="0" applyNumberFormat="1" applyFill="1" applyBorder="1"/>
    <xf numFmtId="165" fontId="0" fillId="3" borderId="1" xfId="0" applyNumberFormat="1" applyFill="1" applyBorder="1"/>
    <xf numFmtId="0" fontId="0" fillId="3" borderId="1" xfId="0" applyFill="1" applyBorder="1"/>
    <xf numFmtId="1" fontId="0" fillId="0" borderId="1" xfId="0" applyNumberFormat="1" applyBorder="1"/>
    <xf numFmtId="165" fontId="0" fillId="0" borderId="1" xfId="0" applyNumberFormat="1" applyBorder="1"/>
    <xf numFmtId="2" fontId="0" fillId="0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2" fillId="4" borderId="1" xfId="0" applyFont="1" applyFill="1" applyBorder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workbookViewId="0">
      <selection activeCell="I17" sqref="I17"/>
    </sheetView>
  </sheetViews>
  <sheetFormatPr baseColWidth="10" defaultColWidth="9.140625" defaultRowHeight="12.75"/>
  <cols>
    <col min="1" max="1" width="10.28515625" customWidth="1"/>
  </cols>
  <sheetData>
    <row r="1" spans="1:9">
      <c r="A1" s="9" t="s">
        <v>10</v>
      </c>
      <c r="E1" s="4"/>
    </row>
    <row r="2" spans="1:9">
      <c r="E2" s="4"/>
    </row>
    <row r="3" spans="1:9">
      <c r="A3" t="s">
        <v>0</v>
      </c>
      <c r="B3" t="s">
        <v>11</v>
      </c>
      <c r="C3" s="23" t="s">
        <v>32</v>
      </c>
      <c r="D3" t="s">
        <v>13</v>
      </c>
      <c r="E3" s="4"/>
    </row>
    <row r="4" spans="1:9">
      <c r="A4" s="4"/>
      <c r="B4" s="22" t="s">
        <v>2</v>
      </c>
      <c r="C4" s="22"/>
      <c r="D4" s="22"/>
      <c r="E4" s="4"/>
    </row>
    <row r="5" spans="1:9">
      <c r="A5" s="4" t="s">
        <v>14</v>
      </c>
      <c r="B5" s="4">
        <v>1</v>
      </c>
      <c r="C5" s="4">
        <v>2</v>
      </c>
      <c r="D5" s="4">
        <v>3</v>
      </c>
      <c r="E5" s="4"/>
    </row>
    <row r="6" spans="1:9">
      <c r="A6" s="4">
        <v>1</v>
      </c>
      <c r="B6" s="5">
        <v>27</v>
      </c>
      <c r="C6" s="5">
        <v>21</v>
      </c>
      <c r="D6" s="5">
        <v>25</v>
      </c>
      <c r="E6" s="6"/>
    </row>
    <row r="7" spans="1:9">
      <c r="A7" s="4">
        <v>2</v>
      </c>
      <c r="B7" s="5">
        <v>31</v>
      </c>
      <c r="C7" s="5">
        <v>33</v>
      </c>
      <c r="D7" s="5">
        <v>35</v>
      </c>
      <c r="E7" s="6"/>
    </row>
    <row r="8" spans="1:9">
      <c r="A8" s="4">
        <v>3</v>
      </c>
      <c r="B8" s="5">
        <v>42</v>
      </c>
      <c r="C8" s="5">
        <v>39</v>
      </c>
      <c r="D8" s="5">
        <v>39</v>
      </c>
      <c r="E8" s="6"/>
    </row>
    <row r="9" spans="1:9">
      <c r="A9" s="4">
        <v>4</v>
      </c>
      <c r="B9" s="5">
        <v>38</v>
      </c>
      <c r="C9" s="5">
        <v>41</v>
      </c>
      <c r="D9" s="5">
        <v>37</v>
      </c>
      <c r="E9" s="6"/>
    </row>
    <row r="10" spans="1:9">
      <c r="A10" s="4">
        <v>5</v>
      </c>
      <c r="B10" s="5">
        <v>45</v>
      </c>
      <c r="C10" s="5">
        <v>46</v>
      </c>
      <c r="D10" s="5">
        <v>45</v>
      </c>
      <c r="E10" s="6"/>
    </row>
    <row r="11" spans="1:9">
      <c r="A11" s="4"/>
      <c r="B11" s="7">
        <f>+AVERAGE(B6:B10)</f>
        <v>36.6</v>
      </c>
      <c r="C11" s="7">
        <f>+AVERAGE(C6:C10)</f>
        <v>36</v>
      </c>
      <c r="D11" s="7">
        <f>+AVERAGE(D6:D10)</f>
        <v>36.200000000000003</v>
      </c>
      <c r="E11" s="6">
        <f>AVERAGE(B6:D10)</f>
        <v>36.266666666666666</v>
      </c>
      <c r="F11" t="s">
        <v>15</v>
      </c>
    </row>
    <row r="13" spans="1:9">
      <c r="A13" s="4" t="s">
        <v>14</v>
      </c>
      <c r="B13" s="4">
        <v>1</v>
      </c>
      <c r="C13" s="4">
        <v>2</v>
      </c>
      <c r="D13" s="4">
        <v>3</v>
      </c>
    </row>
    <row r="14" spans="1:9">
      <c r="A14" s="4">
        <v>1</v>
      </c>
      <c r="B14" s="8">
        <f>(B6-$E$11)^2</f>
        <v>85.871111111111091</v>
      </c>
      <c r="C14" s="8">
        <f>(C6-$E$11)^2</f>
        <v>233.07111111111109</v>
      </c>
      <c r="D14" s="8">
        <f>(D6-$E$11)^2</f>
        <v>126.93777777777775</v>
      </c>
    </row>
    <row r="15" spans="1:9">
      <c r="A15" s="4">
        <v>2</v>
      </c>
      <c r="B15" s="8">
        <f t="shared" ref="B15:D18" si="0">(B7-$E$11)^2</f>
        <v>27.737777777777769</v>
      </c>
      <c r="C15" s="8">
        <f t="shared" si="0"/>
        <v>10.671111111111104</v>
      </c>
      <c r="D15" s="8">
        <f t="shared" si="0"/>
        <v>1.6044444444444421</v>
      </c>
    </row>
    <row r="16" spans="1:9">
      <c r="A16" s="4">
        <v>3</v>
      </c>
      <c r="B16" s="8">
        <f t="shared" si="0"/>
        <v>32.871111111111119</v>
      </c>
      <c r="C16" s="8">
        <f t="shared" si="0"/>
        <v>7.4711111111111164</v>
      </c>
      <c r="D16" s="8">
        <f t="shared" si="0"/>
        <v>7.4711111111111164</v>
      </c>
      <c r="H16" t="s">
        <v>20</v>
      </c>
      <c r="I16" t="s">
        <v>21</v>
      </c>
    </row>
    <row r="17" spans="1:10">
      <c r="A17" s="4">
        <v>4</v>
      </c>
      <c r="B17" s="8">
        <f t="shared" si="0"/>
        <v>3.0044444444444478</v>
      </c>
      <c r="C17" s="8">
        <f t="shared" si="0"/>
        <v>22.404444444444454</v>
      </c>
      <c r="D17" s="8">
        <f t="shared" si="0"/>
        <v>0.53777777777777913</v>
      </c>
      <c r="H17">
        <v>0.05</v>
      </c>
      <c r="I17" s="2">
        <f>FINV(H17,G20,G21)</f>
        <v>3.8852938347033836</v>
      </c>
    </row>
    <row r="18" spans="1:10">
      <c r="A18" s="4">
        <v>5</v>
      </c>
      <c r="B18" s="8">
        <f t="shared" si="0"/>
        <v>76.271111111111125</v>
      </c>
      <c r="C18" s="8">
        <f t="shared" si="0"/>
        <v>94.737777777777794</v>
      </c>
      <c r="D18" s="8">
        <f t="shared" si="0"/>
        <v>76.271111111111125</v>
      </c>
      <c r="G18" t="s">
        <v>9</v>
      </c>
      <c r="H18" t="s">
        <v>19</v>
      </c>
    </row>
    <row r="19" spans="1:10">
      <c r="A19" t="s">
        <v>17</v>
      </c>
      <c r="B19" s="19">
        <f>+(B11-$E$11)^2</f>
        <v>0.11111111111111269</v>
      </c>
      <c r="C19" s="19">
        <f>+(C11-$E$11)^2</f>
        <v>7.1111111111110611E-2</v>
      </c>
      <c r="D19" s="19">
        <f>+(D11-$E$11)^2</f>
        <v>4.4444444444439388E-3</v>
      </c>
      <c r="E19" s="11">
        <f>+SUM(B14:D18)</f>
        <v>806.93333333333328</v>
      </c>
      <c r="F19" s="10" t="s">
        <v>3</v>
      </c>
      <c r="G19" s="10">
        <f>+COUNT(B14:D18)-1</f>
        <v>14</v>
      </c>
      <c r="H19" s="2">
        <f>+E19/G19</f>
        <v>57.638095238095232</v>
      </c>
    </row>
    <row r="20" spans="1:10">
      <c r="A20" t="s">
        <v>18</v>
      </c>
      <c r="B20" s="19">
        <f>+B19*COUNT(B6:B10)</f>
        <v>0.55555555555556346</v>
      </c>
      <c r="C20" s="19">
        <f>+C19*COUNT(C6:C10)</f>
        <v>0.35555555555555307</v>
      </c>
      <c r="D20" s="19">
        <f>+D19*COUNT(D6:D10)</f>
        <v>2.2222222222219694E-2</v>
      </c>
      <c r="E20" s="11">
        <f>+SUM(B20:D20)</f>
        <v>0.93333333333333623</v>
      </c>
      <c r="F20" s="10" t="s">
        <v>16</v>
      </c>
      <c r="G20" s="10">
        <f>+COUNT(B5:D5)-1</f>
        <v>2</v>
      </c>
      <c r="H20" s="2">
        <f>+E20/G20</f>
        <v>0.46666666666666812</v>
      </c>
      <c r="I20" s="1">
        <f>+H20/H21</f>
        <v>6.9478908188585816E-3</v>
      </c>
      <c r="J20" t="str">
        <f>+IF(I20&lt;I17,"No Rechaza Nula","Rechaza Nula")</f>
        <v>No Rechaza Nula</v>
      </c>
    </row>
    <row r="21" spans="1:10">
      <c r="E21" s="11">
        <f>+E19-E20</f>
        <v>806</v>
      </c>
      <c r="F21" s="10" t="s">
        <v>5</v>
      </c>
      <c r="G21" s="10">
        <f>+G19-G20</f>
        <v>12</v>
      </c>
      <c r="H21" s="2">
        <f>+E21/G21</f>
        <v>67.166666666666671</v>
      </c>
    </row>
  </sheetData>
  <mergeCells count="1">
    <mergeCell ref="B4:D4"/>
  </mergeCells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activeCell="A22" sqref="A22"/>
    </sheetView>
  </sheetViews>
  <sheetFormatPr baseColWidth="10" defaultColWidth="9.140625" defaultRowHeight="12.75"/>
  <cols>
    <col min="1" max="1" width="10.28515625" customWidth="1"/>
    <col min="6" max="6" width="10.5703125" customWidth="1"/>
    <col min="12" max="12" width="15.42578125" bestFit="1" customWidth="1"/>
  </cols>
  <sheetData>
    <row r="1" spans="1:12">
      <c r="A1" s="9" t="s">
        <v>22</v>
      </c>
      <c r="E1" s="4"/>
      <c r="F1" s="21" t="s">
        <v>23</v>
      </c>
      <c r="G1" s="21" t="s">
        <v>24</v>
      </c>
      <c r="H1" s="21" t="s">
        <v>9</v>
      </c>
      <c r="I1" s="21" t="s">
        <v>25</v>
      </c>
      <c r="J1" s="21" t="s">
        <v>27</v>
      </c>
      <c r="K1" s="21" t="s">
        <v>6</v>
      </c>
      <c r="L1" s="21" t="s">
        <v>26</v>
      </c>
    </row>
    <row r="2" spans="1:12">
      <c r="E2" s="4"/>
      <c r="F2" s="12" t="s">
        <v>3</v>
      </c>
      <c r="G2" s="13">
        <f>+E19</f>
        <v>806.93333333333328</v>
      </c>
      <c r="H2" s="12">
        <f>+G19</f>
        <v>14</v>
      </c>
      <c r="I2" s="12"/>
      <c r="J2" s="12"/>
      <c r="K2" s="12"/>
      <c r="L2" s="12"/>
    </row>
    <row r="3" spans="1:12">
      <c r="A3" t="s">
        <v>0</v>
      </c>
      <c r="B3" t="s">
        <v>11</v>
      </c>
      <c r="C3" t="s">
        <v>12</v>
      </c>
      <c r="D3" t="s">
        <v>13</v>
      </c>
      <c r="E3" s="4"/>
      <c r="F3" s="12" t="s">
        <v>16</v>
      </c>
      <c r="G3" s="13">
        <f>+E20</f>
        <v>0.93333333333333623</v>
      </c>
      <c r="H3" s="12">
        <f>+G20</f>
        <v>2</v>
      </c>
      <c r="I3" s="13">
        <f>+G3/H3</f>
        <v>0.46666666666666812</v>
      </c>
      <c r="J3" s="13">
        <f>+I3/$I$5</f>
        <v>9.0909090909091328E-2</v>
      </c>
      <c r="K3" s="13">
        <f>FINV($H$17,H3,$H$5)</f>
        <v>4.4589701075720019</v>
      </c>
      <c r="L3" s="12" t="str">
        <f>+IF(J3&gt;K3,"Rechazo Nula","No Rechazo Nula")</f>
        <v>No Rechazo Nula</v>
      </c>
    </row>
    <row r="4" spans="1:12">
      <c r="A4" s="4"/>
      <c r="B4" s="22" t="s">
        <v>2</v>
      </c>
      <c r="C4" s="22"/>
      <c r="D4" s="22"/>
      <c r="E4" s="4"/>
      <c r="F4" s="14" t="s">
        <v>4</v>
      </c>
      <c r="G4" s="15">
        <f>+SUM(F14:F18)</f>
        <v>764.93333333333339</v>
      </c>
      <c r="H4" s="16">
        <f>+COUNT(A6:A10)-1</f>
        <v>4</v>
      </c>
      <c r="I4" s="14">
        <f>+G4/H4</f>
        <v>191.23333333333335</v>
      </c>
      <c r="J4" s="14">
        <f>+I4/$I$5</f>
        <v>37.253246753246813</v>
      </c>
      <c r="K4" s="14">
        <f>FINV($H$17,H4,$H$5)</f>
        <v>3.8378533546399156</v>
      </c>
      <c r="L4" s="16" t="str">
        <f>+IF(J4&gt;K4,"Rechazo Nula","No Rechazo Nula")</f>
        <v>Rechazo Nula</v>
      </c>
    </row>
    <row r="5" spans="1:12">
      <c r="A5" s="4" t="s">
        <v>1</v>
      </c>
      <c r="B5" s="4">
        <v>1</v>
      </c>
      <c r="C5" s="4">
        <v>2</v>
      </c>
      <c r="D5" s="4">
        <v>3</v>
      </c>
      <c r="E5" s="4"/>
      <c r="F5" s="12" t="s">
        <v>8</v>
      </c>
      <c r="G5" s="13">
        <f>+G2-G3-G4</f>
        <v>41.066666666666606</v>
      </c>
      <c r="H5" s="17">
        <f>+H2-H3-H4</f>
        <v>8</v>
      </c>
      <c r="I5" s="13">
        <f>+G5/H5</f>
        <v>5.1333333333333258</v>
      </c>
      <c r="J5" s="12"/>
      <c r="K5" s="12"/>
      <c r="L5" s="12"/>
    </row>
    <row r="6" spans="1:12">
      <c r="A6" s="4">
        <v>1</v>
      </c>
      <c r="B6" s="5">
        <v>27</v>
      </c>
      <c r="C6" s="5">
        <v>21</v>
      </c>
      <c r="D6" s="5">
        <v>25</v>
      </c>
      <c r="E6" s="6">
        <f>+AVERAGE(B6:D6)</f>
        <v>24.333333333333332</v>
      </c>
    </row>
    <row r="7" spans="1:12">
      <c r="A7" s="4">
        <v>2</v>
      </c>
      <c r="B7" s="5">
        <v>31</v>
      </c>
      <c r="C7" s="5">
        <v>33</v>
      </c>
      <c r="D7" s="5">
        <v>35</v>
      </c>
      <c r="E7" s="6">
        <f>+AVERAGE(B7:D7)</f>
        <v>33</v>
      </c>
      <c r="F7" t="s">
        <v>31</v>
      </c>
    </row>
    <row r="8" spans="1:12">
      <c r="A8" s="4">
        <v>3</v>
      </c>
      <c r="B8" s="5">
        <v>42</v>
      </c>
      <c r="C8" s="5">
        <v>39</v>
      </c>
      <c r="D8" s="5">
        <v>39</v>
      </c>
      <c r="E8" s="6">
        <f>+AVERAGE(B8:D8)</f>
        <v>40</v>
      </c>
      <c r="F8" s="12" t="s">
        <v>30</v>
      </c>
      <c r="G8" s="18">
        <f>+G2-G4</f>
        <v>41.999999999999886</v>
      </c>
      <c r="H8" s="18">
        <f>+H2-H4</f>
        <v>10</v>
      </c>
      <c r="I8" s="12">
        <f>+G8/H8</f>
        <v>4.1999999999999886</v>
      </c>
      <c r="J8" s="12">
        <f>+FINV(H17,H4,H8)</f>
        <v>3.4780496908463983</v>
      </c>
      <c r="K8" s="13">
        <f>FINV($H$17,H8,$H$5)</f>
        <v>3.3471631203684353</v>
      </c>
      <c r="L8" s="12" t="str">
        <f>+IF(J8&gt;K8,"Rechazo Nula","No Rechazo Nula")</f>
        <v>Rechazo Nula</v>
      </c>
    </row>
    <row r="9" spans="1:12">
      <c r="A9" s="4">
        <v>4</v>
      </c>
      <c r="B9" s="5">
        <v>38</v>
      </c>
      <c r="C9" s="5">
        <v>41</v>
      </c>
      <c r="D9" s="5">
        <v>37</v>
      </c>
      <c r="E9" s="6">
        <f>+AVERAGE(B9:D9)</f>
        <v>38.666666666666664</v>
      </c>
    </row>
    <row r="10" spans="1:12">
      <c r="A10" s="4">
        <v>5</v>
      </c>
      <c r="B10" s="5">
        <v>45</v>
      </c>
      <c r="C10" s="5">
        <v>46</v>
      </c>
      <c r="D10" s="5">
        <v>45</v>
      </c>
      <c r="E10" s="6">
        <f>+AVERAGE(B10:D10)</f>
        <v>45.333333333333336</v>
      </c>
    </row>
    <row r="11" spans="1:12">
      <c r="A11" s="4"/>
      <c r="B11" s="7">
        <f>+AVERAGE(B6:B10)</f>
        <v>36.6</v>
      </c>
      <c r="C11" s="7">
        <f>+AVERAGE(C6:C10)</f>
        <v>36</v>
      </c>
      <c r="D11" s="7">
        <f>+AVERAGE(D6:D10)</f>
        <v>36.200000000000003</v>
      </c>
      <c r="E11" s="6">
        <f>AVERAGE(B6:D10)</f>
        <v>36.266666666666666</v>
      </c>
    </row>
    <row r="12" spans="1:12">
      <c r="E12" t="s">
        <v>15</v>
      </c>
    </row>
    <row r="13" spans="1:12">
      <c r="A13" s="4" t="s">
        <v>14</v>
      </c>
      <c r="B13" s="4">
        <v>1</v>
      </c>
      <c r="C13" s="4">
        <v>2</v>
      </c>
      <c r="D13" s="4">
        <v>3</v>
      </c>
      <c r="E13" t="s">
        <v>28</v>
      </c>
      <c r="F13" t="s">
        <v>29</v>
      </c>
    </row>
    <row r="14" spans="1:12">
      <c r="A14" s="4">
        <v>1</v>
      </c>
      <c r="B14" s="8">
        <f>(B6-$E$11)^2</f>
        <v>85.871111111111091</v>
      </c>
      <c r="C14" s="8">
        <f>(C6-$E$11)^2</f>
        <v>233.07111111111109</v>
      </c>
      <c r="D14" s="8">
        <f>(D6-$E$11)^2</f>
        <v>126.93777777777775</v>
      </c>
      <c r="E14" s="3">
        <f>+(E6-$E$11)^2</f>
        <v>142.40444444444444</v>
      </c>
      <c r="F14" s="3">
        <f>+E14*COUNT($B$5:$D$5)</f>
        <v>427.21333333333331</v>
      </c>
    </row>
    <row r="15" spans="1:12">
      <c r="A15" s="4">
        <v>2</v>
      </c>
      <c r="B15" s="8">
        <f t="shared" ref="B15:D18" si="0">(B7-$E$11)^2</f>
        <v>27.737777777777769</v>
      </c>
      <c r="C15" s="8">
        <f t="shared" si="0"/>
        <v>10.671111111111104</v>
      </c>
      <c r="D15" s="8">
        <f t="shared" si="0"/>
        <v>1.6044444444444421</v>
      </c>
      <c r="E15" s="3">
        <f>+(E7-$E$11)^2</f>
        <v>10.671111111111104</v>
      </c>
      <c r="F15" s="3">
        <f>+E15*COUNT($B$5:$D$5)</f>
        <v>32.013333333333314</v>
      </c>
    </row>
    <row r="16" spans="1:12">
      <c r="A16" s="4">
        <v>3</v>
      </c>
      <c r="B16" s="8">
        <f t="shared" si="0"/>
        <v>32.871111111111119</v>
      </c>
      <c r="C16" s="8">
        <f t="shared" si="0"/>
        <v>7.4711111111111164</v>
      </c>
      <c r="D16" s="8">
        <f t="shared" si="0"/>
        <v>7.4711111111111164</v>
      </c>
      <c r="E16" s="3">
        <f>+(E8-$E$11)^2</f>
        <v>13.937777777777784</v>
      </c>
      <c r="F16" s="3">
        <f>+E16*COUNT($B$5:$D$5)</f>
        <v>41.813333333333354</v>
      </c>
      <c r="H16" t="s">
        <v>20</v>
      </c>
      <c r="I16" t="s">
        <v>21</v>
      </c>
    </row>
    <row r="17" spans="1:10">
      <c r="A17" s="4">
        <v>4</v>
      </c>
      <c r="B17" s="8">
        <f t="shared" si="0"/>
        <v>3.0044444444444478</v>
      </c>
      <c r="C17" s="8">
        <f t="shared" si="0"/>
        <v>22.404444444444454</v>
      </c>
      <c r="D17" s="8">
        <f t="shared" si="0"/>
        <v>0.53777777777777913</v>
      </c>
      <c r="E17" s="3">
        <f>+(E9-$E$11)^2</f>
        <v>5.7599999999999936</v>
      </c>
      <c r="F17" s="3">
        <f>+E17*COUNT($B$5:$D$5)</f>
        <v>17.27999999999998</v>
      </c>
      <c r="H17">
        <v>0.05</v>
      </c>
      <c r="I17" s="2">
        <f>FINV(H17,G20,G21)</f>
        <v>3.8852938347033836</v>
      </c>
    </row>
    <row r="18" spans="1:10">
      <c r="A18" s="4">
        <v>5</v>
      </c>
      <c r="B18" s="8">
        <f t="shared" si="0"/>
        <v>76.271111111111125</v>
      </c>
      <c r="C18" s="8">
        <f t="shared" si="0"/>
        <v>94.737777777777794</v>
      </c>
      <c r="D18" s="8">
        <f t="shared" si="0"/>
        <v>76.271111111111125</v>
      </c>
      <c r="E18" s="3">
        <f>+(E10-$E$11)^2</f>
        <v>82.204444444444505</v>
      </c>
      <c r="F18" s="3">
        <f>+E18*COUNT($B$5:$D$5)</f>
        <v>246.61333333333351</v>
      </c>
      <c r="G18" t="s">
        <v>9</v>
      </c>
      <c r="H18" t="s">
        <v>19</v>
      </c>
    </row>
    <row r="19" spans="1:10">
      <c r="A19" t="s">
        <v>17</v>
      </c>
      <c r="B19" s="19">
        <f>+(B11-$E$11)^2</f>
        <v>0.11111111111111269</v>
      </c>
      <c r="C19" s="19">
        <f>+(C11-$E$11)^2</f>
        <v>7.1111111111110611E-2</v>
      </c>
      <c r="D19" s="19">
        <f>+(D11-$E$11)^2</f>
        <v>4.4444444444439388E-3</v>
      </c>
      <c r="E19" s="20">
        <f>+SUM(B14:D18)</f>
        <v>806.93333333333328</v>
      </c>
      <c r="F19" s="10" t="s">
        <v>3</v>
      </c>
      <c r="G19" s="10">
        <f>+COUNT(B14:D18)-1</f>
        <v>14</v>
      </c>
    </row>
    <row r="20" spans="1:10">
      <c r="A20" t="s">
        <v>18</v>
      </c>
      <c r="B20" s="19">
        <f>+B19*COUNT(B6:B10)</f>
        <v>0.55555555555556346</v>
      </c>
      <c r="C20" s="19">
        <f>+C19*COUNT(C6:C10)</f>
        <v>0.35555555555555307</v>
      </c>
      <c r="D20" s="19">
        <f>+D19*COUNT(D6:D10)</f>
        <v>2.2222222222219694E-2</v>
      </c>
      <c r="E20" s="20">
        <f>+SUM(B20:D20)</f>
        <v>0.93333333333333623</v>
      </c>
      <c r="F20" s="10" t="s">
        <v>16</v>
      </c>
      <c r="G20" s="10">
        <f>+COUNT(B5:D5)-1</f>
        <v>2</v>
      </c>
      <c r="H20" s="2">
        <f>+E20/G20</f>
        <v>0.46666666666666812</v>
      </c>
      <c r="I20" s="1">
        <f>+H20/H21</f>
        <v>6.9478908188585816E-3</v>
      </c>
      <c r="J20" t="str">
        <f>+IF(I20&lt;I17,"No Rechaza Nula","Rechaza Nula")</f>
        <v>No Rechaza Nula</v>
      </c>
    </row>
    <row r="21" spans="1:10">
      <c r="B21" s="2"/>
      <c r="C21" s="2"/>
      <c r="D21" s="2"/>
      <c r="E21" s="20">
        <f>+E19-E20</f>
        <v>806</v>
      </c>
      <c r="F21" s="10" t="s">
        <v>7</v>
      </c>
      <c r="G21" s="10">
        <f>+G19-G20</f>
        <v>12</v>
      </c>
      <c r="H21" s="2">
        <f>+E21/G21</f>
        <v>67.166666666666671</v>
      </c>
    </row>
  </sheetData>
  <mergeCells count="1">
    <mergeCell ref="B4:D4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Anova 1vía</vt:lpstr>
      <vt:lpstr>Anova 2 vías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Manuel Reyes J.</cp:lastModifiedBy>
  <dcterms:created xsi:type="dcterms:W3CDTF">1996-11-27T10:00:04Z</dcterms:created>
  <dcterms:modified xsi:type="dcterms:W3CDTF">2008-09-01T20:25:29Z</dcterms:modified>
</cp:coreProperties>
</file>