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G27" i="1"/>
  <c r="E27" i="1"/>
  <c r="H26" i="1"/>
  <c r="F26" i="1"/>
  <c r="E26" i="1"/>
  <c r="I12" i="1"/>
  <c r="J12" i="1"/>
  <c r="H12" i="1"/>
  <c r="G12" i="1"/>
  <c r="F12" i="1"/>
  <c r="I11" i="1"/>
  <c r="J11" i="1"/>
  <c r="H11" i="1"/>
  <c r="D11" i="1"/>
  <c r="H25" i="1"/>
  <c r="G25" i="1"/>
  <c r="E25" i="1"/>
  <c r="I10" i="1"/>
  <c r="J10" i="1"/>
  <c r="H10" i="1"/>
  <c r="G10" i="1"/>
  <c r="F10" i="1"/>
  <c r="H24" i="1"/>
  <c r="F24" i="1"/>
  <c r="E24" i="1"/>
  <c r="I9" i="1"/>
  <c r="J9" i="1"/>
  <c r="H9" i="1"/>
  <c r="D9" i="1"/>
  <c r="H23" i="1"/>
  <c r="F23" i="1"/>
  <c r="E23" i="1"/>
  <c r="H22" i="1"/>
  <c r="I8" i="1"/>
  <c r="J8" i="1"/>
  <c r="H8" i="1"/>
  <c r="D8" i="1"/>
  <c r="J7" i="1"/>
</calcChain>
</file>

<file path=xl/sharedStrings.xml><?xml version="1.0" encoding="utf-8"?>
<sst xmlns="http://schemas.openxmlformats.org/spreadsheetml/2006/main" count="46" uniqueCount="27">
  <si>
    <t>Ejercicios Tarjetas de Existencias Método PMP</t>
  </si>
  <si>
    <t>Detalle</t>
  </si>
  <si>
    <t>Entrada</t>
  </si>
  <si>
    <t>Salidas</t>
  </si>
  <si>
    <t>Unidades</t>
  </si>
  <si>
    <t>Precio</t>
  </si>
  <si>
    <t>Valores</t>
  </si>
  <si>
    <t>Entradas</t>
  </si>
  <si>
    <t>Ejercicios Tarjetas de Existencias Método FIFO</t>
  </si>
  <si>
    <t>Importe</t>
  </si>
  <si>
    <t>Saldo</t>
  </si>
  <si>
    <t>Salida</t>
  </si>
  <si>
    <t>Costo Unitario</t>
  </si>
  <si>
    <t>Inventario Final</t>
  </si>
  <si>
    <t>Artículo:</t>
  </si>
  <si>
    <t>Artículo: OMEPRAZOL</t>
  </si>
  <si>
    <t>INVENTARIO INICIAL</t>
  </si>
  <si>
    <t>COMPRA</t>
  </si>
  <si>
    <t>Inventario Inicial</t>
  </si>
  <si>
    <t>30,000 unidades a $300</t>
  </si>
  <si>
    <t>compra</t>
  </si>
  <si>
    <t>30,000 unidades a $300 + 45,000 unidades a $400</t>
  </si>
  <si>
    <t>30,000 unidades a $300 + 45,000 unidades a $400 + 30,000 unidades a $600</t>
  </si>
  <si>
    <t>venta</t>
  </si>
  <si>
    <t>25,000 a $400 + 30,000 a $600</t>
  </si>
  <si>
    <t>25,000 a $400 + 30,000 a $600 + 100,000 unidades a $350</t>
  </si>
  <si>
    <t>15,000 unidades a $400 + 30,000 a $600 + 100,000 a $350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</si>
</sst>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164" fontId="1" fillId="3" borderId="1" xfId="1" applyNumberFormat="1" applyFont="1" applyFill="1" applyBorder="1" applyAlignment="1">
      <alignment vertical="center"/>
    </xf>
    <xf numFmtId="0" fontId="4" fillId="3" borderId="0" xfId="0" applyFont="1" applyFill="1"/>
    <xf numFmtId="3" fontId="4" fillId="3" borderId="0" xfId="0" applyNumberFormat="1" applyFont="1" applyFill="1" applyBorder="1"/>
    <xf numFmtId="165" fontId="4" fillId="3" borderId="0" xfId="1" applyNumberFormat="1" applyFont="1" applyFill="1" applyBorder="1"/>
    <xf numFmtId="0" fontId="0" fillId="3" borderId="0" xfId="0" applyFill="1"/>
    <xf numFmtId="0" fontId="2" fillId="3" borderId="0" xfId="0" applyFont="1" applyFill="1"/>
    <xf numFmtId="3" fontId="2" fillId="3" borderId="0" xfId="0" applyNumberFormat="1" applyFont="1" applyFill="1" applyBorder="1"/>
    <xf numFmtId="165" fontId="2" fillId="3" borderId="0" xfId="1" applyNumberFormat="1" applyFont="1" applyFill="1" applyBorder="1"/>
    <xf numFmtId="0" fontId="2" fillId="3" borderId="15" xfId="0" applyFont="1" applyFill="1" applyBorder="1" applyAlignment="1">
      <alignment vertical="center"/>
    </xf>
    <xf numFmtId="3" fontId="1" fillId="3" borderId="16" xfId="1" applyNumberFormat="1" applyFont="1" applyFill="1" applyBorder="1" applyAlignment="1">
      <alignment vertical="center"/>
    </xf>
    <xf numFmtId="165" fontId="1" fillId="3" borderId="1" xfId="1" applyNumberFormat="1" applyFont="1" applyFill="1" applyBorder="1" applyAlignment="1">
      <alignment vertical="center"/>
    </xf>
    <xf numFmtId="165" fontId="1" fillId="3" borderId="17" xfId="1" applyNumberFormat="1" applyFont="1" applyFill="1" applyBorder="1" applyAlignment="1">
      <alignment vertical="center"/>
    </xf>
    <xf numFmtId="3" fontId="0" fillId="3" borderId="16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5" xfId="0" applyFont="1" applyFill="1" applyBorder="1" applyAlignment="1">
      <alignment vertical="center"/>
    </xf>
    <xf numFmtId="3" fontId="1" fillId="3" borderId="9" xfId="1" applyNumberFormat="1" applyFont="1" applyFill="1" applyBorder="1" applyAlignment="1">
      <alignment vertical="center"/>
    </xf>
    <xf numFmtId="165" fontId="1" fillId="3" borderId="10" xfId="1" applyNumberFormat="1" applyFont="1" applyFill="1" applyBorder="1" applyAlignment="1">
      <alignment vertical="center"/>
    </xf>
    <xf numFmtId="165" fontId="1" fillId="3" borderId="11" xfId="1" applyNumberFormat="1" applyFont="1" applyFill="1" applyBorder="1" applyAlignment="1">
      <alignment vertical="center"/>
    </xf>
    <xf numFmtId="3" fontId="0" fillId="3" borderId="9" xfId="0" applyNumberFormat="1" applyFont="1" applyFill="1" applyBorder="1" applyAlignment="1">
      <alignment vertical="center"/>
    </xf>
    <xf numFmtId="164" fontId="1" fillId="3" borderId="10" xfId="1" applyNumberFormat="1" applyFont="1" applyFill="1" applyBorder="1" applyAlignment="1">
      <alignment vertical="center"/>
    </xf>
    <xf numFmtId="165" fontId="1" fillId="3" borderId="7" xfId="1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horizontal="center" vertical="center"/>
    </xf>
    <xf numFmtId="165" fontId="3" fillId="2" borderId="13" xfId="1" applyNumberFormat="1" applyFont="1" applyFill="1" applyBorder="1" applyAlignment="1">
      <alignment horizontal="center" vertical="center"/>
    </xf>
    <xf numFmtId="165" fontId="3" fillId="2" borderId="14" xfId="1" applyNumberFormat="1" applyFont="1" applyFill="1" applyBorder="1" applyAlignment="1">
      <alignment horizontal="center" vertical="center"/>
    </xf>
    <xf numFmtId="3" fontId="1" fillId="3" borderId="31" xfId="1" applyNumberFormat="1" applyFont="1" applyFill="1" applyBorder="1" applyAlignment="1">
      <alignment vertical="center"/>
    </xf>
    <xf numFmtId="165" fontId="1" fillId="3" borderId="32" xfId="1" applyNumberFormat="1" applyFont="1" applyFill="1" applyBorder="1" applyAlignment="1">
      <alignment vertical="center"/>
    </xf>
    <xf numFmtId="165" fontId="1" fillId="3" borderId="33" xfId="1" applyNumberFormat="1" applyFont="1" applyFill="1" applyBorder="1" applyAlignment="1">
      <alignment vertical="center"/>
    </xf>
    <xf numFmtId="3" fontId="0" fillId="3" borderId="31" xfId="0" applyNumberFormat="1" applyFont="1" applyFill="1" applyBorder="1" applyAlignment="1">
      <alignment vertical="center"/>
    </xf>
    <xf numFmtId="164" fontId="1" fillId="3" borderId="32" xfId="1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center" vertical="center"/>
    </xf>
    <xf numFmtId="165" fontId="3" fillId="2" borderId="10" xfId="1" applyNumberFormat="1" applyFont="1" applyFill="1" applyBorder="1" applyAlignment="1">
      <alignment horizontal="center" vertical="center"/>
    </xf>
    <xf numFmtId="165" fontId="3" fillId="2" borderId="11" xfId="1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3" fontId="2" fillId="2" borderId="27" xfId="0" applyNumberFormat="1" applyFont="1" applyFill="1" applyBorder="1" applyAlignment="1">
      <alignment horizontal="center"/>
    </xf>
    <xf numFmtId="165" fontId="2" fillId="2" borderId="27" xfId="1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165" fontId="3" fillId="2" borderId="39" xfId="1" applyNumberFormat="1" applyFont="1" applyFill="1" applyBorder="1" applyAlignment="1">
      <alignment horizontal="center" vertical="center"/>
    </xf>
    <xf numFmtId="3" fontId="0" fillId="3" borderId="25" xfId="0" applyNumberFormat="1" applyFont="1" applyFill="1" applyBorder="1" applyAlignment="1">
      <alignment vertical="center"/>
    </xf>
    <xf numFmtId="3" fontId="0" fillId="3" borderId="3" xfId="0" applyNumberFormat="1" applyFont="1" applyFill="1" applyBorder="1" applyAlignment="1">
      <alignment vertical="center"/>
    </xf>
    <xf numFmtId="3" fontId="0" fillId="3" borderId="18" xfId="0" applyNumberFormat="1" applyFont="1" applyFill="1" applyBorder="1" applyAlignment="1">
      <alignment vertical="center"/>
    </xf>
    <xf numFmtId="165" fontId="0" fillId="3" borderId="4" xfId="1" applyNumberFormat="1" applyFont="1" applyFill="1" applyBorder="1" applyAlignment="1">
      <alignment vertical="center"/>
    </xf>
    <xf numFmtId="165" fontId="0" fillId="3" borderId="15" xfId="1" applyNumberFormat="1" applyFont="1" applyFill="1" applyBorder="1" applyAlignment="1">
      <alignment vertical="center"/>
    </xf>
    <xf numFmtId="165" fontId="0" fillId="3" borderId="5" xfId="1" applyNumberFormat="1" applyFont="1" applyFill="1" applyBorder="1" applyAlignment="1">
      <alignment vertical="center"/>
    </xf>
    <xf numFmtId="3" fontId="1" fillId="3" borderId="7" xfId="1" applyNumberFormat="1" applyFont="1" applyFill="1" applyBorder="1" applyAlignment="1">
      <alignment vertical="center"/>
    </xf>
    <xf numFmtId="3" fontId="1" fillId="3" borderId="8" xfId="1" applyNumberFormat="1" applyFont="1" applyFill="1" applyBorder="1" applyAlignment="1">
      <alignment vertical="center"/>
    </xf>
    <xf numFmtId="3" fontId="1" fillId="3" borderId="1" xfId="1" applyNumberFormat="1" applyFont="1" applyFill="1" applyBorder="1" applyAlignment="1">
      <alignment vertical="center"/>
    </xf>
    <xf numFmtId="3" fontId="1" fillId="3" borderId="17" xfId="1" applyNumberFormat="1" applyFont="1" applyFill="1" applyBorder="1" applyAlignment="1">
      <alignment vertical="center"/>
    </xf>
    <xf numFmtId="3" fontId="1" fillId="3" borderId="10" xfId="1" applyNumberFormat="1" applyFont="1" applyFill="1" applyBorder="1" applyAlignment="1">
      <alignment vertical="center"/>
    </xf>
    <xf numFmtId="3" fontId="1" fillId="3" borderId="11" xfId="1" applyNumberFormat="1" applyFont="1" applyFill="1" applyBorder="1" applyAlignment="1">
      <alignment vertical="center"/>
    </xf>
    <xf numFmtId="165" fontId="0" fillId="3" borderId="6" xfId="1" applyNumberFormat="1" applyFont="1" applyFill="1" applyBorder="1" applyAlignment="1">
      <alignment vertical="center"/>
    </xf>
    <xf numFmtId="165" fontId="0" fillId="3" borderId="16" xfId="1" applyNumberFormat="1" applyFont="1" applyFill="1" applyBorder="1" applyAlignment="1">
      <alignment vertical="center"/>
    </xf>
    <xf numFmtId="165" fontId="0" fillId="3" borderId="9" xfId="1" applyNumberFormat="1" applyFont="1" applyFill="1" applyBorder="1" applyAlignment="1">
      <alignment vertical="center"/>
    </xf>
    <xf numFmtId="165" fontId="1" fillId="3" borderId="29" xfId="1" applyNumberFormat="1" applyFont="1" applyFill="1" applyBorder="1" applyAlignment="1">
      <alignment vertical="center"/>
    </xf>
    <xf numFmtId="165" fontId="1" fillId="3" borderId="2" xfId="1" applyNumberFormat="1" applyFont="1" applyFill="1" applyBorder="1" applyAlignment="1">
      <alignment vertical="center"/>
    </xf>
    <xf numFmtId="165" fontId="1" fillId="3" borderId="26" xfId="1" applyNumberFormat="1" applyFont="1" applyFill="1" applyBorder="1" applyAlignment="1">
      <alignment vertical="center"/>
    </xf>
    <xf numFmtId="0" fontId="0" fillId="2" borderId="28" xfId="0" applyFill="1" applyBorder="1"/>
    <xf numFmtId="165" fontId="1" fillId="3" borderId="1" xfId="1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5" fontId="3" fillId="2" borderId="7" xfId="1" applyNumberFormat="1" applyFont="1" applyFill="1" applyBorder="1" applyAlignment="1">
      <alignment horizontal="center" vertical="center"/>
    </xf>
    <xf numFmtId="165" fontId="3" fillId="2" borderId="8" xfId="1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165" fontId="2" fillId="2" borderId="27" xfId="1" applyNumberFormat="1" applyFont="1" applyFill="1" applyBorder="1" applyAlignment="1">
      <alignment horizontal="left"/>
    </xf>
    <xf numFmtId="165" fontId="2" fillId="2" borderId="28" xfId="1" applyNumberFormat="1" applyFont="1" applyFill="1" applyBorder="1" applyAlignment="1">
      <alignment horizontal="left"/>
    </xf>
    <xf numFmtId="165" fontId="0" fillId="3" borderId="16" xfId="1" applyNumberFormat="1" applyFont="1" applyFill="1" applyBorder="1" applyAlignment="1">
      <alignment horizontal="center" vertical="center"/>
    </xf>
    <xf numFmtId="165" fontId="0" fillId="3" borderId="17" xfId="1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65" fontId="0" fillId="3" borderId="6" xfId="1" applyNumberFormat="1" applyFont="1" applyFill="1" applyBorder="1" applyAlignment="1">
      <alignment horizontal="center" vertical="center"/>
    </xf>
    <xf numFmtId="165" fontId="0" fillId="3" borderId="8" xfId="1" applyNumberFormat="1" applyFont="1" applyFill="1" applyBorder="1" applyAlignment="1">
      <alignment horizontal="center" vertical="center"/>
    </xf>
    <xf numFmtId="165" fontId="6" fillId="3" borderId="16" xfId="1" applyNumberFormat="1" applyFont="1" applyFill="1" applyBorder="1" applyAlignment="1">
      <alignment horizontal="center" vertical="center" wrapText="1"/>
    </xf>
    <xf numFmtId="165" fontId="6" fillId="3" borderId="17" xfId="1" applyNumberFormat="1" applyFont="1" applyFill="1" applyBorder="1" applyAlignment="1">
      <alignment horizontal="center" vertical="center" wrapText="1"/>
    </xf>
    <xf numFmtId="165" fontId="5" fillId="3" borderId="16" xfId="1" applyNumberFormat="1" applyFont="1" applyFill="1" applyBorder="1" applyAlignment="1">
      <alignment horizontal="center" vertical="center"/>
    </xf>
    <xf numFmtId="165" fontId="5" fillId="3" borderId="17" xfId="1" applyNumberFormat="1" applyFont="1" applyFill="1" applyBorder="1" applyAlignment="1">
      <alignment horizontal="center" vertical="center"/>
    </xf>
    <xf numFmtId="165" fontId="0" fillId="3" borderId="9" xfId="1" applyNumberFormat="1" applyFont="1" applyFill="1" applyBorder="1" applyAlignment="1">
      <alignment horizontal="center" vertical="center"/>
    </xf>
    <xf numFmtId="165" fontId="0" fillId="3" borderId="11" xfId="1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vertical="center" wrapText="1"/>
    </xf>
    <xf numFmtId="165" fontId="0" fillId="3" borderId="40" xfId="1" applyNumberFormat="1" applyFont="1" applyFill="1" applyBorder="1" applyAlignment="1">
      <alignment horizontal="center" vertical="center" wrapText="1"/>
    </xf>
    <xf numFmtId="165" fontId="0" fillId="3" borderId="41" xfId="1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zoomScale="115" zoomScaleNormal="115" workbookViewId="0">
      <selection activeCell="H23" sqref="H23"/>
    </sheetView>
  </sheetViews>
  <sheetFormatPr baseColWidth="10" defaultColWidth="11.42578125" defaultRowHeight="15" x14ac:dyDescent="0.25"/>
  <cols>
    <col min="1" max="1" width="16.140625" style="6" customWidth="1"/>
    <col min="2" max="2" width="16.140625" style="7" customWidth="1"/>
    <col min="3" max="4" width="16.140625" style="8" customWidth="1"/>
    <col min="5" max="5" width="16.140625" style="7" customWidth="1"/>
    <col min="6" max="7" width="16.140625" style="8" customWidth="1"/>
    <col min="8" max="8" width="16.140625" style="7" customWidth="1"/>
    <col min="9" max="10" width="16.140625" style="8" customWidth="1"/>
    <col min="11" max="16384" width="11.42578125" style="5"/>
  </cols>
  <sheetData>
    <row r="2" spans="1:10" ht="15.75" x14ac:dyDescent="0.25">
      <c r="A2" s="2" t="s">
        <v>0</v>
      </c>
      <c r="B2" s="3"/>
      <c r="C2" s="4"/>
      <c r="D2" s="4"/>
      <c r="E2" s="3"/>
      <c r="F2" s="4"/>
      <c r="G2" s="4"/>
      <c r="H2" s="3"/>
      <c r="I2" s="4"/>
      <c r="J2" s="4"/>
    </row>
    <row r="3" spans="1:10" ht="15.75" thickBot="1" x14ac:dyDescent="0.3"/>
    <row r="4" spans="1:10" ht="15.75" thickBot="1" x14ac:dyDescent="0.3">
      <c r="A4" s="64" t="s">
        <v>15</v>
      </c>
      <c r="B4" s="65"/>
      <c r="C4" s="66"/>
      <c r="D4" s="66"/>
      <c r="E4" s="65"/>
      <c r="F4" s="66"/>
      <c r="G4" s="66"/>
      <c r="H4" s="65"/>
      <c r="I4" s="66"/>
      <c r="J4" s="67"/>
    </row>
    <row r="5" spans="1:10" x14ac:dyDescent="0.25">
      <c r="A5" s="59" t="s">
        <v>1</v>
      </c>
      <c r="B5" s="61" t="s">
        <v>7</v>
      </c>
      <c r="C5" s="62"/>
      <c r="D5" s="63"/>
      <c r="E5" s="61" t="s">
        <v>3</v>
      </c>
      <c r="F5" s="62"/>
      <c r="G5" s="63"/>
      <c r="H5" s="61" t="s">
        <v>10</v>
      </c>
      <c r="I5" s="62"/>
      <c r="J5" s="63"/>
    </row>
    <row r="6" spans="1:10" ht="15.75" thickBot="1" x14ac:dyDescent="0.3">
      <c r="A6" s="60"/>
      <c r="B6" s="30" t="s">
        <v>4</v>
      </c>
      <c r="C6" s="31" t="s">
        <v>5</v>
      </c>
      <c r="D6" s="32" t="s">
        <v>9</v>
      </c>
      <c r="E6" s="30" t="s">
        <v>4</v>
      </c>
      <c r="F6" s="31" t="s">
        <v>5</v>
      </c>
      <c r="G6" s="32" t="s">
        <v>9</v>
      </c>
      <c r="H6" s="30" t="s">
        <v>4</v>
      </c>
      <c r="I6" s="31" t="s">
        <v>5</v>
      </c>
      <c r="J6" s="32" t="s">
        <v>9</v>
      </c>
    </row>
    <row r="7" spans="1:10" s="14" customFormat="1" ht="36" customHeight="1" x14ac:dyDescent="0.25">
      <c r="A7" s="87" t="s">
        <v>16</v>
      </c>
      <c r="B7" s="25"/>
      <c r="C7" s="26"/>
      <c r="D7" s="27"/>
      <c r="E7" s="25"/>
      <c r="F7" s="26"/>
      <c r="G7" s="27"/>
      <c r="H7" s="28">
        <v>30000</v>
      </c>
      <c r="I7" s="29">
        <v>300</v>
      </c>
      <c r="J7" s="27">
        <f>+I7*H7</f>
        <v>9000000</v>
      </c>
    </row>
    <row r="8" spans="1:10" s="14" customFormat="1" ht="22.5" customHeight="1" x14ac:dyDescent="0.25">
      <c r="A8" s="9" t="s">
        <v>17</v>
      </c>
      <c r="B8" s="10">
        <v>45000</v>
      </c>
      <c r="C8" s="11">
        <v>400</v>
      </c>
      <c r="D8" s="12">
        <f>+B8*C8</f>
        <v>18000000</v>
      </c>
      <c r="E8" s="10"/>
      <c r="F8" s="1"/>
      <c r="G8" s="12"/>
      <c r="H8" s="13">
        <f>+H7+B8</f>
        <v>75000</v>
      </c>
      <c r="I8" s="1">
        <f>+J8/H8</f>
        <v>360</v>
      </c>
      <c r="J8" s="12">
        <f>+J7+D8</f>
        <v>27000000</v>
      </c>
    </row>
    <row r="9" spans="1:10" s="14" customFormat="1" ht="22.5" customHeight="1" x14ac:dyDescent="0.25">
      <c r="A9" s="9" t="s">
        <v>20</v>
      </c>
      <c r="B9" s="10">
        <v>30000</v>
      </c>
      <c r="C9" s="11">
        <v>600</v>
      </c>
      <c r="D9" s="12">
        <f>+B9*C9</f>
        <v>18000000</v>
      </c>
      <c r="E9" s="10"/>
      <c r="F9" s="1"/>
      <c r="G9" s="12"/>
      <c r="H9" s="13">
        <f>+H8+B9</f>
        <v>105000</v>
      </c>
      <c r="I9" s="1">
        <f>+J9/H9</f>
        <v>428.57142857142856</v>
      </c>
      <c r="J9" s="12">
        <f>+J8+D9</f>
        <v>45000000</v>
      </c>
    </row>
    <row r="10" spans="1:10" s="14" customFormat="1" ht="22.5" customHeight="1" x14ac:dyDescent="0.25">
      <c r="A10" s="9" t="s">
        <v>23</v>
      </c>
      <c r="B10" s="10"/>
      <c r="C10" s="11"/>
      <c r="D10" s="12"/>
      <c r="E10" s="10">
        <v>50000</v>
      </c>
      <c r="F10" s="1">
        <f>+I9</f>
        <v>428.57142857142856</v>
      </c>
      <c r="G10" s="12">
        <f>+E10*F10</f>
        <v>21428571.428571429</v>
      </c>
      <c r="H10" s="13">
        <f>+H9-E10</f>
        <v>55000</v>
      </c>
      <c r="I10" s="1">
        <f>+J10/H10</f>
        <v>428.57142857142856</v>
      </c>
      <c r="J10" s="12">
        <f>+J9-G10</f>
        <v>23571428.571428571</v>
      </c>
    </row>
    <row r="11" spans="1:10" s="14" customFormat="1" ht="22.5" customHeight="1" x14ac:dyDescent="0.25">
      <c r="A11" s="9" t="s">
        <v>20</v>
      </c>
      <c r="B11" s="10">
        <v>100000</v>
      </c>
      <c r="C11" s="11">
        <v>350</v>
      </c>
      <c r="D11" s="12">
        <f>+B11*C11</f>
        <v>35000000</v>
      </c>
      <c r="E11" s="10"/>
      <c r="F11" s="11"/>
      <c r="G11" s="12"/>
      <c r="H11" s="13">
        <f>+H10+B11</f>
        <v>155000</v>
      </c>
      <c r="I11" s="1">
        <f>+J11/H11</f>
        <v>377.88018433179718</v>
      </c>
      <c r="J11" s="12">
        <f>+J10+D11</f>
        <v>58571428.571428567</v>
      </c>
    </row>
    <row r="12" spans="1:10" s="14" customFormat="1" ht="22.5" customHeight="1" x14ac:dyDescent="0.25">
      <c r="A12" s="9" t="s">
        <v>23</v>
      </c>
      <c r="B12" s="10"/>
      <c r="C12" s="11"/>
      <c r="D12" s="12"/>
      <c r="E12" s="10">
        <v>10000</v>
      </c>
      <c r="F12" s="1">
        <f>+I11</f>
        <v>377.88018433179718</v>
      </c>
      <c r="G12" s="12">
        <f>+E12*F12</f>
        <v>3778801.843317972</v>
      </c>
      <c r="H12" s="13">
        <f>+H11-E12</f>
        <v>145000</v>
      </c>
      <c r="I12" s="1">
        <f>+J12/H12</f>
        <v>377.88018433179724</v>
      </c>
      <c r="J12" s="12">
        <f>+J11-G12</f>
        <v>54792626.728110597</v>
      </c>
    </row>
    <row r="13" spans="1:10" s="14" customFormat="1" ht="22.5" customHeight="1" x14ac:dyDescent="0.25">
      <c r="A13" s="9"/>
      <c r="B13" s="10"/>
      <c r="C13" s="11"/>
      <c r="D13" s="12"/>
      <c r="E13" s="10"/>
      <c r="F13" s="11"/>
      <c r="G13" s="12"/>
      <c r="H13" s="13"/>
      <c r="I13" s="1"/>
      <c r="J13" s="12"/>
    </row>
    <row r="14" spans="1:10" s="14" customFormat="1" ht="22.5" customHeight="1" thickBot="1" x14ac:dyDescent="0.3">
      <c r="A14" s="15"/>
      <c r="B14" s="16"/>
      <c r="C14" s="17"/>
      <c r="D14" s="18"/>
      <c r="E14" s="16"/>
      <c r="F14" s="17"/>
      <c r="G14" s="18"/>
      <c r="H14" s="19"/>
      <c r="I14" s="20"/>
      <c r="J14" s="18"/>
    </row>
    <row r="17" spans="1:10" ht="15.75" x14ac:dyDescent="0.25">
      <c r="A17" s="2" t="s">
        <v>8</v>
      </c>
      <c r="B17" s="3"/>
      <c r="C17" s="4"/>
      <c r="D17" s="4"/>
      <c r="E17" s="3"/>
      <c r="F17" s="4"/>
      <c r="G17" s="4"/>
      <c r="H17" s="3"/>
      <c r="I17" s="4"/>
      <c r="J17" s="4"/>
    </row>
    <row r="18" spans="1:10" ht="15.75" thickBot="1" x14ac:dyDescent="0.3"/>
    <row r="19" spans="1:10" ht="15.75" thickBot="1" x14ac:dyDescent="0.3">
      <c r="A19" s="33" t="s">
        <v>14</v>
      </c>
      <c r="B19" s="34"/>
      <c r="C19" s="35"/>
      <c r="D19" s="35"/>
      <c r="E19" s="34"/>
      <c r="F19" s="35"/>
      <c r="G19" s="35"/>
      <c r="H19" s="34"/>
      <c r="I19" s="35"/>
      <c r="J19" s="57"/>
    </row>
    <row r="20" spans="1:10" x14ac:dyDescent="0.25">
      <c r="A20" s="59" t="s">
        <v>1</v>
      </c>
      <c r="B20" s="70" t="s">
        <v>12</v>
      </c>
      <c r="C20" s="72" t="s">
        <v>4</v>
      </c>
      <c r="D20" s="73"/>
      <c r="E20" s="74"/>
      <c r="F20" s="72" t="s">
        <v>6</v>
      </c>
      <c r="G20" s="73"/>
      <c r="H20" s="73"/>
      <c r="I20" s="75" t="s">
        <v>13</v>
      </c>
      <c r="J20" s="76"/>
    </row>
    <row r="21" spans="1:10" ht="15.75" thickBot="1" x14ac:dyDescent="0.3">
      <c r="A21" s="60"/>
      <c r="B21" s="71"/>
      <c r="C21" s="22" t="s">
        <v>2</v>
      </c>
      <c r="D21" s="23" t="s">
        <v>11</v>
      </c>
      <c r="E21" s="24" t="s">
        <v>10</v>
      </c>
      <c r="F21" s="22" t="s">
        <v>2</v>
      </c>
      <c r="G21" s="23" t="s">
        <v>11</v>
      </c>
      <c r="H21" s="38" t="s">
        <v>10</v>
      </c>
      <c r="I21" s="77"/>
      <c r="J21" s="78"/>
    </row>
    <row r="22" spans="1:10" s="14" customFormat="1" ht="22.5" customHeight="1" x14ac:dyDescent="0.25">
      <c r="A22" s="37" t="s">
        <v>18</v>
      </c>
      <c r="B22" s="42">
        <v>300</v>
      </c>
      <c r="C22" s="39"/>
      <c r="D22" s="45"/>
      <c r="E22" s="46">
        <v>30000</v>
      </c>
      <c r="F22" s="51"/>
      <c r="G22" s="21"/>
      <c r="H22" s="54">
        <f>+B22*E22</f>
        <v>9000000</v>
      </c>
      <c r="I22" s="79" t="s">
        <v>19</v>
      </c>
      <c r="J22" s="80"/>
    </row>
    <row r="23" spans="1:10" s="14" customFormat="1" ht="35.25" customHeight="1" x14ac:dyDescent="0.25">
      <c r="A23" s="36" t="s">
        <v>20</v>
      </c>
      <c r="B23" s="43">
        <v>400</v>
      </c>
      <c r="C23" s="40">
        <v>45000</v>
      </c>
      <c r="D23" s="47"/>
      <c r="E23" s="48">
        <f>+E22+C23</f>
        <v>75000</v>
      </c>
      <c r="F23" s="52">
        <f>+C23*B23</f>
        <v>18000000</v>
      </c>
      <c r="G23" s="11"/>
      <c r="H23" s="55">
        <f>+H22+F23</f>
        <v>27000000</v>
      </c>
      <c r="I23" s="88" t="s">
        <v>21</v>
      </c>
      <c r="J23" s="89"/>
    </row>
    <row r="24" spans="1:10" s="14" customFormat="1" ht="46.5" customHeight="1" x14ac:dyDescent="0.25">
      <c r="A24" s="36" t="s">
        <v>20</v>
      </c>
      <c r="B24" s="43">
        <v>600</v>
      </c>
      <c r="C24" s="40">
        <v>30000</v>
      </c>
      <c r="D24" s="47"/>
      <c r="E24" s="48">
        <f>+E23+C24</f>
        <v>105000</v>
      </c>
      <c r="F24" s="52">
        <f>+C24*B24</f>
        <v>18000000</v>
      </c>
      <c r="G24" s="11"/>
      <c r="H24" s="55">
        <f>+H23+F24</f>
        <v>45000000</v>
      </c>
      <c r="I24" s="88" t="s">
        <v>22</v>
      </c>
      <c r="J24" s="89"/>
    </row>
    <row r="25" spans="1:10" s="14" customFormat="1" ht="22.5" customHeight="1" x14ac:dyDescent="0.25">
      <c r="A25" s="36" t="s">
        <v>23</v>
      </c>
      <c r="B25" s="43"/>
      <c r="C25" s="40"/>
      <c r="D25" s="47">
        <v>50000</v>
      </c>
      <c r="E25" s="48">
        <f>+E24-D25</f>
        <v>55000</v>
      </c>
      <c r="F25" s="52"/>
      <c r="G25" s="58">
        <f>+(30000*300)+(20000*400)</f>
        <v>17000000</v>
      </c>
      <c r="H25" s="55">
        <f>+H24-G25</f>
        <v>28000000</v>
      </c>
      <c r="I25" s="68" t="s">
        <v>24</v>
      </c>
      <c r="J25" s="69"/>
    </row>
    <row r="26" spans="1:10" s="14" customFormat="1" ht="39.75" customHeight="1" x14ac:dyDescent="0.25">
      <c r="A26" s="36" t="s">
        <v>20</v>
      </c>
      <c r="B26" s="43">
        <v>350</v>
      </c>
      <c r="C26" s="40">
        <v>100000</v>
      </c>
      <c r="D26" s="47"/>
      <c r="E26" s="48">
        <f>+E25+C26</f>
        <v>155000</v>
      </c>
      <c r="F26" s="52">
        <f>+C26*B26</f>
        <v>35000000</v>
      </c>
      <c r="G26" s="11"/>
      <c r="H26" s="55">
        <f>+H25+F26</f>
        <v>63000000</v>
      </c>
      <c r="I26" s="88" t="s">
        <v>25</v>
      </c>
      <c r="J26" s="89"/>
    </row>
    <row r="27" spans="1:10" s="14" customFormat="1" ht="50.25" customHeight="1" x14ac:dyDescent="0.25">
      <c r="A27" s="36" t="s">
        <v>23</v>
      </c>
      <c r="B27" s="43"/>
      <c r="C27" s="40"/>
      <c r="D27" s="47">
        <v>10000</v>
      </c>
      <c r="E27" s="48">
        <f>+E26-D27</f>
        <v>145000</v>
      </c>
      <c r="F27" s="52"/>
      <c r="G27" s="11">
        <f>10000*400</f>
        <v>4000000</v>
      </c>
      <c r="H27" s="55">
        <f>+H26-G27</f>
        <v>59000000</v>
      </c>
      <c r="I27" s="88" t="s">
        <v>26</v>
      </c>
      <c r="J27" s="89"/>
    </row>
    <row r="28" spans="1:10" s="14" customFormat="1" ht="22.5" customHeight="1" x14ac:dyDescent="0.25">
      <c r="A28" s="36"/>
      <c r="B28" s="43"/>
      <c r="C28" s="40"/>
      <c r="D28" s="47"/>
      <c r="E28" s="48"/>
      <c r="F28" s="52"/>
      <c r="G28" s="11"/>
      <c r="H28" s="55"/>
      <c r="I28" s="81"/>
      <c r="J28" s="82"/>
    </row>
    <row r="29" spans="1:10" s="14" customFormat="1" ht="22.5" customHeight="1" x14ac:dyDescent="0.25">
      <c r="A29" s="36"/>
      <c r="B29" s="43"/>
      <c r="C29" s="40"/>
      <c r="D29" s="47"/>
      <c r="E29" s="48"/>
      <c r="F29" s="52"/>
      <c r="G29" s="11"/>
      <c r="H29" s="55"/>
      <c r="I29" s="81"/>
      <c r="J29" s="82"/>
    </row>
    <row r="30" spans="1:10" s="14" customFormat="1" ht="22.5" customHeight="1" x14ac:dyDescent="0.25">
      <c r="A30" s="36"/>
      <c r="B30" s="43"/>
      <c r="C30" s="40"/>
      <c r="D30" s="47"/>
      <c r="E30" s="48"/>
      <c r="F30" s="52"/>
      <c r="G30" s="11"/>
      <c r="H30" s="55"/>
      <c r="I30" s="83"/>
      <c r="J30" s="84"/>
    </row>
    <row r="31" spans="1:10" s="14" customFormat="1" ht="22.5" customHeight="1" x14ac:dyDescent="0.25">
      <c r="A31" s="36"/>
      <c r="B31" s="43"/>
      <c r="C31" s="40"/>
      <c r="D31" s="47"/>
      <c r="E31" s="48"/>
      <c r="F31" s="52"/>
      <c r="G31" s="11"/>
      <c r="H31" s="55"/>
      <c r="I31" s="83"/>
      <c r="J31" s="84"/>
    </row>
    <row r="32" spans="1:10" s="14" customFormat="1" ht="22.5" customHeight="1" thickBot="1" x14ac:dyDescent="0.3">
      <c r="A32" s="36"/>
      <c r="B32" s="44"/>
      <c r="C32" s="41"/>
      <c r="D32" s="49"/>
      <c r="E32" s="50"/>
      <c r="F32" s="53"/>
      <c r="G32" s="17"/>
      <c r="H32" s="56"/>
      <c r="I32" s="85"/>
      <c r="J32" s="86"/>
    </row>
  </sheetData>
  <mergeCells count="21">
    <mergeCell ref="I31:J31"/>
    <mergeCell ref="I32:J32"/>
    <mergeCell ref="I24:J24"/>
    <mergeCell ref="I26:J26"/>
    <mergeCell ref="I27:J27"/>
    <mergeCell ref="I28:J28"/>
    <mergeCell ref="I30:J30"/>
    <mergeCell ref="I29:J29"/>
    <mergeCell ref="I25:J25"/>
    <mergeCell ref="A20:A21"/>
    <mergeCell ref="B5:D5"/>
    <mergeCell ref="A4:J4"/>
    <mergeCell ref="A5:A6"/>
    <mergeCell ref="I23:J23"/>
    <mergeCell ref="E5:G5"/>
    <mergeCell ref="H5:J5"/>
    <mergeCell ref="B20:B21"/>
    <mergeCell ref="F20:H20"/>
    <mergeCell ref="C20:E20"/>
    <mergeCell ref="I20:J21"/>
    <mergeCell ref="I22:J2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Malgüe T.</dc:creator>
  <cp:lastModifiedBy>Sala 3.1B</cp:lastModifiedBy>
  <dcterms:created xsi:type="dcterms:W3CDTF">2018-07-17T00:31:46Z</dcterms:created>
  <dcterms:modified xsi:type="dcterms:W3CDTF">2023-06-13T21:43:39Z</dcterms:modified>
</cp:coreProperties>
</file>