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E:\PROYECTOS\DOCENCIA_\INAP\Versión4_\Clustering_\Examen_Recuperativo_\"/>
    </mc:Choice>
  </mc:AlternateContent>
  <xr:revisionPtr revIDLastSave="0" documentId="13_ncr:1_{675E1454-807E-4790-84A5-42F419E9021B}" xr6:coauthVersionLast="47" xr6:coauthVersionMax="47" xr10:uidLastSave="{00000000-0000-0000-0000-000000000000}"/>
  <bookViews>
    <workbookView xWindow="400" yWindow="1300" windowWidth="22100" windowHeight="13490" xr2:uid="{C5C96185-7FEF-41B7-BF6B-B9C3C77C05C6}"/>
  </bookViews>
  <sheets>
    <sheet name="Hoja1" sheetId="5" r:id="rId1"/>
  </sheets>
  <definedNames>
    <definedName name="_xlnm._FilterDatabase" localSheetId="0" hidden="1">Hoja1!$A$1:$AD$31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Y8" i="5" l="1"/>
  <c r="W8" i="5"/>
  <c r="V8" i="5"/>
  <c r="W3" i="5"/>
  <c r="V3" i="5"/>
  <c r="L3" i="5"/>
  <c r="V14" i="5"/>
  <c r="O14" i="5"/>
  <c r="N14" i="5"/>
  <c r="K14" i="5"/>
  <c r="W2" i="5"/>
  <c r="V2" i="5"/>
  <c r="W6" i="5"/>
  <c r="V6" i="5"/>
  <c r="W7" i="5"/>
  <c r="V7" i="5"/>
  <c r="P7" i="5"/>
  <c r="O7" i="5"/>
  <c r="N7" i="5"/>
  <c r="K7" i="5"/>
  <c r="S13" i="5"/>
  <c r="R13" i="5"/>
  <c r="P13" i="5"/>
  <c r="M13" i="5"/>
  <c r="W4" i="5"/>
  <c r="V4" i="5"/>
  <c r="S4" i="5"/>
  <c r="R4" i="5"/>
  <c r="S12" i="5"/>
  <c r="P12" i="5"/>
  <c r="N12" i="5"/>
  <c r="Y5" i="5"/>
  <c r="W5" i="5"/>
  <c r="V5" i="5"/>
  <c r="N5" i="5"/>
  <c r="K5" i="5"/>
  <c r="Y9" i="5"/>
  <c r="X9" i="5"/>
  <c r="W9" i="5"/>
  <c r="W11" i="5"/>
  <c r="W10" i="5"/>
  <c r="V9" i="5"/>
  <c r="R9" i="5"/>
  <c r="P9" i="5"/>
  <c r="O9" i="5"/>
  <c r="K9" i="5"/>
  <c r="V11" i="5"/>
  <c r="S11" i="5"/>
  <c r="O11" i="5"/>
  <c r="L11" i="5"/>
  <c r="K11" i="5"/>
  <c r="X10" i="5"/>
  <c r="V10" i="5"/>
  <c r="T10" i="5"/>
  <c r="N10" i="5"/>
  <c r="AD14" i="5" l="1"/>
  <c r="AD13" i="5"/>
  <c r="AD10" i="5"/>
  <c r="T16" i="5" l="1"/>
  <c r="Z16" i="5"/>
  <c r="T17" i="5"/>
  <c r="Z17" i="5"/>
  <c r="T18" i="5"/>
  <c r="Z18" i="5"/>
  <c r="T11" i="5"/>
  <c r="AD11" i="5" s="1"/>
  <c r="T19" i="5"/>
  <c r="Z19" i="5"/>
  <c r="T20" i="5"/>
  <c r="Z20" i="5"/>
  <c r="T21" i="5"/>
  <c r="Z21" i="5"/>
  <c r="T22" i="5"/>
  <c r="Z22" i="5"/>
  <c r="T9" i="5"/>
  <c r="Z9" i="5"/>
  <c r="T5" i="5"/>
  <c r="Z5" i="5"/>
  <c r="T23" i="5"/>
  <c r="Z23" i="5"/>
  <c r="T12" i="5"/>
  <c r="AD12" i="5" s="1"/>
  <c r="T24" i="5"/>
  <c r="Z24" i="5"/>
  <c r="T4" i="5"/>
  <c r="Z4" i="5"/>
  <c r="T7" i="5"/>
  <c r="Z7" i="5"/>
  <c r="T25" i="5"/>
  <c r="Z25" i="5"/>
  <c r="T26" i="5"/>
  <c r="Z26" i="5"/>
  <c r="T6" i="5"/>
  <c r="Z6" i="5"/>
  <c r="T2" i="5"/>
  <c r="Z2" i="5"/>
  <c r="T27" i="5"/>
  <c r="Z27" i="5"/>
  <c r="T28" i="5"/>
  <c r="Z28" i="5"/>
  <c r="T29" i="5"/>
  <c r="Z29" i="5"/>
  <c r="T30" i="5"/>
  <c r="Z30" i="5"/>
  <c r="T31" i="5"/>
  <c r="Z31" i="5"/>
  <c r="T3" i="5"/>
  <c r="Z3" i="5"/>
  <c r="T8" i="5"/>
  <c r="Z8" i="5"/>
  <c r="Z15" i="5"/>
  <c r="T15" i="5"/>
  <c r="AD9" i="5" l="1"/>
  <c r="AD7" i="5"/>
  <c r="AD8" i="5"/>
  <c r="AD3" i="5"/>
  <c r="AD4" i="5"/>
  <c r="AD2" i="5"/>
  <c r="AD5" i="5"/>
  <c r="AD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tc={B168A1C4-4041-4BAD-A209-590E6FD99DC1}</author>
    <author>tc={62B1B01A-41CA-4C96-A8E3-D4BDC4DFC1CB}</author>
    <author>tc={F79776F5-3F0F-4614-9FFC-1FA7813AA6C8}</author>
    <author>tc={42F48480-8B3F-4EC8-A0FE-11C2DE741EE8}</author>
    <author>tc={FAF1B38F-66A6-45B4-9DCA-97526EF87600}</author>
    <author>tc={3EF31EC0-C9F7-494F-A253-92FB653E84B1}</author>
    <author>tc={F8D17E55-C444-476E-BD26-D4C1730AAD34}</author>
    <author>tc={35A87AC2-56BF-4BA9-830B-714A881026A9}</author>
    <author>tc={2C99B81B-4BD6-4F2B-8460-1D0FB3E97759}</author>
    <author>tc={8678DFF0-79D4-4474-B48D-9CEC462A41EC}</author>
    <author>tc={08310008-4901-44EB-8D0F-DFC4DE4F73EF}</author>
    <author>tc={D5AB45B8-0F95-4B3C-8261-B3D8C141C2ED}</author>
    <author>tc={3FF6BEA2-BF3E-4D97-8DE2-8F4FAFE441E2}</author>
    <author>tc={0C771952-4664-44F8-B4ED-C9141184DB1E}</author>
    <author>tc={E738D001-A177-413A-9351-FF339ECA2CBE}</author>
    <author>tc={AA1A9F86-67AC-4299-B472-893B33022386}</author>
    <author>tc={F2AB3216-FA28-404D-A877-3F33E0E5DA3F}</author>
    <author>tc={DA321235-501E-48BA-AE4A-F8E4EE32F69A}</author>
    <author>tc={E2136E71-0340-468D-9300-4C510D82511D}</author>
    <author>tc={EC3E6337-51C2-4AD2-BBAA-27CE04346282}</author>
    <author>tc={8CFB5DF0-ADE4-41D5-82F1-E710F180701C}</author>
    <author>tc={95556B5C-B71B-47D7-AE93-D6F7117FE8D5}</author>
    <author>tc={15248157-52BC-418B-9D80-E33B4F50D192}</author>
    <author>tc={FC791F14-0586-444D-B879-98092C1D8859}</author>
    <author>tc={8DD83592-99D0-43D9-AD7B-6190DCF8E338}</author>
    <author>tc={B6C7E364-5DCA-473C-AF9B-91C0C2D78061}</author>
    <author>tc={5E599725-E5DB-40CE-9414-58EC0F16DC9C}</author>
    <author>tc={BD468AC4-1039-4C2D-83B3-DBCE3A97A325}</author>
    <author>tc={938BBD7B-5A50-4B8A-BFCD-2972A198F85F}</author>
    <author>tc={A3B07207-28BD-42D3-95C2-651F73016D81}</author>
    <author>tc={DE592CB5-56E6-46B3-98C3-715E23E6A7B4}</author>
    <author>tc={DBB97C3F-5BB8-47FE-8C7B-5BAEF51644B0}</author>
    <author>tc={55EC54E1-1456-48D9-B89C-4A7F399746F3}</author>
    <author>tc={8D99A0E6-BECE-4363-98A3-C6CBFBD2C121}</author>
    <author>tc={A7205B7A-E0FD-400C-A350-CEB8FEE4A8FD}</author>
    <author>tc={BD249B81-4A81-43B9-8FF1-5CD14CCD0FAA}</author>
    <author>tc={B2231378-C0B5-4F7D-ABA3-DC35222ED6AD}</author>
    <author>tc={857BF39E-432C-4960-8714-B655ED312E1F}</author>
    <author>tc={1D9BC5B3-4770-443E-86A0-1238E7DA30DF}</author>
    <author>tc={326D4BAF-7B0D-40DA-A4E1-8E06CDD93711}</author>
    <author>tc={283C5B73-D53D-4824-8F04-BC21EBF7F8EE}</author>
    <author>tc={B010CBAB-D21C-44A8-83F5-6A32E59B578C}</author>
    <author>tc={94AA0E6F-1CF1-4DE0-A3C4-A71EF51DF404}</author>
    <author>tc={72932E78-6BAC-48AD-BE0D-EC17F8ABFA80}</author>
    <author>tc={DF834C32-270F-4B6F-AB6D-36B756BF0775}</author>
    <author>tc={3DCE6455-8615-49A8-BA1D-2C540358A274}</author>
    <author>tc={9708252A-6CC8-4A0C-9FF9-3962C08499C3}</author>
    <author>tc={16BB31FF-B137-4BAA-8F15-30DB48608AFA}</author>
    <author>tc={F64693D2-F1A6-4335-91AB-88BFFE7341DD}</author>
    <author>tc={0B866FCA-4589-4D6B-AA2E-6C9130CC29CE}</author>
    <author>tc={4BC175F3-C4E0-4258-A079-90F8452B4FC4}</author>
    <author>tc={CC40231A-1BA5-4AA4-A576-3AFB6709B27E}</author>
    <author>tc={2E19A189-0424-4BEE-BCDB-CE1AF4CFE281}</author>
    <author>tc={8BAC8840-3C9B-48A6-AB3C-B939F62825F5}</author>
    <author>tc={3DEC8A48-9DCB-420F-8C54-B62D71AA3014}</author>
    <author>tc={92F5A451-67CF-49D5-9AF7-A54C46EF4523}</author>
    <author>tc={061159CE-9B65-4174-8FC1-C5061CFABF3A}</author>
    <author>tc={D4B5E466-F79D-4EDD-82E8-1229AF40D7FB}</author>
    <author>tc={CF9EB310-9111-4041-B0E8-6F25A243C3DB}</author>
    <author>tc={6EE07036-C403-4286-A3B6-50D75D58BB14}</author>
    <author>tc={78AA0536-9FE6-4112-8517-1599AE41B78D}</author>
    <author>tc={8A90D990-D429-444F-9C0B-5D263E2B07AF}</author>
    <author>tc={1650C496-B87C-45D1-97C3-CBE1627CBC34}</author>
    <author>tc={D7C09C10-C858-4358-93DD-AB0FB626FA6A}</author>
    <author>tc={0CC8B764-825D-487D-A202-67654520DE1B}</author>
    <author>tc={94B30528-7B70-44CF-A18E-DCB119CEB227}</author>
    <author>tc={9448335A-4A6E-4E0C-9DDD-A2EA9A88B9EC}</author>
    <author>tc={B82D7216-2CDE-4B6B-8467-06D4D7ACA4AF}</author>
    <author>tc={0A32A6CB-F191-47CD-B9B9-BCCAB01D8732}</author>
    <author>tc={163D9B5E-4C97-4D2C-9A5E-4E39DBDABFEB}</author>
    <author>tc={DD61D7BE-F09C-4F6F-AE83-F00769EAF6E1}</author>
    <author>tc={33324CAE-A951-4F60-A0C5-B92C301F4555}</author>
    <author>tc={CB26E7FE-3B2F-4690-BD1F-94FED4388FFF}</author>
    <author>tc={1629748D-64C0-4EF6-97F0-294D80B8C77B}</author>
    <author>tc={CC4C3EA9-F420-49A2-88CE-59B934071B0E}</author>
    <author>tc={55B2FDEE-C6F4-45C8-9DEB-AE1FCC582857}</author>
    <author>tc={FDC16C43-A9CC-4B9D-AC04-E3192CDAFC74}</author>
    <author>tc={8E5E5EA5-2A83-499D-9CC1-5883D8ADC7C0}</author>
    <author>tc={1759D63F-5CDF-44DF-8BF6-D8C88A0241E3}</author>
    <author>tc={A29924FD-601E-4E1F-B3A3-7CF99A52BA73}</author>
    <author>tc={E5C3373E-8631-4985-9F5D-299DAABA47EF}</author>
    <author>tc={5B92BAC5-3539-479E-9F6D-150C745C2905}</author>
    <author>tc={62CC17B6-DAAA-4A89-90EE-E30A43385F42}</author>
    <author>tc={D35F31AB-5215-4608-8058-AC5D44D6DD38}</author>
    <author>tc={00595F75-AEB2-4B95-903A-40B64E362F5C}</author>
    <author>tc={4F23A9F7-47C8-47D1-BBA9-FA0A6B6524B0}</author>
    <author>tc={B29FF492-F0D7-4767-B3B4-F803A7DD761D}</author>
    <author>tc={95B8151C-2013-4EAF-A0F4-0ED1FA10906C}</author>
    <author>tc={DFC27850-860B-4B05-8762-3CCCF9A1B4C6}</author>
    <author>tc={59E30D97-DC07-452F-9292-732502DAD21D}</author>
    <author>tc={BB0A59EC-E847-4072-9758-E2187B1B4078}</author>
    <author>tc={72C47C88-0F8D-4B93-9C2F-3B47A76D6329}</author>
    <author>tc={3C9BCD54-D1E1-4A41-86A7-9CEDF1E64F1D}</author>
    <author>tc={A44987F0-E777-4FAD-B26A-6B89623165F4}</author>
    <author>tc={F07071C4-D290-4FDC-824F-873C980CD02E}</author>
    <author>tc={CC2DC7AB-230F-418E-957E-B5678A6C606C}</author>
    <author>tc={5B0F42AA-08C0-405F-A553-355BF7F27B75}</author>
    <author>tc={A7FA8A09-82B4-4110-904E-C2169CC0A29D}</author>
    <author>tc={A2268D2F-2170-454B-B922-55E38ED24859}</author>
    <author>tc={D1802C3C-6157-44B8-88C9-D16F6AEFF47C}</author>
    <author>tc={B853B78D-02E9-444A-BB6B-1078B7F9D240}</author>
    <author>tc={2F46B4B0-8637-4BE1-85B2-86778A754DEB}</author>
    <author>tc={AFCCAA7E-4B2C-4CB0-B452-C157AB3F256B}</author>
    <author>tc={53D31DEF-2317-424B-B86F-72F8C575B705}</author>
    <author>tc={84C069F6-3AB7-4BBA-9819-FD962E357050}</author>
    <author>tc={39559CF8-18EF-45F6-9D05-FF59CF0A53E7}</author>
    <author>tc={B3A40479-4D95-4EDE-8F7F-F4E99BDDC688}</author>
    <author>tc={6128C20C-B385-4DD7-B0EC-36579DE82785}</author>
    <author>tc={9015A954-C573-4C70-973C-6849667506CA}</author>
  </authors>
  <commentList>
    <comment ref="K2" authorId="0" shapeId="0" xr:uid="{B168A1C4-4041-4BAD-A209-590E6FD99DC1}">
      <text>
        <t>[Comentario encadenado]
Su versión de Excel le permite leer este comentario encadenado; sin embargo, las ediciones que se apliquen se quitarán si el archivo se abre en una versión más reciente de Excel. Más información: https://go.microsoft.com/fwlink/?linkid=870924
Comentario:
    Es correcto lo que señala. Pero no olvide mencionar lo que indicamos en clases; generar dos estudios, uno con las variables eliminadas y otro con las variables incluidas.</t>
      </text>
    </comment>
    <comment ref="L2" authorId="1" shapeId="0" xr:uid="{62B1B01A-41CA-4C96-A8E3-D4BDC4DFC1CB}">
      <text>
        <t>[Comentario encadenado]
Su versión de Excel le permite leer este comentario encadenado; sin embargo, las ediciones que se apliquen se quitarán si el archivo se abre en una versión más reciente de Excel. Más información: https://go.microsoft.com/fwlink/?linkid=870924
Comentario:
    Felicitaciones. Muy bien.
Y se aprecia bastante interesante la concentración y dispersión natural del plot en 3D:
plot3d( 
  x=l$PC1, y=l$PC2, z=l$PC3, 
  col = l$color, 
  type = 's', 
  radius = 0.1,
  xlab="PCA1", ylab="PCA2", zlab="PCA3")
Aplicaría como caso de uso.</t>
      </text>
    </comment>
    <comment ref="O2" authorId="2" shapeId="0" xr:uid="{F79776F5-3F0F-4614-9FFC-1FA7813AA6C8}">
      <text>
        <t>[Comentario encadenado]
Su versión de Excel le permite leer este comentario encadenado; sin embargo, las ediciones que se apliquen se quitarán si el archivo se abre en una versión más reciente de Excel. Más información: https://go.microsoft.com/fwlink/?linkid=870924
Comentario:
    Bien. Yo incluiría en la argumentación la equivalencia de la hipotenusa en la distancia euclídea como valor promedio. Y para Manhattan, una diferencia completa.</t>
      </text>
    </comment>
    <comment ref="V2" authorId="3" shapeId="0" xr:uid="{42F48480-8B3F-4EC8-A0FE-11C2DE741EE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Bien. 
En una próxima oportunidad tenga en cuenta referirse a las métricas o formulas aritméticas y asumir el desafío de explicarlo en lenguaje traducible para negocio y gerencia que no son especialistas. Le ocurrirá en la vida real.
</t>
      </text>
    </comment>
    <comment ref="W2" authorId="4" shapeId="0" xr:uid="{FAF1B38F-66A6-45B4-9DCA-97526EF8760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Bien. Pero lo mismo que lo anterior. Asuma el desafío de explicar a negocio que significa "suma errores al cuadrado", referirse a su aritmética y en un lenguaje que negocio pueda entender. Recuerde que negocio o gerencia no son los especialistas. 
</t>
      </text>
    </comment>
    <comment ref="K3" authorId="5" shapeId="0" xr:uid="{3EF31EC0-C9F7-494F-A253-92FB653E84B1}">
      <text>
        <t>[Comentario encadenado]
Su versión de Excel le permite leer este comentario encadenado; sin embargo, las ediciones que se apliquen se quitarán si el archivo se abre en una versión más reciente de Excel. Más información: https://go.microsoft.com/fwlink/?linkid=870924
Comentario:
    Es correcto lo que señala. Pero no olvide mencionar lo que indicamos en clases; generar dos estudios, uno con las variables eliminadas y otro con las variables incluidas.</t>
      </text>
    </comment>
    <comment ref="L3" authorId="6" shapeId="0" xr:uid="{F8D17E55-C444-476E-BD26-D4C1730AAD34}">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reconoce el que haya intentado hacerlo en 3D. Pero al ser dos variables no aplicaba. Solo correspondía hacerlo en 2D. Además, sí se aprecian aparentes outliers a partir de la aproximación visual.</t>
      </text>
    </comment>
    <comment ref="N3" authorId="7" shapeId="0" xr:uid="{35A87AC2-56BF-4BA9-830B-714A881026A9}">
      <text>
        <t>[Comentario encadenado]
Su versión de Excel le permite leer este comentario encadenado; sin embargo, las ediciones que se apliquen se quitarán si el archivo se abre en una versión más reciente de Excel. Más información: https://go.microsoft.com/fwlink/?linkid=870924
Comentario:
    Excelente respuesta.</t>
      </text>
    </comment>
    <comment ref="O3" authorId="8" shapeId="0" xr:uid="{2C99B81B-4BD6-4F2B-8460-1D0FB3E97759}">
      <text>
        <t>[Comentario encadenado]
Su versión de Excel le permite leer este comentario encadenado; sin embargo, las ediciones que se apliquen se quitarán si el archivo se abre en una versión más reciente de Excel. Más información: https://go.microsoft.com/fwlink/?linkid=870924
Comentario:
    Es correcto. Pero recuerde lo reiterado en clases; es saludable generar dos estudios para explicar los costes, posteriormente a la generación de los clusters, uno con outliers y otro sin outliers. Con el objeto que negocio o gerencia comprenda rápidamente la influencia o sesgo de los outliers para la rentabilidad de la solución a implementar (beneficios por ejemplos. Costes asociados. Etc) con una técnica x de clusterización sensible a los outliers.</t>
      </text>
    </comment>
    <comment ref="S3" authorId="9" shapeId="0" xr:uid="{8678DFF0-79D4-4474-B48D-9CEC462A41EC}">
      <text>
        <t>[Comentario encadenado]
Su versión de Excel le permite leer este comentario encadenado; sin embargo, las ediciones que se apliquen se quitarán si el archivo se abre en una versión más reciente de Excel. Más información: https://go.microsoft.com/fwlink/?linkid=870924
Comentario:
    Estoy de acuerdo con su criterio.
Recuerde mencionar que es saludable generar dos estudios para explicar los costes posteriormente a la generación de los clusters. Uno con variables correlacionadas y otro sin variables correlacionadas.</t>
      </text>
    </comment>
    <comment ref="V3" authorId="10" shapeId="0" xr:uid="{08310008-4901-44EB-8D0F-DFC4DE4F73EF}">
      <text>
        <t>[Comentario encadenado]
Su versión de Excel le permite leer este comentario encadenado; sin embargo, las ediciones que se apliquen se quitarán si el archivo se abre en una versión más reciente de Excel. Más información: https://go.microsoft.com/fwlink/?linkid=870924
Comentario:
    ¿Que gano al tener un buen resultado con un parámetro X pero peor resultado en algún otro parámetro Y?. Trade Off. Esto aparece en profundidad en el material que remití. Para su desarrollo profesional, es importante que sea capaz de señalar que parámetro pierdo más al ganar en otro.</t>
      </text>
    </comment>
    <comment ref="W3" authorId="11" shapeId="0" xr:uid="{D5AB45B8-0F95-4B3C-8261-B3D8C141C2E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Bien. Pero lo mismo que lo anterior. Asuma el desafío de explicar a negocio que significa "suma errores al cuadrado", referirse a su aritmética y en un lenguaje que negocio pueda entender. Recuerde que negocio o gerencia no son los especialistas. </t>
      </text>
    </comment>
    <comment ref="K4" authorId="12" shapeId="0" xr:uid="{3FF6BEA2-BF3E-4D97-8DE2-8F4FAFE441E2}">
      <text>
        <t>[Comentario encadenado]
Su versión de Excel le permite leer este comentario encadenado; sin embargo, las ediciones que se apliquen se quitarán si el archivo se abre en una versión más reciente de Excel. Más información: https://go.microsoft.com/fwlink/?linkid=870924
Comentario:
    Es correcto lo que señala. Pero no olvide mencionar lo que indicamos en clases; generar dos estudios, uno con las variables eliminadas y otro con las variables incluidas.</t>
      </text>
    </comment>
    <comment ref="L4" authorId="13" shapeId="0" xr:uid="{0C771952-4664-44F8-B4ED-C9141184DB1E}">
      <text>
        <t>[Comentario encadenado]
Su versión de Excel le permite leer este comentario encadenado; sin embargo, las ediciones que se apliquen se quitarán si el archivo se abre en una versión más reciente de Excel. Más información: https://go.microsoft.com/fwlink/?linkid=870924
Comentario:
    Bien.</t>
      </text>
    </comment>
    <comment ref="M4" authorId="14" shapeId="0" xr:uid="{E738D001-A177-413A-9351-FF339ECA2CBE}">
      <text>
        <t>[Comentario encadenado]
Su versión de Excel le permite leer este comentario encadenado; sin embargo, las ediciones que se apliquen se quitarán si el archivo se abre en una versión más reciente de Excel. Más información: https://go.microsoft.com/fwlink/?linkid=870924
Comentario:
    Bien.</t>
      </text>
    </comment>
    <comment ref="N4" authorId="15" shapeId="0" xr:uid="{AA1A9F86-67AC-4299-B472-893B3302238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Bien. No obstante recuerde que en clases vimos que se debía generar un segundo estudio paralelo sin outliers. Recuerde que en Data Science demostramos empíricamente las recomendaciones. Ciencia.
</t>
      </text>
    </comment>
    <comment ref="O4" authorId="16" shapeId="0" xr:uid="{F2AB3216-FA28-404D-A877-3F33E0E5DA3F}">
      <text>
        <t>[Comentario encadenado]
Su versión de Excel le permite leer este comentario encadenado; sin embargo, las ediciones que se apliquen se quitarán si el archivo se abre en una versión más reciente de Excel. Más información: https://go.microsoft.com/fwlink/?linkid=870924
Comentario:
    Bien. Yo incluiría en la argumentación la equivalencia de la hipotenusa en la distancia euclídea como valor promedio. Y para Manhattan, una diferencia completa.</t>
      </text>
    </comment>
    <comment ref="R4" authorId="17" shapeId="0" xr:uid="{DA321235-501E-48BA-AE4A-F8E4EE32F69A}">
      <text>
        <t>[Comentario encadenado]
Su versión de Excel le permite leer este comentario encadenado; sin embargo, las ediciones que se apliquen se quitarán si el archivo se abre en una versión más reciente de Excel. Más información: https://go.microsoft.com/fwlink/?linkid=870924
Comentario:
    Olvidó sumar 4.</t>
      </text>
    </comment>
    <comment ref="S4" authorId="18" shapeId="0" xr:uid="{E2136E71-0340-468D-9300-4C510D82511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Bien que haya argumentado y explicada su decisión. Pero recuerde. No olvide sugerir dos estudios. Uno con variables correlacionadas y otro sin variables correlacionadas. Y ojo. El ejercicio sí se puede continuar con una variable. Se puede generar clusters con una variable y con estadística descriptiva identificar previamente  los outliers.
</t>
      </text>
    </comment>
    <comment ref="U4" authorId="19" shapeId="0" xr:uid="{EC3E6337-51C2-4AD2-BBAA-27CE0434628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"#Usar la función scale por defecto el set de datos "nuevo_set" se obtiene un data set con multiples valores NaN, lo cual no hace posible el análisis, para ello se aplica el parámetro
#scale = F, así no se obtienen divisiones por cero, no anulando los valores del data frame." ¿Por qué tiene esta explicación? ¿Le quedó en el código antes de incluir las modificaciones que remití por correo? </t>
      </text>
    </comment>
    <comment ref="V4" authorId="20" shapeId="0" xr:uid="{8CFB5DF0-ADE4-41D5-82F1-E710F180701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¿Que gano al tener un buen resultado con un parámetro X pero peor resultado en algún otro parámetro Y?. Trade Off. Esto aparece en profundidad en el material que remití. Para su desarrollo profesional, es importante que sea capaz de señalar que parámetro pierdo más al ganar en otro.
</t>
      </text>
    </comment>
    <comment ref="W4" authorId="21" shapeId="0" xr:uid="{95556B5C-B71B-47D7-AE93-D6F7117FE8D5}">
      <text>
        <t>[Comentario encadenado]
Su versión de Excel le permite leer este comentario encadenado; sin embargo, las ediciones que se apliquen se quitarán si el archivo se abre en una versión más reciente de Excel. Más información: https://go.microsoft.com/fwlink/?linkid=870924
Comentario:
    . No traduce o explica a negocio las métricas aritméticas utilizadas en cada técnica complementaria.</t>
      </text>
    </comment>
    <comment ref="Y4" authorId="22" shapeId="0" xr:uid="{15248157-52BC-418B-9D80-E33B4F50D192}">
      <text>
        <t>[Comentario encadenado]
Su versión de Excel le permite leer este comentario encadenado; sin embargo, las ediciones que se apliquen se quitarán si el archivo se abre en una versión más reciente de Excel. Más información: https://go.microsoft.com/fwlink/?linkid=870924
Comentario:
    Bien!</t>
      </text>
    </comment>
    <comment ref="J5" authorId="23" shapeId="0" xr:uid="{FC791F14-0586-444D-B879-98092C1D8859}">
      <text>
        <t>[Comentario encadenado]
Su versión de Excel le permite leer este comentario encadenado; sin embargo, las ediciones que se apliquen se quitarán si el archivo se abre en una versión más reciente de Excel. Más información: https://go.microsoft.com/fwlink/?linkid=870924
Comentario:
    Hubiese convertido la variable tipo factor (la columna 2) a numeric, pero respetó la naturaleza de la data. Muy bien ahí. Para una próxima ocasión fundamente la eliminación eso si.</t>
      </text>
    </comment>
    <comment ref="K5" authorId="24" shapeId="0" xr:uid="{8DD83592-99D0-43D9-AD7B-6190DCF8E338}">
      <text>
        <t>[Comentario encadenado]
Su versión de Excel le permite leer este comentario encadenado; sin embargo, las ediciones que se apliquen se quitarán si el archivo se abre en una versión más reciente de Excel. Más información: https://go.microsoft.com/fwlink/?linkid=870924
Comentario:
    . Sí. Pero recuerde que también se puede generar une studio paralelo. Así obtengo dos. Uno con las variables correlacionadas eliminadas y otro sin eliminarlas.</t>
      </text>
    </comment>
    <comment ref="L5" authorId="25" shapeId="0" xr:uid="{B6C7E364-5DCA-473C-AF9B-91C0C2D7806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 No procede que realice análisis de tendencia central con las PCA. Recuerde que dije en clases que carece las PCA de interpretación estadística. Toda vez que la matriz de valores propios por la matriz de correlación, están captando la contribución de una medida de dispersión sobre el modelo de datos, que es la varianza. Y no una medida de tendencia central.
Procedería que haga análisis de medidas de tendencia central variable por variable no escalada. Pero con PCA, no. </t>
      </text>
    </comment>
    <comment ref="M5" authorId="26" shapeId="0" xr:uid="{5E599725-E5DB-40CE-9414-58EC0F16DC9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Muy bien. De eso se trata. De explicarle a negocio o gerencia con palabras comprensibles su tratamiento técnico (pre procesamiento). </t>
      </text>
    </comment>
    <comment ref="N5" authorId="27" shapeId="0" xr:uid="{BD468AC4-1039-4C2D-83B3-DBCE3A97A325}">
      <text>
        <t>[Comentario encadenado]
Su versión de Excel le permite leer este comentario encadenado; sin embargo, las ediciones que se apliquen se quitarán si el archivo se abre en una versión más reciente de Excel. Más información: https://go.microsoft.com/fwlink/?linkid=870924
Comentario:
    Es correcto. Pero recuerde lo reiterado en clases; es saludable generar dos estudios para explicar los costes, posteriormente a la generación de los clusters, uno con outliers y otro sin outliers. Con el objeto que negocio o gerencia comprenda rápidamente la influencia o sesgo de los outliers para la rentabilidad de la solución a implementar (beneficios por ejemplos. Costes asociados. Etc) con una técnica x de clusterización sensible a los outliers.
. Recuerde también que señalamos que no siempre tendrá el recurso hardware (procesadores por ejemplo) con el espacio o memoria  suficiente para ejecutar un algoritmo no sensible a los outliers como  Pam o Medoids.</t>
      </text>
    </comment>
    <comment ref="O5" authorId="28" shapeId="0" xr:uid="{938BBD7B-5A50-4B8A-BFCD-2972A198F85F}">
      <text>
        <t>[Comentario encadenado]
Su versión de Excel le permite leer este comentario encadenado; sin embargo, las ediciones que se apliquen se quitarán si el archivo se abre en una versión más reciente de Excel. Más información: https://go.microsoft.com/fwlink/?linkid=870924
Comentario:
    Así es. Recuerde mencionar en su argumentación la influencia de los outliers en la media aritmética, por ejemplo, la distancia euclídea que utilizan los algoritmos de clústers más populares.</t>
      </text>
    </comment>
    <comment ref="U5" authorId="29" shapeId="0" xr:uid="{A3B07207-28BD-42D3-95C2-651F73016D81}">
      <text>
        <t>[Comentario encadenado]
Su versión de Excel le permite leer este comentario encadenado; sin embargo, las ediciones que se apliquen se quitarán si el archivo se abre en una versión más reciente de Excel. Más información: https://go.microsoft.com/fwlink/?linkid=870924
Comentario:
    Bien.
¿Sabía usted que para los efectos de estudiar la correlación de Pearson con el comando cor en R, da igual si las variables están escaladas como no escaladas? Sin duda que se lo preguntó. Pues ahora lo sabe. Da igual. Es tarea de usted investigar estadísticamente por qué.</t>
      </text>
    </comment>
    <comment ref="V5" authorId="30" shapeId="0" xr:uid="{DE592CB5-56E6-46B3-98C3-715E23E6A7B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¿Que gano al tener un buen resultado con un parámetro X pero peor resultado en algún otro parámetro Y?. Trade Off. Esto aparece en profundidad en el material que remití. Para su desarrollo profesional, es importante que sea capaz de señalar que parámetro pierdo más al ganar en otro.
</t>
      </text>
    </comment>
    <comment ref="W5" authorId="31" shapeId="0" xr:uid="{DBB97C3F-5BB8-47FE-8C7B-5BAEF51644B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 No traduce o explica a negocio que significa la métrica. Es correcto su análisis pero recuerde que cuando esté explicando a gerencia o negocio, debe explicar que significa suma total de cuadrados, ancho de silueta, etc.
</t>
      </text>
    </comment>
    <comment ref="X5" authorId="32" shapeId="0" xr:uid="{55EC54E1-1456-48D9-B89C-4A7F399746F3}">
      <text>
        <t>[Comentario encadenado]
Su versión de Excel le permite leer este comentario encadenado; sin embargo, las ediciones que se apliquen se quitarán si el archivo se abre en una versión más reciente de Excel. Más información: https://go.microsoft.com/fwlink/?linkid=870924
Comentario:
    Bien. Es una actitud científica lo que mostró al ejecutarlos con más de un algoritmo. En el mundo real, estaría obligado en levantar una minuta técnica y una presentación a negocio para explicar los pro y contras de las técnicas utilizadas. Que es parte del objetivo de esta evaluación.</t>
      </text>
    </comment>
    <comment ref="Y5" authorId="33" shapeId="0" xr:uid="{8D99A0E6-BECE-4363-98A3-C6CBFBD2C121}">
      <text>
        <t>[Comentario encadenado]
Su versión de Excel le permite leer este comentario encadenado; sin embargo, las ediciones que se apliquen se quitarán si el archivo se abre en una versión más reciente de Excel. Más información: https://go.microsoft.com/fwlink/?linkid=870924
Comentario:
    ¿Y el plot en 3D?</t>
      </text>
    </comment>
    <comment ref="K6" authorId="34" shapeId="0" xr:uid="{A7205B7A-E0FD-400C-A350-CEB8FEE4A8F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Es correcto lo que señala. Pero no olvide mencionar lo que indicamos en clases; generar dos estudios, uno con las variables eliminadas y otro con las variables incluidas. Y recuerde que la principal razón es evitar aportar con la misma información dos veces. 
</t>
      </text>
    </comment>
    <comment ref="L6" authorId="35" shapeId="0" xr:uid="{BD249B81-4A81-43B9-8FF1-5CD14CCD0FAA}">
      <text>
        <t>[Comentario encadenado]
Su versión de Excel le permite leer este comentario encadenado; sin embargo, las ediciones que se apliquen se quitarán si el archivo se abre en una versión más reciente de Excel. Más información: https://go.microsoft.com/fwlink/?linkid=870924
Comentario:
    La aproximación visual más completa vista en clases fue en 3D y no en 2D.</t>
      </text>
    </comment>
    <comment ref="O6" authorId="36" shapeId="0" xr:uid="{B2231378-C0B5-4F7D-ABA3-DC35222ED6A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Bien. Yo incluiría en la argumentación la equivalencia de la hipotenusa en la distancia euclídea como valor promedio. Y para Manhattan, una diferencia completa.
</t>
      </text>
    </comment>
    <comment ref="S6" authorId="37" shapeId="0" xr:uid="{857BF39E-432C-4960-8714-B655ED312E1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"#segun el analisis de correlación muestra que la variable 
#nuevo3, poseen un alto grado de correlacion con 2 de las variables
#se debe eliminar para producir un mayor peso a las variables"
Totalmente erróneo. No se aprecian correlaciones.
</t>
      </text>
    </comment>
    <comment ref="V6" authorId="38" shapeId="0" xr:uid="{1D9BC5B3-4770-443E-86A0-1238E7DA30D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¿Que gano al tener un buen resultado con un parámetro X pero peor resultado en algún otro parámetro Y?. Trade Off. Esto aparece en profundidad en el material que remití. Para su desarrollo profesional, es importante que sea capaz de señalar que parámetro pierdo más al ganar en otro.
</t>
      </text>
    </comment>
    <comment ref="W6" authorId="39" shapeId="0" xr:uid="{326D4BAF-7B0D-40DA-A4E1-8E06CDD9371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Simple y directo. Faltó que se refiriera a la fórmula. </t>
      </text>
    </comment>
    <comment ref="K7" authorId="40" shapeId="0" xr:uid="{283C5B73-D53D-4824-8F04-BC21EBF7F8E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No menciona cuales son los criterios. Tampoco lo señalado en clases. alizar dos análisis en paralelo. Ni la contribución dual de la misma información.
</t>
      </text>
    </comment>
    <comment ref="L7" authorId="41" shapeId="0" xr:uid="{B010CBAB-D21C-44A8-83F5-6A32E59B578C}">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Agregue que es "...bajo una aproximación visual".</t>
      </text>
    </comment>
    <comment ref="N7" authorId="42" shapeId="0" xr:uid="{94AA0E6F-1CF1-4DE0-A3C4-A71EF51DF40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Bien, pero recuerde que en clases vimos que se debía generar un segundo estudio paralelo sin outliers, es decir dos, uno con y otro sin. Recuerde que en Data Science demostramos empíricamente las recomendaciones. Ciencia.
</t>
      </text>
    </comment>
    <comment ref="O7" authorId="43" shapeId="0" xr:uid="{72932E78-6BAC-48AD-BE0D-EC17F8ABFA80}">
      <text>
        <t>[Comentario encadenado]
Su versión de Excel le permite leer este comentario encadenado; sin embargo, las ediciones que se apliquen se quitarán si el archivo se abre en una versión más reciente de Excel. Más información: https://go.microsoft.com/fwlink/?linkid=870924
Comentario:
    Si bien es correcto no menciona lo indicado en clases. La influencia de los outliers en la media aritmética, por ejemplo, la distancia euclídea que utilizan los algoritmos de clústers más populares. Incluiría en la argumentación la equivalencia de la hipotenusa en la distancia euclídea como valor promedio.</t>
      </text>
    </comment>
    <comment ref="P7" authorId="44" shapeId="0" xr:uid="{DF834C32-270F-4B6F-AB6D-36B756BF0775}">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correo di nuevas instrucciones para esta letra a.</t>
      </text>
    </comment>
    <comment ref="S7" authorId="45" shapeId="0" xr:uid="{3DCE6455-8615-49A8-BA1D-2C540358A274}">
      <text>
        <t>[Comentario encadenado]
Su versión de Excel le permite leer este comentario encadenado; sin embargo, las ediciones que se apliquen se quitarán si el archivo se abre en una versión más reciente de Excel. Más información: https://go.microsoft.com/fwlink/?linkid=870924
Comentario:
    "#Se eliminan las 3 variables porque tienen una gran correlación con las variables preexistentes"
Totalmente erróneo. No se aprecian correlaciones.</t>
      </text>
    </comment>
    <comment ref="V7" authorId="46" shapeId="0" xr:uid="{9708252A-6CC8-4A0C-9FF9-3962C08499C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 ¿Que gano al tener un buen resultado con un parámetro X pero peor resultado en algún otro parámetro Y?. Trade Off. Esto aparece en profundidad en el material que remití. Para su desarrollo profesional, es importante que sea capaz de señalar que parámetro pierdo más al ganar en otro.
 Que gano al tener un buen resultado con uno pero peor resultado con el otro. Esto aparece en profundidad en el material que remití.
. Señala que selecciona 2. Dije en clase porqué no seleccionar el valor mínimo de K con la librería clValid. Ni el valor máximo.
</t>
      </text>
    </comment>
    <comment ref="W7" authorId="47" shapeId="0" xr:uid="{16BB31FF-B137-4BAA-8F15-30DB48608AF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 No traduce o explica a negocio las métricas aritméticas utilizadas en cada técnica complementaria utilizada. Por ejemplo de explicar a negocio que significa "suma errores al cuadrado", referirse a su aritmética y en un lenguaje que negocio pueda entender. Recuerde que negocio o gerencia no son los especialistas. </t>
      </text>
    </comment>
    <comment ref="E8" authorId="48" shapeId="0" xr:uid="{F64693D2-F1A6-4335-91AB-88BFFE7341DD}">
      <text>
        <t>[Comentario encadenado]
Su versión de Excel le permite leer este comentario encadenado; sin embargo, las ediciones que se apliquen se quitarán si el archivo se abre en una versión más reciente de Excel. Más información: https://go.microsoft.com/fwlink/?linkid=870924
Comentario:
    El nombre de una de las variables es compuesto.</t>
      </text>
    </comment>
    <comment ref="K8" authorId="49" shapeId="0" xr:uid="{0B866FCA-4589-4D6B-AA2E-6C9130CC29CE}">
      <text>
        <t>[Comentario encadenado]
Su versión de Excel le permite leer este comentario encadenado; sin embargo, las ediciones que se apliquen se quitarán si el archivo se abre en una versión más reciente de Excel. Más información: https://go.microsoft.com/fwlink/?linkid=870924
Comentario:
    Es correcto lo que señala. Pero no olvide mencionar lo que indicamos en clases; generar dos estudios, uno con las variables eliminadas y otro con las variables incluidas.</t>
      </text>
    </comment>
    <comment ref="M8" authorId="50" shapeId="0" xr:uid="{4BC175F3-C4E0-4258-A079-90F8452B4FC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 Estimado/a alumno: la densidad óptica se mide en cm mientras carbohidrato en ml. Era tarea de usted investigarlo como será en la vida real. Por eso que les indiqué el link de donde ubicar esa información de su set de datos y lo advertí en las instrucciones y preguntas del examen. Así que sí debió escalar.
https://stat.ethz.ch/R-manual/R-devel/library/datasets/html/
https://stat.ethz.ch/R-manual/R-devel/library/datasets/html/Formaldehyde.html
Bennett, N. A. and N. L. Franklin (1954) Statistical Analysis in Chemistry and the Chemical Industry. New York: Wiley.
https://ideas.repec.org/a/bla/jorssc/v4y1955i2p129-130.html
. También puede encontrarlo en el cuadrante cuatro de su RStudio en la pestaña ayuda.
</t>
      </text>
    </comment>
    <comment ref="O8" authorId="51" shapeId="0" xr:uid="{CC40231A-1BA5-4AA4-A576-3AFB6709B27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Es correcto. Pero recuerde lo reiterado en clases; es saludable generar dos estudios para explicar los costes, posteriormente a la generación de los clusters, uno con outliers y otro sin outliers. Con el objeto que negocio o gerencia comprenda rápidamente la influencia o sesgo de los outliers para la rentabilidad de la solución a implementar (beneficios por ejemplos. Costes asociados. Etc) con una técnica x de clusterización sensible a los outliers.
</t>
      </text>
    </comment>
    <comment ref="V8" authorId="52" shapeId="0" xr:uid="{2E19A189-0424-4BEE-BCDB-CE1AF4CFE281}">
      <text>
        <t>[Comentario encadenado]
Su versión de Excel le permite leer este comentario encadenado; sin embargo, las ediciones que se apliquen se quitarán si el archivo se abre en una versión más reciente de Excel. Más información: https://go.microsoft.com/fwlink/?linkid=870924
Comentario:
    . Que gano al tener un buen resultado con un parámetro X pero peor resultado en algún otro parámetro Y?. Trade Off. Esto aparece en profundidad en el material que remití. Para su desarrollo profesional, es importante que sea capaz de señalar que parámetro pierdo más al ganar en otro.
. En una próxima oportunidad tenga en cuenta referirse a las métricas o formulas aritméticas y asumir el desafío de explicarlo en lenguaje traducible para negocio y gerencia que no son especialistas. Le ocurrirá en la vida real.</t>
      </text>
    </comment>
    <comment ref="W8" authorId="53" shapeId="0" xr:uid="{8BAC8840-3C9B-48A6-AB3C-B939F62825F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Bien. Pero lo mismo que lo anterior. Asuma el desafío de explicar a negocio que significa "suma errores al cuadrado", referirse a su aritmética y en un lenguaje que negocio pueda entender. Recuerde que negocio o gerencia no son los especialistas. </t>
      </text>
    </comment>
    <comment ref="Y8" authorId="54" shapeId="0" xr:uid="{3DEC8A48-9DCB-420F-8C54-B62D71AA3014}">
      <text>
        <t>[Comentario encadenado]
Su versión de Excel le permite leer este comentario encadenado; sin embargo, las ediciones que se apliquen se quitarán si el archivo se abre en una versión más reciente de Excel. Más información: https://go.microsoft.com/fwlink/?linkid=870924
Comentario:
    ¿Porqué no ploteo en 3D si tenía 3 variables?</t>
      </text>
    </comment>
    <comment ref="K9" authorId="55" shapeId="0" xr:uid="{92F5A451-67CF-49D5-9AF7-A54C46EF4523}">
      <text>
        <t>[Comentario encadenado]
Su versión de Excel le permite leer este comentario encadenado; sin embargo, las ediciones que se apliquen se quitarán si el archivo se abre en una versión más reciente de Excel. Más información: https://go.microsoft.com/fwlink/?linkid=870924
Comentario:
    . Sí. Pero recuerde que también se puede generar une studio paralelo. Así obtengo dos. Uno con las variables correlacionadas eliminadas y otro sin eliminarlas.</t>
      </text>
    </comment>
    <comment ref="O9" authorId="56" shapeId="0" xr:uid="{061159CE-9B65-4174-8FC1-C5061CFABF3A}">
      <text>
        <t>[Comentario encadenado]
Su versión de Excel le permite leer este comentario encadenado; sin embargo, las ediciones que se apliquen se quitarán si el archivo se abre en una versión más reciente de Excel. Más información: https://go.microsoft.com/fwlink/?linkid=870924
Comentario:
    No explicó como influye.</t>
      </text>
    </comment>
    <comment ref="P9" authorId="57" shapeId="0" xr:uid="{D4B5E466-F79D-4EDD-82E8-1229AF40D7FB}">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correo di nuevas instrucciones para esta letra a. Y si decidirá eliminar una variable debe fundamentar la razón, como en el correo que remití. No es fundamento "por al escalarlos quedan en NA se deben eliminar".</t>
      </text>
    </comment>
    <comment ref="R9" authorId="58" shapeId="0" xr:uid="{CF9EB310-9111-4041-B0E8-6F25A243C3DB}">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correo di nuevas instrucciones para esta letra a. Y si decidirá eliminar una variable debe fundamentar la razón, como en el correo que remití. No es fundamento "por al escalarlos quedan en NA se deben eliminar".</t>
      </text>
    </comment>
    <comment ref="V9" authorId="59" shapeId="0" xr:uid="{6EE07036-C403-4286-A3B6-50D75D58BB1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Me hubiese esperado que investigara en relación al error obtenido: "Error: empty cluster: try a better set of initial centers"
Existe una métrica explicada en clases donde el numero de clusters a probar debe ser X tamaño del set de datos o matriz. También lo indica el material que remití. Pero se reconoce el haber probado con 2 y 7 y luego con 2 y 5.
Al mismo tiempo, no se refirió a su elección del algoritmo y número de K, interpretando o haciendo lectura de cada parámetro. Que gano al tener un buen resultado con uno pero peor resultado con el otro. Trade Off. Esto aparece en profundidad en el material que remití.
</t>
      </text>
    </comment>
    <comment ref="W9" authorId="60" shapeId="0" xr:uid="{78AA0536-9FE6-4112-8517-1599AE41B78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 No traduce o explica a negocio que significa la métrica. </t>
      </text>
    </comment>
    <comment ref="X9" authorId="61" shapeId="0" xr:uid="{8A90D990-D429-444F-9C0B-5D263E2B07AF}">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qué lo ejecuta con pam o medoids y no jerarquizado?</t>
      </text>
    </comment>
    <comment ref="Y9" authorId="62" shapeId="0" xr:uid="{1650C496-B87C-45D1-97C3-CBE1627CBC34}">
      <text>
        <t>[Comentario encadenado]
Su versión de Excel le permite leer este comentario encadenado; sin embargo, las ediciones que se apliquen se quitarán si el archivo se abre en una versión más reciente de Excel. Más información: https://go.microsoft.com/fwlink/?linkid=870924
Comentario:
    ¿Y el plot en 3D?</t>
      </text>
    </comment>
    <comment ref="AA9" authorId="63" shapeId="0" xr:uid="{D7C09C10-C858-4358-93DD-AB0FB626FA6A}">
      <text>
        <t>[Comentario encadenado]
Su versión de Excel le permite leer este comentario encadenado; sin embargo, las ediciones que se apliquen se quitarán si el archivo se abre en una versión más reciente de Excel. Más información: https://go.microsoft.com/fwlink/?linkid=870924
Comentario:
    "Set_Original_estudios" no existe.</t>
      </text>
    </comment>
    <comment ref="I10" authorId="64" shapeId="0" xr:uid="{0CC8B764-825D-487D-A202-67654520DE1B}">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pudo generar el correlativo:
Error in row_number(Set_Original) : could not find function "row_number"</t>
      </text>
    </comment>
    <comment ref="N10" authorId="65" shapeId="0" xr:uid="{94B30528-7B70-44CF-A18E-DCB119CEB227}">
      <text>
        <t>[Comentario encadenado]
Su versión de Excel le permite leer este comentario encadenado; sin embargo, las ediciones que se apliquen se quitarán si el archivo se abre en una versión más reciente de Excel. Más información: https://go.microsoft.com/fwlink/?linkid=870924
Comentario:
    Le faltó mencionar que además, debe genera un segundo o primer estudio, o en paralelo, incluyendo los outliers para compararlo, posteriormente, en términos de costos y beneficios, con el estudio o análisis sin outliers.</t>
      </text>
    </comment>
    <comment ref="T10" authorId="66" shapeId="0" xr:uid="{9448335A-4A6E-4E0C-9DDD-A2EA9A88B9EC}">
      <text>
        <t>[Comentario encadenado]
Su versión de Excel le permite leer este comentario encadenado; sin embargo, las ediciones que se apliquen se quitarán si el archivo se abre en una versión más reciente de Excel. Más información: https://go.microsoft.com/fwlink/?linkid=870924
Comentario:
    Es correcto que se deben escalar, pero no por las razones que da. Esas razones son para el caso del ploteo o representación gráfica de los outliers, pero no para el caso de la generación de clusters.</t>
      </text>
    </comment>
    <comment ref="U10" authorId="67" shapeId="0" xr:uid="{B82D7216-2CDE-4B6B-8467-06D4D7ACA4A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Aquí debía sólo escalar los datos y no representarlos gráficamente. </t>
      </text>
    </comment>
    <comment ref="V10" authorId="68" shapeId="0" xr:uid="{0A32A6CB-F191-47CD-B9B9-BCCAB01D8732}">
      <text>
        <t>[Comentario encadenado]
Su versión de Excel le permite leer este comentario encadenado; sin embargo, las ediciones que se apliquen se quitarán si el archivo se abre en una versión más reciente de Excel. Más información: https://go.microsoft.com/fwlink/?linkid=870924
Comentario:
    Aplico la función scale por segunda vez al mismo set de datos. Esto ya lo había hecho en la pregunta anterior. ¿Por qué lo hizo? Escalarlos dos veces influye en la distribución de los datos.
Además no responde ni interpreta los parámetros consultados en la letra a.</t>
      </text>
    </comment>
    <comment ref="W10" authorId="69" shapeId="0" xr:uid="{163D9B5E-4C97-4D2C-9A5E-4E39DBDABFE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 No traduce o explica a negocio que significa la métrica. </t>
      </text>
    </comment>
    <comment ref="X10" authorId="70" shapeId="0" xr:uid="{DD61D7BE-F09C-4F6F-AE83-F00769EAF6E1}">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qué lo ejecuta con pam o medoids?</t>
      </text>
    </comment>
    <comment ref="D11" authorId="71" shapeId="0" xr:uid="{33324CAE-A951-4F60-A0C5-B92C301F455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No anidó ya que tiene 50 rows. </t>
      </text>
    </comment>
    <comment ref="I11" authorId="72" shapeId="0" xr:uid="{CB26E7FE-3B2F-4690-BD1F-94FED4388FFF}">
      <text>
        <t>[Comentario encadenado]
Su versión de Excel le permite leer este comentario encadenado; sin embargo, las ediciones que se apliquen se quitarán si el archivo se abre en una versión más reciente de Excel. Más información: https://go.microsoft.com/fwlink/?linkid=870924
Comentario:
    Tampoco creó la variable ID.</t>
      </text>
    </comment>
    <comment ref="K11" authorId="73" shapeId="0" xr:uid="{1629748D-64C0-4EF6-97F0-294D80B8C77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Recuerde que la principal razón es evitar aportar con la misma información dos veces. 
¿Y la respuesta? ¿Qué es lo que se debería hacer según lo que vimos en clases?
</t>
      </text>
    </comment>
    <comment ref="L11" authorId="74" shapeId="0" xr:uid="{CC4C3EA9-F420-49A2-88CE-59B934071B0E}">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qué aplicó 100?
l &lt;- cbind(l, color = rep("oldlace",100))</t>
      </text>
    </comment>
    <comment ref="O11" authorId="75" shapeId="0" xr:uid="{55B2FDEE-C6F4-45C8-9DEB-AE1FCC58285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Respuesta incompleta. </t>
      </text>
    </comment>
    <comment ref="S11" authorId="76" shapeId="0" xr:uid="{FDC16C43-A9CC-4B9D-AC04-E3192CDAFC7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Borró discrecionalmente las variables nueva1 y nueva3, siendo que con las instrucciones que entregué el día que cargué el examen, instruí que hacer para no obtener ese problema. </t>
      </text>
    </comment>
    <comment ref="V11" authorId="77" shapeId="0" xr:uid="{8E5E5EA5-2A83-499D-9CC1-5883D8ADC7C0}">
      <text>
        <t>[Comentario encadenado]
Su versión de Excel le permite leer este comentario encadenado; sin embargo, las ediciones que se apliquen se quitarán si el archivo se abre en una versión más reciente de Excel. Más información: https://go.microsoft.com/fwlink/?linkid=870924
Comentario:
    No responde, no selecciona ni interpreta los parámetros técnicos, para dar razones del por qué del uso de n K y X algoritmo.</t>
      </text>
    </comment>
    <comment ref="W11" authorId="78" shapeId="0" xr:uid="{1759D63F-5CDF-44DF-8BF6-D8C88A0241E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 No traduce o explica a negocio que significa la métrica. </t>
      </text>
    </comment>
    <comment ref="K12" authorId="79" shapeId="0" xr:uid="{A29924FD-601E-4E1F-B3A3-7CF99A52BA73}">
      <text>
        <t>[Comentario encadenado]
Su versión de Excel le permite leer este comentario encadenado; sin embargo, las ediciones que se apliquen se quitarán si el archivo se abre en una versión más reciente de Excel. Más información: https://go.microsoft.com/fwlink/?linkid=870924
Comentario:
    No responde a lo consultado. Recuerde que en clases vimos que se debía generar un segundo estudio paralelo con variables correlacionadas.</t>
      </text>
    </comment>
    <comment ref="L12" authorId="80" shapeId="0" xr:uid="{E5C3373E-8631-4985-9F5D-299DAABA47EF}">
      <text>
        <t>[Comentario encadenado]
Su versión de Excel le permite leer este comentario encadenado; sin embargo, las ediciones que se apliquen se quitarán si el archivo se abre en una versión más reciente de Excel. Más información: https://go.microsoft.com/fwlink/?linkid=870924
Comentario:
    La aproximación visual más completa vista en clases fue en 3D y no en 2D.</t>
      </text>
    </comment>
    <comment ref="M12" authorId="81" shapeId="0" xr:uid="{5B92BAC5-3539-479E-9F6D-150C745C290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Utilice otro tiempo verbal en vez de "escalación". Puede hablar de escalamiento o estandarización. </t>
      </text>
    </comment>
    <comment ref="N12" authorId="82" shapeId="0" xr:uid="{62CC17B6-DAAA-4A89-90EE-E30A43385F4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Si bien es correcto lo que señala, no agregó, al igual que con la correlación, el tratamiento reiterado señalado en clases. Recuerde que en clases vimos que se debía generar un segundo estudio paralelo sin outliers.
</t>
      </text>
    </comment>
    <comment ref="O12" authorId="83" shapeId="0" xr:uid="{D35F31AB-5215-4608-8058-AC5D44D6DD3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Así es. Recuerde mencionar en su argumentación la influencia de los outliers en la media aritmética, por ejemplo, la distancia euclídea que utilizan los algoritmos de clústers más populares.
</t>
      </text>
    </comment>
    <comment ref="P12" authorId="84" shapeId="0" xr:uid="{00595F75-AEB2-4B95-903A-40B64E362F5C}">
      <text>
        <t>[Comentario encadenado]
Su versión de Excel le permite leer este comentario encadenado; sin embargo, las ediciones que se apliquen se quitarán si el archivo se abre en una versión más reciente de Excel. Más información: https://go.microsoft.com/fwlink/?linkid=870924
Comentario:
    Olvidó sumarle dos a nueva1.</t>
      </text>
    </comment>
    <comment ref="S12" authorId="85" shapeId="0" xr:uid="{4F23A9F7-47C8-47D1-BBA9-FA0A6B6524B0}">
      <text>
        <t>[Comentario encadenado]
Su versión de Excel le permite leer este comentario encadenado; sin embargo, las ediciones que se apliquen se quitarán si el archivo se abre en una versión más reciente de Excel. Más información: https://go.microsoft.com/fwlink/?linkid=870924
Comentario:
    Bien que haya señalado que queda de manera excepcional. Pero recuerde, no olvide fundamentar. No olvide sugerir dos estudios. Uno con variables correlacionadas y otro sin variables correlacionadas. Y ojo. El ejercicio sí se puede continuar con una variable. Se puede generar clusters con una variable y con estadística descriptiva identificar previamente  los outliers.</t>
      </text>
    </comment>
    <comment ref="U12" authorId="86" shapeId="0" xr:uid="{B29FF492-F0D7-4767-B3B4-F803A7DD761D}">
      <text>
        <t>[Comentario encadenado]
Su versión de Excel le permite leer este comentario encadenado; sin embargo, las ediciones que se apliquen se quitarán si el archivo se abre en una versión más reciente de Excel. Más información: https://go.microsoft.com/fwlink/?linkid=870924
Comentario:
    No olvide comentar la línea 346. De lo contrario tendría que ejecutar el escalamiento. Aún cuando usted haya argumentado correctamente por qué no hacerlo.</t>
      </text>
    </comment>
    <comment ref="V12" authorId="87" shapeId="0" xr:uid="{95B8151C-2013-4EAF-A0F4-0ED1FA10906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Iba bien. ¿Por qué desistió? </t>
      </text>
    </comment>
    <comment ref="J13" authorId="88" shapeId="0" xr:uid="{DFC27850-860B-4B05-8762-3CCCF9A1B4C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No solicité que eliminara variables correlacionadas. Sólo que demostrara si tenía variables correlacionadas o no. Por otra parte, si usted señaló el supuesto que "bajo orden de gerencia" se solicita eliminar esas variables, está bien. Pero como analista tiene el deber de analizar que variables entregan más información que otra si requiere usted eliminarlas. De todas maneras, recuerde que en clases vimos que se debía generar un segundo estudio paralelo con variables correlacionadas y otro sin variables correlacionadas, así queda en la minuta técnica del equipo de analítica como cambiaría el resultado (composición de los clusters al finalizar el estudio) al dejar las variables correlacionadas.
</t>
      </text>
    </comment>
    <comment ref="K13" authorId="89" shapeId="0" xr:uid="{59E30D97-DC07-452F-9292-732502DAD21D}">
      <text>
        <t>[Comentario encadenado]
Su versión de Excel le permite leer este comentario encadenado; sin embargo, las ediciones que se apliquen se quitarán si el archivo se abre en una versión más reciente de Excel. Más información: https://go.microsoft.com/fwlink/?linkid=870924
Comentario:
    No menciona cuales serían esos métodos apropiados. Tampoco señala lo mencionado anteriormente; realizar dos análisis en paralelo.</t>
      </text>
    </comment>
    <comment ref="M13" authorId="90" shapeId="0" xr:uid="{BB0A59EC-E847-4072-9758-E2187B1B4078}">
      <text>
        <t>[Comentario encadenado]
Su versión de Excel le permite leer este comentario encadenado; sin embargo, las ediciones que se apliquen se quitarán si el archivo se abre en una versión más reciente de Excel. Más información: https://go.microsoft.com/fwlink/?linkid=870924
Comentario:
    ¿Y en relación a los outliers?</t>
      </text>
    </comment>
    <comment ref="N13" authorId="91" shapeId="0" xr:uid="{72C47C88-0F8D-4B93-9C2F-3B47A76D632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Bien, pero recuerde que en clases vimos que se debía generar un segundo estudio paralelo sin outliers, es decir dos, uno con y otro sin. Recuerde que en Data Science demostramos empíricamente las recomendaciones. Ciencia.
</t>
      </text>
    </comment>
    <comment ref="O13" authorId="92" shapeId="0" xr:uid="{3C9BCD54-D1E1-4A41-86A7-9CEDF1E64F1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Recuerde mencionar en su argumentación la influencia de los outliers en la media aritmética, por ejemplo, la distancia euclídea que utilizan los algoritmos de clústers más populares. Incluiría en la argumentación la equivalencia de la hipotenusa en la distancia euclídea como valor promedio.
</t>
      </text>
    </comment>
    <comment ref="P13" authorId="93" shapeId="0" xr:uid="{A44987F0-E777-4FAD-B26A-6B89623165F4}">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correo di nuevas instrucciones para esta letra a.</t>
      </text>
    </comment>
    <comment ref="R13" authorId="94" shapeId="0" xr:uid="{F07071C4-D290-4FDC-824F-873C980CD02E}">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correo di nuevas instrucciones para esta letra c.</t>
      </text>
    </comment>
    <comment ref="S13" authorId="95" shapeId="0" xr:uid="{CC2DC7AB-230F-418E-957E-B5678A6C606C}">
      <text>
        <t>[Comentario encadenado]
Su versión de Excel le permite leer este comentario encadenado; sin embargo, las ediciones que se apliquen se quitarán si el archivo se abre en una versión más reciente de Excel. Más información: https://go.microsoft.com/fwlink/?linkid=870924
Comentario:
    No olvide sugerir dos estudios. Uno con variables correlacionadas y otro sin variables correlacionadas.
No incorporó las correcciones que señalé por correo. No se pronunció a las variables con NA.</t>
      </text>
    </comment>
    <comment ref="T13" authorId="96" shapeId="0" xr:uid="{5B0F42AA-08C0-405F-A553-355BF7F27B75}">
      <text>
        <t>[Comentario encadenado]
Su versión de Excel le permite leer este comentario encadenado; sin embargo, las ediciones que se apliquen se quitarán si el archivo se abre en una versión más reciente de Excel. Más información: https://go.microsoft.com/fwlink/?linkid=870924
Comentario:
    No es lo que se indicó en clases. Se escalan o estandarizan las variables cuando están en distintas unidades  para que las magnitudes sean proporcionales a su variabilidad y tamaño.</t>
      </text>
    </comment>
    <comment ref="D14" authorId="97" shapeId="0" xr:uid="{A7FA8A09-82B4-4110-904E-C2169CC0A29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No anidó ya que tiene 21 rows. 
</t>
      </text>
    </comment>
    <comment ref="E14" authorId="98" shapeId="0" xr:uid="{A2268D2F-2170-454B-B922-55E38ED24859}">
      <text>
        <t>[Comentario encadenado]
Su versión de Excel le permite leer este comentario encadenado; sin embargo, las ediciones que se apliquen se quitarán si el archivo se abre en una versión más reciente de Excel. Más información: https://go.microsoft.com/fwlink/?linkid=870924
Comentario:
    El nombre de las variables tienen punto o es compuesto.</t>
      </text>
    </comment>
    <comment ref="J14" authorId="99" shapeId="0" xr:uid="{D1802C3C-6157-44B8-88C9-D16F6AEFF47C}">
      <text>
        <t>[Comentario encadenado]
Su versión de Excel le permite leer este comentario encadenado; sin embargo, las ediciones que se apliquen se quitarán si el archivo se abre en una versión más reciente de Excel. Más información: https://go.microsoft.com/fwlink/?linkid=870924
Comentario:
    . Esta mal. Solo estudió las correlaciones de las primeras 3 variables. ¿Por qué? Su set de datos tiene 4.
. ### si hay variables fuertemente correlacionadas
#######si  EXISTEN VARIABLES CORRELACIONADAS EN ESTE DATASET SEGUNEL PROCESO DE ESCALAMIENTO
### Y REVISION DE CORRELACIONES si ENCONTRANDO VARIABLES MAYORES A 0.8
Falso. No existen variables correlacionadas fuertemente según el criterio visto en clases.</t>
      </text>
    </comment>
    <comment ref="K14" authorId="100" shapeId="0" xr:uid="{B853B78D-02E9-444A-BB6B-1078B7F9D24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Recuerde que la principal razón es evitar aportar con la misma información dos veces. 
¿Y la respuesta? ¿Qué es lo que se debería hacer según lo que vimos en clases? No es solo eliminarlas por eliminarlas.
También se señaló que se deben generar dos estudios en paralelo.
No argumenta la duplicidad de información y sesgo, también señalados en clases.
</t>
      </text>
    </comment>
    <comment ref="L14" authorId="101" shapeId="0" xr:uid="{2F46B4B0-8637-4BE1-85B2-86778A754DEB}">
      <text>
        <t>[Comentario encadenado]
Su versión de Excel le permite leer este comentario encadenado; sin embargo, las ediciones que se apliquen se quitarán si el archivo se abre en una versión más reciente de Excel. Más información: https://go.microsoft.com/fwlink/?linkid=870924
Comentario:
    Usted está reproduciendo otro código de otro script.</t>
      </text>
    </comment>
    <comment ref="N14" authorId="102" shapeId="0" xr:uid="{AFCCAA7E-4B2C-4CB0-B452-C157AB3F256B}">
      <text>
        <t>[Comentario encadenado]
Su versión de Excel le permite leer este comentario encadenado; sin embargo, las ediciones que se apliquen se quitarán si el archivo se abre en una versión más reciente de Excel. Más información: https://go.microsoft.com/fwlink/?linkid=870924
Comentario:
    Bien, pero recuerde que en clases vimos que se debía generar un segundo estudio paralelo sin outliers, es decir dos, uno con y otro sin. Recuerde que en Data Science demostramos empíricamente las recomendaciones. Ciencia.</t>
      </text>
    </comment>
    <comment ref="O14" authorId="103" shapeId="0" xr:uid="{53D31DEF-2317-424B-B86F-72F8C575B70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No explicó como influye.
</t>
      </text>
    </comment>
    <comment ref="P14" authorId="104" shapeId="0" xr:uid="{84C069F6-3AB7-4BBA-9819-FD962E357050}">
      <text>
        <t>[Comentario encadenado]
Su versión de Excel le permite leer este comentario encadenado; sin embargo, las ediciones que se apliquen se quitarán si el archivo se abre en una versión más reciente de Excel. Más información: https://go.microsoft.com/fwlink/?linkid=870924
Comentario:
    Insisto; está reproduciendo otro script que no pertenece a este desarrollo.
"Nuevo_Set$nuevo1 &lt;- rep(3 + 5, 100)"
100 rows cuando su set de datos tiene incorrectamente 21.</t>
      </text>
    </comment>
    <comment ref="S14" authorId="105" shapeId="0" xr:uid="{39559CF8-18EF-45F6-9D05-FF59CF0A53E7}">
      <text>
        <t>[Comentario encadenado]
Su versión de Excel le permite leer este comentario encadenado; sin embargo, las ediciones que se apliquen se quitarán si el archivo se abre en una versión más reciente de Excel. Más información: https://go.microsoft.com/fwlink/?linkid=870924
Comentario:
    Nuevamente; está reproduciendo otro script que no pertenece a este desarrollo.  Su set de datos tiene 5 variables e intentó estudió las correlaciones para 6 variables. Es decir, una más que no existe.</t>
      </text>
    </comment>
    <comment ref="T14" authorId="106" shapeId="0" xr:uid="{B3A40479-4D95-4EDE-8F7F-F4E99BDDC688}">
      <text>
        <t>[Comentario encadenado]
Su versión de Excel le permite leer este comentario encadenado; sin embargo, las ediciones que se apliquen se quitarán si el archivo se abre en una versión más reciente de Excel. Más información: https://go.microsoft.com/fwlink/?linkid=870924
Comentario:
    Dijimos en clases que para el estudio de correlaciones no es necesario escalar. Sí para generar clústers.</t>
      </text>
    </comment>
    <comment ref="U14" authorId="107" shapeId="0" xr:uid="{6128C20C-B385-4DD7-B0EC-36579DE82785}">
      <text>
        <t>[Comentario encadenado]
Su versión de Excel le permite leer este comentario encadenado; sin embargo, las ediciones que se apliquen se quitarán si el archivo se abre en una versión más reciente de Excel. Más información: https://go.microsoft.com/fwlink/?linkid=870924
Comentario:
    Nuevo_Set&lt;- Nuevo_Set %&gt;% select(-nuevo3, -nuevo1)
¿porqué quiso eliminar esas variables que no existieron?</t>
      </text>
    </comment>
    <comment ref="V14" authorId="108" shapeId="0" xr:uid="{9015A954-C573-4C70-973C-6849667506CA}">
      <text>
        <t>[Comentario encadenado]
Su versión de Excel le permite leer este comentario encadenado; sin embargo, las ediciones que se apliquen se quitarán si el archivo se abre en una versión más reciente de Excel. Más información: https://go.microsoft.com/fwlink/?linkid=870924
Comentario:
    . Dijimos en clases que no debe seleccionar el mínimo o máximo k arrojado por la librería clValid.
. No se refiere a los parámetros solicitados.</t>
      </text>
    </comment>
  </commentList>
</comments>
</file>

<file path=xl/sharedStrings.xml><?xml version="1.0" encoding="utf-8"?>
<sst xmlns="http://schemas.openxmlformats.org/spreadsheetml/2006/main" count="60" uniqueCount="32">
  <si>
    <t>RUN</t>
  </si>
  <si>
    <t>NOTA FINAL</t>
  </si>
  <si>
    <t>Entregado</t>
  </si>
  <si>
    <t>si</t>
  </si>
  <si>
    <t>Punto Base</t>
  </si>
  <si>
    <t>P1</t>
  </si>
  <si>
    <t>P2_a</t>
  </si>
  <si>
    <t>P2_b</t>
  </si>
  <si>
    <t>P2_c</t>
  </si>
  <si>
    <t>P2_d</t>
  </si>
  <si>
    <t>P2_e</t>
  </si>
  <si>
    <t>P2_f</t>
  </si>
  <si>
    <t>P3</t>
  </si>
  <si>
    <t>P4</t>
  </si>
  <si>
    <t>P5</t>
  </si>
  <si>
    <t>P6</t>
  </si>
  <si>
    <t>P7</t>
  </si>
  <si>
    <t>P8</t>
  </si>
  <si>
    <t>P9_a</t>
  </si>
  <si>
    <t>P9_b</t>
  </si>
  <si>
    <t>P9_c</t>
  </si>
  <si>
    <t>P10</t>
  </si>
  <si>
    <t>P11</t>
  </si>
  <si>
    <t>P12</t>
  </si>
  <si>
    <t>P13_a</t>
  </si>
  <si>
    <t>P13_b</t>
  </si>
  <si>
    <t>P14</t>
  </si>
  <si>
    <t>P15</t>
  </si>
  <si>
    <t>P16</t>
  </si>
  <si>
    <t>P17</t>
  </si>
  <si>
    <t>P18</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</si>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</sst>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8"/>
      <name val="Calibri"/>
      <family val="2"/>
      <scheme val="minor"/>
    </font>
    <font>
      <b/>
      <sz val="11"/>
      <color theme="1"/>
      <name val="Calibri"/>
      <family val="2"/>
      <scheme val="minor"/>
    </font>
    <font>
      <sz val="11"/>
      <color theme="0" tint="-0.499984740745262"/>
      <name val="Calibri"/>
      <family val="2"/>
      <scheme val="minor"/>
    </font>
    <font>
      <sz val="9"/>
      <color indexed="81"/>
      <name val="Tahoma"/>
      <family val="2"/>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1">
    <xf numFmtId="0" fontId="0" fillId="0" borderId="0" xfId="0"/>
    <xf numFmtId="0" fontId="0" fillId="0" borderId="0" xfId="0"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0" borderId="1" xfId="0" applyBorder="1"/>
    <xf numFmtId="0" fontId="2" fillId="0" borderId="1" xfId="0" applyFont="1" applyBorder="1"/>
    <xf numFmtId="0" fontId="2" fillId="0" borderId="11" xfId="0" applyFont="1" applyBorder="1"/>
    <xf numFmtId="0" fontId="2" fillId="0" borderId="10" xfId="0" applyFont="1" applyBorder="1"/>
    <xf numFmtId="0" fontId="0" fillId="0" borderId="10" xfId="0" applyBorder="1"/>
    <xf numFmtId="0" fontId="3" fillId="0" borderId="5" xfId="0" applyFont="1" applyBorder="1" applyAlignment="1">
      <alignment horizontal="center"/>
    </xf>
    <xf numFmtId="0" fontId="3" fillId="0" borderId="7" xfId="0" applyFont="1" applyBorder="1" applyAlignment="1">
      <alignment horizontal="center"/>
    </xf>
    <xf numFmtId="0" fontId="3" fillId="0" borderId="9"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2" fillId="0" borderId="10" xfId="0" applyFont="1" applyBorder="1" applyAlignment="1">
      <alignment horizontal="left"/>
    </xf>
    <xf numFmtId="0" fontId="2" fillId="0" borderId="1" xfId="0" applyFont="1" applyBorder="1" applyAlignment="1">
      <alignment horizontal="left"/>
    </xf>
    <xf numFmtId="0" fontId="0" fillId="0" borderId="0" xfId="0" applyAlignment="1">
      <alignment horizontal="left"/>
    </xf>
    <xf numFmtId="0" fontId="0" fillId="0" borderId="5" xfId="0" applyFont="1" applyBorder="1" applyAlignment="1">
      <alignment horizontal="center"/>
    </xf>
    <xf numFmtId="0" fontId="0" fillId="0" borderId="0" xfId="0" applyFont="1"/>
    <xf numFmtId="0" fontId="0" fillId="0" borderId="6" xfId="0" applyFont="1" applyBorder="1" applyAlignment="1">
      <alignment horizontal="center"/>
    </xf>
    <xf numFmtId="0" fontId="0" fillId="0" borderId="0" xfId="0" applyFont="1" applyBorder="1" applyAlignment="1">
      <alignment horizontal="center"/>
    </xf>
    <xf numFmtId="0" fontId="0" fillId="0" borderId="0" xfId="0" applyBorder="1" applyAlignment="1">
      <alignment horizontal="center"/>
    </xf>
    <xf numFmtId="0" fontId="3" fillId="0" borderId="0" xfId="0" applyFont="1" applyBorder="1" applyAlignment="1">
      <alignment horizontal="center"/>
    </xf>
    <xf numFmtId="0" fontId="0" fillId="0" borderId="3" xfId="0" applyFont="1" applyBorder="1" applyAlignment="1">
      <alignment horizontal="center"/>
    </xf>
    <xf numFmtId="0" fontId="0" fillId="0" borderId="2" xfId="0" applyFont="1" applyBorder="1" applyAlignment="1">
      <alignment horizontal="center"/>
    </xf>
    <xf numFmtId="0" fontId="0" fillId="0" borderId="4" xfId="0" applyFont="1" applyBorder="1" applyAlignment="1">
      <alignment horizontal="center"/>
    </xf>
    <xf numFmtId="0" fontId="0" fillId="0" borderId="3" xfId="0" applyFont="1" applyBorder="1" applyAlignment="1">
      <alignment horizontal="left"/>
    </xf>
    <xf numFmtId="0" fontId="0" fillId="0" borderId="5" xfId="0" applyFont="1" applyBorder="1" applyAlignment="1">
      <alignment horizontal="left"/>
    </xf>
    <xf numFmtId="0" fontId="0" fillId="0" borderId="5" xfId="0" applyBorder="1" applyAlignment="1">
      <alignment horizontal="left"/>
    </xf>
    <xf numFmtId="0" fontId="0" fillId="0" borderId="7" xfId="0"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ADRIAN ARMANDO ARANEDA TORO" id="{1101FDB5-0C4B-4C55-ADFA-5361569241B6}" userId="S::aaranedat@contraloria.cl::023a9e71-b3bb-4fd3-8375-9872edaeb009"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2" dT="2023-02-20T00:37:10.00" personId="{1101FDB5-0C4B-4C55-ADFA-5361569241B6}" id="{B168A1C4-4041-4BAD-A209-590E6FD99DC1}">
    <text>Es correcto lo que señala. Pero no olvide mencionar lo que indicamos en clases; generar dos estudios, uno con las variables eliminadas y otro con las variables incluidas.</text>
  </threadedComment>
  <threadedComment ref="L2" dT="2023-02-20T00:43:23.34" personId="{1101FDB5-0C4B-4C55-ADFA-5361569241B6}" id="{62B1B01A-41CA-4C96-A8E3-D4BDC4DFC1CB}">
    <text>Felicitaciones. Muy bien.
Y se aprecia bastante interesante la concentración y dispersión natural del plot en 3D:
plot3d( 
  x=l$PC1, y=l$PC2, z=l$PC3, 
  col = l$color, 
  type = 's', 
  radius = 0.1,
  xlab="PCA1", ylab="PCA2", zlab="PCA3")
Aplicaría como caso de uso.</text>
  </threadedComment>
  <threadedComment ref="O2" dT="2023-02-20T00:44:48.80" personId="{1101FDB5-0C4B-4C55-ADFA-5361569241B6}" id="{F79776F5-3F0F-4614-9FFC-1FA7813AA6C8}">
    <text>Bien. Yo incluiría en la argumentación la equivalencia de la hipotenusa en la distancia euclídea como valor promedio. Y para Manhattan, una diferencia completa.</text>
  </threadedComment>
  <threadedComment ref="V2" dT="2023-02-20T00:55:09.68" personId="{1101FDB5-0C4B-4C55-ADFA-5361569241B6}" id="{42F48480-8B3F-4EC8-A0FE-11C2DE741EE8}">
    <text xml:space="preserve">Bien. 
En una próxima oportunidad tenga en cuenta referirse a las métricas o formulas aritméticas y asumir el desafío de explicarlo en lenguaje traducible para negocio y gerencia que no son especialistas. Le ocurrirá en la vida real.
</text>
  </threadedComment>
  <threadedComment ref="W2" dT="2023-02-20T00:59:30.48" personId="{1101FDB5-0C4B-4C55-ADFA-5361569241B6}" id="{FAF1B38F-66A6-45B4-9DCA-97526EF87600}">
    <text xml:space="preserve">Bien. Pero lo mismo que lo anterior. Asuma el desafío de explicar a negocio que significa "suma errores al cuadrado", referirse a su aritmética y en un lenguaje que negocio pueda entender. Recuerde que negocio o gerencia no son los especialistas. 
</text>
  </threadedComment>
  <threadedComment ref="K3" dT="2023-02-20T02:58:44.48" personId="{1101FDB5-0C4B-4C55-ADFA-5361569241B6}" id="{3EF31EC0-C9F7-494F-A253-92FB653E84B1}">
    <text>Es correcto lo que señala. Pero no olvide mencionar lo que indicamos en clases; generar dos estudios, uno con las variables eliminadas y otro con las variables incluidas.</text>
  </threadedComment>
  <threadedComment ref="L3" dT="2023-02-20T03:00:44.99" personId="{1101FDB5-0C4B-4C55-ADFA-5361569241B6}" id="{F8D17E55-C444-476E-BD26-D4C1730AAD34}">
    <text>Se reconoce el que haya intentado hacerlo en 3D. Pero al ser dos variables no aplicaba. Solo correspondía hacerlo en 2D. Además, sí se aprecian aparentes outliers a partir de la aproximación visual.</text>
  </threadedComment>
  <threadedComment ref="N3" dT="2023-02-20T03:02:05.68" personId="{1101FDB5-0C4B-4C55-ADFA-5361569241B6}" id="{35A87AC2-56BF-4BA9-830B-714A881026A9}">
    <text>Excelente respuesta.</text>
  </threadedComment>
  <threadedComment ref="O3" dT="2023-02-20T03:03:16.29" personId="{1101FDB5-0C4B-4C55-ADFA-5361569241B6}" id="{2C99B81B-4BD6-4F2B-8460-1D0FB3E97759}">
    <text>Es correcto. Pero recuerde lo reiterado en clases; es saludable generar dos estudios para explicar los costes, posteriormente a la generación de los clusters, uno con outliers y otro sin outliers. Con el objeto que negocio o gerencia comprenda rápidamente la influencia o sesgo de los outliers para la rentabilidad de la solución a implementar (beneficios por ejemplos. Costes asociados. Etc) con una técnica x de clusterización sensible a los outliers.</text>
  </threadedComment>
  <threadedComment ref="S3" dT="2023-02-20T03:08:37.30" personId="{1101FDB5-0C4B-4C55-ADFA-5361569241B6}" id="{8678DFF0-79D4-4474-B48D-9CEC462A41EC}">
    <text>Estoy de acuerdo con su criterio.
Recuerde mencionar que es saludable generar dos estudios para explicar los costes posteriormente a la generación de los clusters. Uno con variables correlacionadas y otro sin variables correlacionadas.</text>
  </threadedComment>
  <threadedComment ref="V3" dT="2023-02-20T03:14:58.00" personId="{1101FDB5-0C4B-4C55-ADFA-5361569241B6}" id="{08310008-4901-44EB-8D0F-DFC4DE4F73EF}">
    <text>¿Que gano al tener un buen resultado con un parámetro X pero peor resultado en algún otro parámetro Y?. Trade Off. Esto aparece en profundidad en el material que remití. Para su desarrollo profesional, es importante que sea capaz de señalar que parámetro pierdo más al ganar en otro.</text>
  </threadedComment>
  <threadedComment ref="W3" dT="2023-02-20T03:16:15.85" personId="{1101FDB5-0C4B-4C55-ADFA-5361569241B6}" id="{D5AB45B8-0F95-4B3C-8261-B3D8C141C2ED}">
    <text xml:space="preserve">Bien. Pero lo mismo que lo anterior. Asuma el desafío de explicar a negocio que significa "suma errores al cuadrado", referirse a su aritmética y en un lenguaje que negocio pueda entender. Recuerde que negocio o gerencia no son los especialistas. </text>
  </threadedComment>
  <threadedComment ref="K4" dT="2023-02-19T03:40:38.66" personId="{1101FDB5-0C4B-4C55-ADFA-5361569241B6}" id="{3FF6BEA2-BF3E-4D97-8DE2-8F4FAFE441E2}">
    <text>Es correcto lo que señala. Pero no olvide mencionar lo que indicamos en clases; generar dos estudios, uno con las variables eliminadas y otro con las variables incluidas.</text>
  </threadedComment>
  <threadedComment ref="L4" dT="2023-02-19T03:45:53.82" personId="{1101FDB5-0C4B-4C55-ADFA-5361569241B6}" id="{0C771952-4664-44F8-B4ED-C9141184DB1E}">
    <text>Bien.</text>
  </threadedComment>
  <threadedComment ref="M4" dT="2023-02-19T03:46:38.50" personId="{1101FDB5-0C4B-4C55-ADFA-5361569241B6}" id="{E738D001-A177-413A-9351-FF339ECA2CBE}">
    <text>Bien.</text>
  </threadedComment>
  <threadedComment ref="N4" dT="2023-02-19T03:48:24.65" personId="{1101FDB5-0C4B-4C55-ADFA-5361569241B6}" id="{AA1A9F86-67AC-4299-B472-893B33022386}">
    <text xml:space="preserve">Bien. No obstante recuerde que en clases vimos que se debía generar un segundo estudio paralelo sin outliers. Recuerde que en Data Science demostramos empíricamente las recomendaciones. Ciencia.
</text>
  </threadedComment>
  <threadedComment ref="O4" dT="2023-02-19T03:51:57.10" personId="{1101FDB5-0C4B-4C55-ADFA-5361569241B6}" id="{F2AB3216-FA28-404D-A877-3F33E0E5DA3F}">
    <text>Bien. Yo incluiría en la argumentación la equivalencia de la hipotenusa en la distancia euclídea como valor promedio. Y para Manhattan, una diferencia completa.</text>
  </threadedComment>
  <threadedComment ref="R4" dT="2023-02-19T03:55:33.76" personId="{1101FDB5-0C4B-4C55-ADFA-5361569241B6}" id="{DA321235-501E-48BA-AE4A-F8E4EE32F69A}">
    <text>Olvidó sumar 4.</text>
  </threadedComment>
  <threadedComment ref="S4" dT="2023-02-19T04:13:27.94" personId="{1101FDB5-0C4B-4C55-ADFA-5361569241B6}" id="{E2136E71-0340-468D-9300-4C510D82511D}">
    <text xml:space="preserve">Bien que haya argumentado y explicada su decisión. Pero recuerde. No olvide sugerir dos estudios. Uno con variables correlacionadas y otro sin variables correlacionadas. Y ojo. El ejercicio sí se puede continuar con una variable. Se puede generar clusters con una variable y con estadística descriptiva identificar previamente  los outliers.
</text>
  </threadedComment>
  <threadedComment ref="U4" dT="2023-02-19T04:17:53.05" personId="{1101FDB5-0C4B-4C55-ADFA-5361569241B6}" id="{EC3E6337-51C2-4AD2-BBAA-27CE04346282}">
    <text xml:space="preserve">"#Usar la función scale por defecto el set de datos "nuevo_set" se obtiene un data set con multiples valores NaN, lo cual no hace posible el análisis, para ello se aplica el parámetro
#scale = F, así no se obtienen divisiones por cero, no anulando los valores del data frame." ¿Por qué tiene esta explicación? ¿Le quedó en el código antes de incluir las modificaciones que remití por correo? </text>
  </threadedComment>
  <threadedComment ref="V4" dT="2023-02-19T04:21:15.02" personId="{1101FDB5-0C4B-4C55-ADFA-5361569241B6}" id="{8CFB5DF0-ADE4-41D5-82F1-E710F180701C}">
    <text xml:space="preserve">¿Que gano al tener un buen resultado con un parámetro X pero peor resultado en algún otro parámetro Y?. Trade Off. Esto aparece en profundidad en el material que remití. Para su desarrollo profesional, es importante que sea capaz de señalar que parámetro pierdo más al ganar en otro.
</text>
  </threadedComment>
  <threadedComment ref="W4" dT="2023-02-19T04:24:03.56" personId="{1101FDB5-0C4B-4C55-ADFA-5361569241B6}" id="{95556B5C-B71B-47D7-AE93-D6F7117FE8D5}">
    <text>. No traduce o explica a negocio las métricas aritméticas utilizadas en cada técnica complementaria.</text>
  </threadedComment>
  <threadedComment ref="Y4" dT="2023-02-19T04:32:33.87" personId="{1101FDB5-0C4B-4C55-ADFA-5361569241B6}" id="{15248157-52BC-418B-9D80-E33B4F50D192}">
    <text>Bien!</text>
  </threadedComment>
  <threadedComment ref="J5" dT="2023-02-16T23:12:27.43" personId="{1101FDB5-0C4B-4C55-ADFA-5361569241B6}" id="{FC791F14-0586-444D-B879-98092C1D8859}">
    <text>Hubiese convertido la variable tipo factor (la columna 2) a numeric, pero respetó la naturaleza de la data. Muy bien ahí. Para una próxima ocasión fundamente la eliminación eso si.</text>
  </threadedComment>
  <threadedComment ref="K5" dT="2023-02-16T23:13:59.21" personId="{1101FDB5-0C4B-4C55-ADFA-5361569241B6}" id="{8DD83592-99D0-43D9-AD7B-6190DCF8E338}">
    <text>. Sí. Pero recuerde que también se puede generar une studio paralelo. Así obtengo dos. Uno con las variables correlacionadas eliminadas y otro sin eliminarlas.</text>
  </threadedComment>
  <threadedComment ref="L5" dT="2023-02-16T23:17:12.22" personId="{1101FDB5-0C4B-4C55-ADFA-5361569241B6}" id="{B6C7E364-5DCA-473C-AF9B-91C0C2D78061}">
    <text xml:space="preserve">. No procede que realice análisis de tendencia central con las PCA. Recuerde que dije en clases que carece las PCA de interpretación estadística. Toda vez que la matriz de valores propios por la matriz de correlación, están captando la contribución de una medida de dispersión sobre el modelo de datos, que es la varianza. Y no una medida de tendencia central.
Procedería que haga análisis de medidas de tendencia central variable por variable no escalada. Pero con PCA, no. </text>
  </threadedComment>
  <threadedComment ref="M5" dT="2023-02-16T23:18:38.95" personId="{1101FDB5-0C4B-4C55-ADFA-5361569241B6}" id="{5E599725-E5DB-40CE-9414-58EC0F16DC9C}">
    <text xml:space="preserve">Muy bien. De eso se trata. De explicarle a negocio o gerencia con palabras comprensibles su tratamiento técnico (pre procesamiento). </text>
  </threadedComment>
  <threadedComment ref="N5" dT="2023-02-16T23:24:40.98" personId="{1101FDB5-0C4B-4C55-ADFA-5361569241B6}" id="{BD468AC4-1039-4C2D-83B3-DBCE3A97A325}">
    <text>Es correcto. Pero recuerde lo reiterado en clases; es saludable generar dos estudios para explicar los costes, posteriormente a la generación de los clusters, uno con outliers y otro sin outliers. Con el objeto que negocio o gerencia comprenda rápidamente la influencia o sesgo de los outliers para la rentabilidad de la solución a implementar (beneficios por ejemplos. Costes asociados. Etc) con una técnica x de clusterización sensible a los outliers.
. Recuerde también que señalamos que no siempre tendrá el recurso hardware (procesadores por ejemplo) con el espacio o memoria  suficiente para ejecutar un algoritmo no sensible a los outliers como  Pam o Medoids.</text>
  </threadedComment>
  <threadedComment ref="O5" dT="2023-02-16T23:26:08.60" personId="{1101FDB5-0C4B-4C55-ADFA-5361569241B6}" id="{938BBD7B-5A50-4B8A-BFCD-2972A198F85F}">
    <text>Así es. Recuerde mencionar en su argumentación la influencia de los outliers en la media aritmética, por ejemplo, la distancia euclídea que utilizan los algoritmos de clústers más populares.</text>
  </threadedComment>
  <threadedComment ref="U5" dT="2023-02-16T23:31:23.98" personId="{1101FDB5-0C4B-4C55-ADFA-5361569241B6}" id="{A3B07207-28BD-42D3-95C2-651F73016D81}">
    <text>Bien.
¿Sabía usted que para los efectos de estudiar la correlación de Pearson con el comando cor en R, da igual si las variables están escaladas como no escaladas? Sin duda que se lo preguntó. Pues ahora lo sabe. Da igual. Es tarea de usted investigar estadísticamente por qué.</text>
  </threadedComment>
  <threadedComment ref="V5" dT="2023-02-16T23:35:42.87" personId="{1101FDB5-0C4B-4C55-ADFA-5361569241B6}" id="{DE592CB5-56E6-46B3-98C3-715E23E6A7B4}">
    <text xml:space="preserve">¿Que gano al tener un buen resultado con un parámetro X pero peor resultado en algún otro parámetro Y?. Trade Off. Esto aparece en profundidad en el material que remití. Para su desarrollo profesional, es importante que sea capaz de señalar que parámetro pierdo más al ganar en otro.
</text>
  </threadedComment>
  <threadedComment ref="W5" dT="2023-02-16T23:37:55.56" personId="{1101FDB5-0C4B-4C55-ADFA-5361569241B6}" id="{DBB97C3F-5BB8-47FE-8C7B-5BAEF51644B0}">
    <text xml:space="preserve">. No traduce o explica a negocio que significa la métrica. Es correcto su análisis pero recuerde que cuando esté explicando a gerencia o negocio, debe explicar que significa suma total de cuadrados, ancho de silueta, etc.
</text>
  </threadedComment>
  <threadedComment ref="X5" dT="2023-02-16T23:40:56.75" personId="{1101FDB5-0C4B-4C55-ADFA-5361569241B6}" id="{55EC54E1-1456-48D9-B89C-4A7F399746F3}">
    <text>Bien. Es una actitud científica lo que mostró al ejecutarlos con más de un algoritmo. En el mundo real, estaría obligado en levantar una minuta técnica y una presentación a negocio para explicar los pro y contras de las técnicas utilizadas. Que es parte del objetivo de esta evaluación.</text>
  </threadedComment>
  <threadedComment ref="Y5" dT="2023-02-16T23:43:30.55" personId="{1101FDB5-0C4B-4C55-ADFA-5361569241B6}" id="{8D99A0E6-BECE-4363-98A3-C6CBFBD2C121}">
    <text>¿Y el plot en 3D?</text>
  </threadedComment>
  <threadedComment ref="K6" dT="2023-02-19T23:22:15.87" personId="{1101FDB5-0C4B-4C55-ADFA-5361569241B6}" id="{A7205B7A-E0FD-400C-A350-CEB8FEE4A8FD}">
    <text xml:space="preserve">Es correcto lo que señala. Pero no olvide mencionar lo que indicamos en clases; generar dos estudios, uno con las variables eliminadas y otro con las variables incluidas. Y recuerde que la principal razón es evitar aportar con la misma información dos veces. 
</text>
  </threadedComment>
  <threadedComment ref="L6" dT="2023-02-19T23:26:20.92" personId="{1101FDB5-0C4B-4C55-ADFA-5361569241B6}" id="{BD249B81-4A81-43B9-8FF1-5CD14CCD0FAA}">
    <text>La aproximación visual más completa vista en clases fue en 3D y no en 2D.</text>
  </threadedComment>
  <threadedComment ref="O6" dT="2023-02-19T23:28:16.00" personId="{1101FDB5-0C4B-4C55-ADFA-5361569241B6}" id="{B2231378-C0B5-4F7D-ABA3-DC35222ED6AD}">
    <text xml:space="preserve">Bien. Yo incluiría en la argumentación la equivalencia de la hipotenusa en la distancia euclídea como valor promedio. Y para Manhattan, una diferencia completa.
</text>
  </threadedComment>
  <threadedComment ref="S6" dT="2023-02-19T23:30:49.21" personId="{1101FDB5-0C4B-4C55-ADFA-5361569241B6}" id="{857BF39E-432C-4960-8714-B655ED312E1F}">
    <text xml:space="preserve">"#segun el analisis de correlación muestra que la variable 
#nuevo3, poseen un alto grado de correlacion con 2 de las variables
#se debe eliminar para producir un mayor peso a las variables"
Totalmente erróneo. No se aprecian correlaciones.
</text>
  </threadedComment>
  <threadedComment ref="V6" dT="2023-02-19T23:33:19.62" personId="{1101FDB5-0C4B-4C55-ADFA-5361569241B6}" id="{1D9BC5B3-4770-443E-86A0-1238E7DA30DF}">
    <text xml:space="preserve">¿Que gano al tener un buen resultado con un parámetro X pero peor resultado en algún otro parámetro Y?. Trade Off. Esto aparece en profundidad en el material que remití. Para su desarrollo profesional, es importante que sea capaz de señalar que parámetro pierdo más al ganar en otro.
</text>
  </threadedComment>
  <threadedComment ref="W6" dT="2023-02-19T23:34:09.39" personId="{1101FDB5-0C4B-4C55-ADFA-5361569241B6}" id="{326D4BAF-7B0D-40DA-A4E1-8E06CDD93711}">
    <text xml:space="preserve">Simple y directo. Faltó que se refiriera a la fórmula. </text>
  </threadedComment>
  <threadedComment ref="K7" dT="2023-02-19T19:50:14.58" personId="{1101FDB5-0C4B-4C55-ADFA-5361569241B6}" id="{283C5B73-D53D-4824-8F04-BC21EBF7F8EE}">
    <text xml:space="preserve">No menciona cuales son los criterios. Tampoco lo señalado en clases. alizar dos análisis en paralelo. Ni la contribución dual de la misma información.
</text>
  </threadedComment>
  <threadedComment ref="L7" dT="2023-02-19T19:52:40.65" personId="{1101FDB5-0C4B-4C55-ADFA-5361569241B6}" id="{B010CBAB-D21C-44A8-83F5-6A32E59B578C}">
    <text>Agregue que es "...bajo una aproximación visual".</text>
  </threadedComment>
  <threadedComment ref="N7" dT="2023-02-19T19:56:26.72" personId="{1101FDB5-0C4B-4C55-ADFA-5361569241B6}" id="{94AA0E6F-1CF1-4DE0-A3C4-A71EF51DF404}">
    <text xml:space="preserve">Bien, pero recuerde que en clases vimos que se debía generar un segundo estudio paralelo sin outliers, es decir dos, uno con y otro sin. Recuerde que en Data Science demostramos empíricamente las recomendaciones. Ciencia.
</text>
  </threadedComment>
  <threadedComment ref="O7" dT="2023-02-19T20:02:09.95" personId="{1101FDB5-0C4B-4C55-ADFA-5361569241B6}" id="{72932E78-6BAC-48AD-BE0D-EC17F8ABFA80}">
    <text>Si bien es correcto no menciona lo indicado en clases. La influencia de los outliers en la media aritmética, por ejemplo, la distancia euclídea que utilizan los algoritmos de clústers más populares. Incluiría en la argumentación la equivalencia de la hipotenusa en la distancia euclídea como valor promedio.</text>
  </threadedComment>
  <threadedComment ref="P7" dT="2023-02-19T20:04:05.38" personId="{1101FDB5-0C4B-4C55-ADFA-5361569241B6}" id="{DF834C32-270F-4B6F-AB6D-36B756BF0775}">
    <text>Por correo di nuevas instrucciones para esta letra a.</text>
  </threadedComment>
  <threadedComment ref="S7" dT="2023-02-19T20:07:12.99" personId="{1101FDB5-0C4B-4C55-ADFA-5361569241B6}" id="{3DCE6455-8615-49A8-BA1D-2C540358A274}">
    <text>"#Se eliminan las 3 variables porque tienen una gran correlación con las variables preexistentes"
Totalmente erróneo. No se aprecian correlaciones.</text>
  </threadedComment>
  <threadedComment ref="V7" dT="2023-02-19T20:11:54.25" personId="{1101FDB5-0C4B-4C55-ADFA-5361569241B6}" id="{9708252A-6CC8-4A0C-9FF9-3962C08499C3}">
    <text xml:space="preserve">
. ¿Que gano al tener un buen resultado con un parámetro X pero peor resultado en algún otro parámetro Y?. Trade Off. Esto aparece en profundidad en el material que remití. Para su desarrollo profesional, es importante que sea capaz de señalar que parámetro pierdo más al ganar en otro.
 Que gano al tener un buen resultado con uno pero peor resultado con el otro. Esto aparece en profundidad en el material que remití.
. Señala que selecciona 2. Dije en clase porqué no seleccionar el valor mínimo de K con la librería clValid. Ni el valor máximo.
</text>
  </threadedComment>
  <threadedComment ref="W7" dT="2023-02-19T20:15:46.83" personId="{1101FDB5-0C4B-4C55-ADFA-5361569241B6}" id="{16BB31FF-B137-4BAA-8F15-30DB48608AFA}">
    <text xml:space="preserve">. No traduce o explica a negocio las métricas aritméticas utilizadas en cada técnica complementaria utilizada. Por ejemplo de explicar a negocio que significa "suma errores al cuadrado", referirse a su aritmética y en un lenguaje que negocio pueda entender. Recuerde que negocio o gerencia no son los especialistas. </text>
  </threadedComment>
  <threadedComment ref="E8" dT="2023-02-20T04:35:18.64" personId="{1101FDB5-0C4B-4C55-ADFA-5361569241B6}" id="{F64693D2-F1A6-4335-91AB-88BFFE7341DD}">
    <text>El nombre de una de las variables es compuesto.</text>
  </threadedComment>
  <threadedComment ref="K8" dT="2023-02-20T03:57:42.16" personId="{1101FDB5-0C4B-4C55-ADFA-5361569241B6}" id="{0B866FCA-4589-4D6B-AA2E-6C9130CC29CE}">
    <text>Es correcto lo que señala. Pero no olvide mencionar lo que indicamos en clases; generar dos estudios, uno con las variables eliminadas y otro con las variables incluidas.</text>
  </threadedComment>
  <threadedComment ref="M8" dT="2023-02-20T04:00:55.99" personId="{1101FDB5-0C4B-4C55-ADFA-5361569241B6}" id="{4BC175F3-C4E0-4258-A079-90F8452B4FC4}">
    <text xml:space="preserve">. Estimado/a alumno: la densidad óptica se mide en cm mientras carbohidrato en ml. Era tarea de usted investigarlo como será en la vida real. Por eso que les indiqué el link de donde ubicar esa información de su set de datos y lo advertí en las instrucciones y preguntas del examen. Así que sí debió escalar.
https://stat.ethz.ch/R-manual/R-devel/library/datasets/html/
https://stat.ethz.ch/R-manual/R-devel/library/datasets/html/Formaldehyde.html
Bennett, N. A. and N. L. Franklin (1954) Statistical Analysis in Chemistry and the Chemical Industry. New York: Wiley.
https://ideas.repec.org/a/bla/jorssc/v4y1955i2p129-130.html
. También puede encontrarlo en el cuadrante cuatro de su RStudio en la pestaña ayuda.
</text>
    <extLst>
      <x:ext xmlns:xltc2="http://schemas.microsoft.com/office/spreadsheetml/2020/threadedcomments2" uri="{F7C98A9C-CBB3-438F-8F68-D28B6AF4A901}">
        <xltc2:checksum>1765363228</xltc2:checksum>
        <xltc2:hyperlink startIndex="310" length="60" url="https://stat.ethz.ch/R-manual/R-devel/library/datasets/html/"/>
        <xltc2:hyperlink startIndex="372" length="77" url="https://stat.ethz.ch/R-manual/R-devel/library/datasets/html/Formaldehyde.html"/>
        <xltc2:hyperlink startIndex="571" length="59" url="https://ideas.repec.org/a/bla/jorssc/v4y1955i2p129-130.html"/>
      </x:ext>
    </extLst>
  </threadedComment>
  <threadedComment ref="O8" dT="2023-02-20T04:34:00.23" personId="{1101FDB5-0C4B-4C55-ADFA-5361569241B6}" id="{CC40231A-1BA5-4AA4-A576-3AFB6709B27E}">
    <text xml:space="preserve">Es correcto. Pero recuerde lo reiterado en clases; es saludable generar dos estudios para explicar los costes, posteriormente a la generación de los clusters, uno con outliers y otro sin outliers. Con el objeto que negocio o gerencia comprenda rápidamente la influencia o sesgo de los outliers para la rentabilidad de la solución a implementar (beneficios por ejemplos. Costes asociados. Etc) con una técnica x de clusterización sensible a los outliers.
</text>
  </threadedComment>
  <threadedComment ref="V8" dT="2023-02-20T04:39:54.39" personId="{1101FDB5-0C4B-4C55-ADFA-5361569241B6}" id="{2E19A189-0424-4BEE-BCDB-CE1AF4CFE281}">
    <text>. Que gano al tener un buen resultado con un parámetro X pero peor resultado en algún otro parámetro Y?. Trade Off. Esto aparece en profundidad en el material que remití. Para su desarrollo profesional, es importante que sea capaz de señalar que parámetro pierdo más al ganar en otro.
. En una próxima oportunidad tenga en cuenta referirse a las métricas o formulas aritméticas y asumir el desafío de explicarlo en lenguaje traducible para negocio y gerencia que no son especialistas. Le ocurrirá en la vida real.</text>
  </threadedComment>
  <threadedComment ref="W8" dT="2023-02-20T04:40:55.21" personId="{1101FDB5-0C4B-4C55-ADFA-5361569241B6}" id="{8BAC8840-3C9B-48A6-AB3C-B939F62825F5}">
    <text xml:space="preserve">Bien. Pero lo mismo que lo anterior. Asuma el desafío de explicar a negocio que significa "suma errores al cuadrado", referirse a su aritmética y en un lenguaje que negocio pueda entender. Recuerde que negocio o gerencia no son los especialistas. </text>
  </threadedComment>
  <threadedComment ref="Y8" dT="2023-02-20T04:43:02.60" personId="{1101FDB5-0C4B-4C55-ADFA-5361569241B6}" id="{3DEC8A48-9DCB-420F-8C54-B62D71AA3014}">
    <text>¿Porqué no ploteo en 3D si tenía 3 variables?</text>
  </threadedComment>
  <threadedComment ref="K9" dT="2023-02-16T20:10:35.29" personId="{1101FDB5-0C4B-4C55-ADFA-5361569241B6}" id="{92F5A451-67CF-49D5-9AF7-A54C46EF4523}">
    <text>. Sí. Pero recuerde que también se puede generar une studio paralelo. Así obtengo dos. Uno con las variables correlacionadas eliminadas y otro sin eliminarlas.</text>
  </threadedComment>
  <threadedComment ref="O9" dT="2023-02-16T20:35:16.89" personId="{1101FDB5-0C4B-4C55-ADFA-5361569241B6}" id="{061159CE-9B65-4174-8FC1-C5061CFABF3A}">
    <text>No explicó como influye.</text>
  </threadedComment>
  <threadedComment ref="P9" dT="2023-02-16T20:53:14.04" personId="{1101FDB5-0C4B-4C55-ADFA-5361569241B6}" id="{D4B5E466-F79D-4EDD-82E8-1229AF40D7FB}">
    <text>Por correo di nuevas instrucciones para esta letra a. Y si decidirá eliminar una variable debe fundamentar la razón, como en el correo que remití. No es fundamento "por al escalarlos quedan en NA se deben eliminar".</text>
  </threadedComment>
  <threadedComment ref="R9" dT="2023-02-16T20:53:48.05" personId="{1101FDB5-0C4B-4C55-ADFA-5361569241B6}" id="{CF9EB310-9111-4041-B0E8-6F25A243C3DB}">
    <text>Por correo di nuevas instrucciones para esta letra a. Y si decidirá eliminar una variable debe fundamentar la razón, como en el correo que remití. No es fundamento "por al escalarlos quedan en NA se deben eliminar".</text>
  </threadedComment>
  <threadedComment ref="V9" dT="2023-02-16T21:01:19.58" personId="{1101FDB5-0C4B-4C55-ADFA-5361569241B6}" id="{6EE07036-C403-4286-A3B6-50D75D58BB14}">
    <text xml:space="preserve">Me hubiese esperado que investigara en relación al error obtenido: "Error: empty cluster: try a better set of initial centers"
Existe una métrica explicada en clases donde el numero de clusters a probar debe ser X tamaño del set de datos o matriz. También lo indica el material que remití. Pero se reconoce el haber probado con 2 y 7 y luego con 2 y 5.
Al mismo tiempo, no se refirió a su elección del algoritmo y número de K, interpretando o haciendo lectura de cada parámetro. Que gano al tener un buen resultado con uno pero peor resultado con el otro. Trade Off. Esto aparece en profundidad en el material que remití.
</text>
  </threadedComment>
  <threadedComment ref="W9" dT="2023-02-16T21:34:47.80" personId="{1101FDB5-0C4B-4C55-ADFA-5361569241B6}" id="{78AA0536-9FE6-4112-8517-1599AE41B78D}">
    <text xml:space="preserve">. No traduce o explica a negocio que significa la métrica. </text>
  </threadedComment>
  <threadedComment ref="X9" dT="2023-02-16T21:37:38.19" personId="{1101FDB5-0C4B-4C55-ADFA-5361569241B6}" id="{8A90D990-D429-444F-9C0B-5D263E2B07AF}">
    <text>¿Por qué lo ejecuta con pam o medoids y no jerarquizado?</text>
  </threadedComment>
  <threadedComment ref="Y9" dT="2023-02-16T21:39:24.07" personId="{1101FDB5-0C4B-4C55-ADFA-5361569241B6}" id="{1650C496-B87C-45D1-97C3-CBE1627CBC34}">
    <text>¿Y el plot en 3D?</text>
  </threadedComment>
  <threadedComment ref="AA9" dT="2023-02-16T21:42:23.17" personId="{1101FDB5-0C4B-4C55-ADFA-5361569241B6}" id="{D7C09C10-C858-4358-93DD-AB0FB626FA6A}">
    <text>"Set_Original_estudios" no existe.</text>
  </threadedComment>
  <threadedComment ref="I10" dT="2023-02-15T15:51:31.72" personId="{1101FDB5-0C4B-4C55-ADFA-5361569241B6}" id="{0CC8B764-825D-487D-A202-67654520DE1B}">
    <text>No se pudo generar el correlativo:
Error in row_number(Set_Original) : could not find function "row_number"</text>
  </threadedComment>
  <threadedComment ref="N10" dT="2023-02-15T19:11:21.16" personId="{1101FDB5-0C4B-4C55-ADFA-5361569241B6}" id="{94B30528-7B70-44CF-A18E-DCB119CEB227}">
    <text>Le faltó mencionar que además, debe genera un segundo o primer estudio, o en paralelo, incluyendo los outliers para compararlo, posteriormente, en términos de costos y beneficios, con el estudio o análisis sin outliers.</text>
  </threadedComment>
  <threadedComment ref="T10" dT="2023-02-15T19:28:30.90" personId="{1101FDB5-0C4B-4C55-ADFA-5361569241B6}" id="{9448335A-4A6E-4E0C-9DDD-A2EA9A88B9EC}">
    <text>Es correcto que se deben escalar, pero no por las razones que da. Esas razones son para el caso del ploteo o representación gráfica de los outliers, pero no para el caso de la generación de clusters.</text>
  </threadedComment>
  <threadedComment ref="U10" dT="2023-02-15T19:29:30.45" personId="{1101FDB5-0C4B-4C55-ADFA-5361569241B6}" id="{B82D7216-2CDE-4B6B-8467-06D4D7ACA4AF}">
    <text xml:space="preserve">Aquí debía sólo escalar los datos y no representarlos gráficamente. </text>
  </threadedComment>
  <threadedComment ref="V10" dT="2023-02-15T19:32:30.68" personId="{1101FDB5-0C4B-4C55-ADFA-5361569241B6}" id="{0A32A6CB-F191-47CD-B9B9-BCCAB01D8732}">
    <text>Aplico la función scale por segunda vez al mismo set de datos. Esto ya lo había hecho en la pregunta anterior. ¿Por qué lo hizo? Escalarlos dos veces influye en la distribución de los datos.
Además no responde ni interpreta los parámetros consultados en la letra a.</text>
  </threadedComment>
  <threadedComment ref="W10" dT="2023-02-16T21:34:35.87" personId="{1101FDB5-0C4B-4C55-ADFA-5361569241B6}" id="{163D9B5E-4C97-4D2C-9A5E-4E39DBDABFEB}">
    <text xml:space="preserve">. No traduce o explica a negocio que significa la métrica. </text>
  </threadedComment>
  <threadedComment ref="X10" dT="2023-02-15T19:36:12.38" personId="{1101FDB5-0C4B-4C55-ADFA-5361569241B6}" id="{DD61D7BE-F09C-4F6F-AE83-F00769EAF6E1}">
    <text>¿Por qué lo ejecuta con pam o medoids?</text>
  </threadedComment>
  <threadedComment ref="D11" dT="2023-02-15T20:05:35.82" personId="{1101FDB5-0C4B-4C55-ADFA-5361569241B6}" id="{33324CAE-A951-4F60-A0C5-B92C301F4555}">
    <text xml:space="preserve">No anidó ya que tiene 50 rows. </text>
  </threadedComment>
  <threadedComment ref="I11" dT="2023-02-15T20:07:26.88" personId="{1101FDB5-0C4B-4C55-ADFA-5361569241B6}" id="{CB26E7FE-3B2F-4690-BD1F-94FED4388FFF}">
    <text>Tampoco creó la variable ID.</text>
  </threadedComment>
  <threadedComment ref="K11" dT="2023-02-15T20:18:38.78" personId="{1101FDB5-0C4B-4C55-ADFA-5361569241B6}" id="{1629748D-64C0-4EF6-97F0-294D80B8C77B}">
    <text xml:space="preserve">Recuerde que la principal razón es evitar aportar con la misma información dos veces. 
¿Y la respuesta? ¿Qué es lo que se debería hacer según lo que vimos en clases?
</text>
  </threadedComment>
  <threadedComment ref="L11" dT="2023-02-15T20:25:58.01" personId="{1101FDB5-0C4B-4C55-ADFA-5361569241B6}" id="{CC4C3EA9-F420-49A2-88CE-59B934071B0E}">
    <text>¿Por qué aplicó 100?
l &lt;- cbind(l, color = rep("oldlace",100))</text>
  </threadedComment>
  <threadedComment ref="O11" dT="2023-02-15T20:28:40.75" personId="{1101FDB5-0C4B-4C55-ADFA-5361569241B6}" id="{55B2FDEE-C6F4-45C8-9DEB-AE1FCC582857}">
    <text xml:space="preserve">Respuesta incompleta. </text>
  </threadedComment>
  <threadedComment ref="S11" dT="2023-02-15T21:00:36.25" personId="{1101FDB5-0C4B-4C55-ADFA-5361569241B6}" id="{FDC16C43-A9CC-4B9D-AC04-E3192CDAFC74}">
    <text xml:space="preserve">Borró discrecionalmente las variables nueva1 y nueva3, siendo que con las instrucciones que entregué el día que cargué el examen, instruí que hacer para no obtener ese problema. </text>
  </threadedComment>
  <threadedComment ref="V11" dT="2023-02-15T21:06:00.37" personId="{1101FDB5-0C4B-4C55-ADFA-5361569241B6}" id="{8E5E5EA5-2A83-499D-9CC1-5883D8ADC7C0}">
    <text>No responde, no selecciona ni interpreta los parámetros técnicos, para dar razones del por qué del uso de n K y X algoritmo.</text>
  </threadedComment>
  <threadedComment ref="W11" dT="2023-02-16T21:34:42.41" personId="{1101FDB5-0C4B-4C55-ADFA-5361569241B6}" id="{1759D63F-5CDF-44DF-8BF6-D8C88A0241E3}">
    <text xml:space="preserve">. No traduce o explica a negocio que significa la métrica. </text>
  </threadedComment>
  <threadedComment ref="K12" dT="2023-02-19T02:33:48.09" personId="{1101FDB5-0C4B-4C55-ADFA-5361569241B6}" id="{A29924FD-601E-4E1F-B3A3-7CF99A52BA73}">
    <text>No responde a lo consultado. Recuerde que en clases vimos que se debía generar un segundo estudio paralelo con variables correlacionadas.</text>
  </threadedComment>
  <threadedComment ref="L12" dT="2023-02-19T02:34:54.89" personId="{1101FDB5-0C4B-4C55-ADFA-5361569241B6}" id="{E5C3373E-8631-4985-9F5D-299DAABA47EF}">
    <text>La aproximación visual más completa vista en clases fue en 3D y no en 2D.</text>
  </threadedComment>
  <threadedComment ref="M12" dT="2023-02-19T02:36:08.57" personId="{1101FDB5-0C4B-4C55-ADFA-5361569241B6}" id="{5B92BAC5-3539-479E-9F6D-150C745C2905}">
    <text xml:space="preserve">Utilice otro tiempo verbal en vez de "escalación". Puede hablar de escalamiento o estandarización. </text>
  </threadedComment>
  <threadedComment ref="N12" dT="2023-02-19T02:38:03.21" personId="{1101FDB5-0C4B-4C55-ADFA-5361569241B6}" id="{62CC17B6-DAAA-4A89-90EE-E30A43385F42}">
    <text xml:space="preserve">Si bien es correcto lo que señala, no agregó, al igual que con la correlación, el tratamiento reiterado señalado en clases. Recuerde que en clases vimos que se debía generar un segundo estudio paralelo sin outliers.
</text>
  </threadedComment>
  <threadedComment ref="O12" dT="2023-02-19T02:38:50.16" personId="{1101FDB5-0C4B-4C55-ADFA-5361569241B6}" id="{D35F31AB-5215-4608-8058-AC5D44D6DD38}">
    <text xml:space="preserve">Así es. Recuerde mencionar en su argumentación la influencia de los outliers en la media aritmética, por ejemplo, la distancia euclídea que utilizan los algoritmos de clústers más populares.
</text>
  </threadedComment>
  <threadedComment ref="P12" dT="2023-02-19T02:41:46.25" personId="{1101FDB5-0C4B-4C55-ADFA-5361569241B6}" id="{00595F75-AEB2-4B95-903A-40B64E362F5C}">
    <text>Olvidó sumarle dos a nueva1.</text>
  </threadedComment>
  <threadedComment ref="S12" dT="2023-02-19T02:46:44.63" personId="{1101FDB5-0C4B-4C55-ADFA-5361569241B6}" id="{4F23A9F7-47C8-47D1-BBA9-FA0A6B6524B0}">
    <text>Bien que haya señalado que queda de manera excepcional. Pero recuerde, no olvide fundamentar. No olvide sugerir dos estudios. Uno con variables correlacionadas y otro sin variables correlacionadas. Y ojo. El ejercicio sí se puede continuar con una variable. Se puede generar clusters con una variable y con estadística descriptiva identificar previamente  los outliers.</text>
  </threadedComment>
  <threadedComment ref="U12" dT="2023-02-19T02:49:26.43" personId="{1101FDB5-0C4B-4C55-ADFA-5361569241B6}" id="{B29FF492-F0D7-4767-B3B4-F803A7DD761D}">
    <text>No olvide comentar la línea 346. De lo contrario tendría que ejecutar el escalamiento. Aún cuando usted haya argumentado correctamente por qué no hacerlo.</text>
  </threadedComment>
  <threadedComment ref="V12" dT="2023-02-19T03:36:25.66" personId="{1101FDB5-0C4B-4C55-ADFA-5361569241B6}" id="{95B8151C-2013-4EAF-A0F4-0ED1FA10906C}">
    <text xml:space="preserve">Iba bien. ¿Por qué desistió? </text>
  </threadedComment>
  <threadedComment ref="J13" dT="2023-02-19T04:50:07.81" personId="{1101FDB5-0C4B-4C55-ADFA-5361569241B6}" id="{DFC27850-860B-4B05-8762-3CCCF9A1B4C6}">
    <text xml:space="preserve">No solicité que eliminara variables correlacionadas. Sólo que demostrara si tenía variables correlacionadas o no. Por otra parte, si usted señaló el supuesto que "bajo orden de gerencia" se solicita eliminar esas variables, está bien. Pero como analista tiene el deber de analizar que variables entregan más información que otra si requiere usted eliminarlas. De todas maneras, recuerde que en clases vimos que se debía generar un segundo estudio paralelo con variables correlacionadas y otro sin variables correlacionadas, así queda en la minuta técnica del equipo de analítica como cambiaría el resultado (composición de los clusters al finalizar el estudio) al dejar las variables correlacionadas.
</text>
  </threadedComment>
  <threadedComment ref="K13" dT="2023-02-19T04:56:09.87" personId="{1101FDB5-0C4B-4C55-ADFA-5361569241B6}" id="{59E30D97-DC07-452F-9292-732502DAD21D}">
    <text>No menciona cuales serían esos métodos apropiados. Tampoco señala lo mencionado anteriormente; realizar dos análisis en paralelo.</text>
  </threadedComment>
  <threadedComment ref="M13" dT="2023-02-19T05:14:36.89" personId="{1101FDB5-0C4B-4C55-ADFA-5361569241B6}" id="{BB0A59EC-E847-4072-9758-E2187B1B4078}">
    <text>¿Y en relación a los outliers?</text>
  </threadedComment>
  <threadedComment ref="N13" dT="2023-02-19T05:17:49.59" personId="{1101FDB5-0C4B-4C55-ADFA-5361569241B6}" id="{72C47C88-0F8D-4B93-9C2F-3B47A76D6329}">
    <text xml:space="preserve">Bien, pero recuerde que en clases vimos que se debía generar un segundo estudio paralelo sin outliers, es decir dos, uno con y otro sin. Recuerde que en Data Science demostramos empíricamente las recomendaciones. Ciencia.
</text>
  </threadedComment>
  <threadedComment ref="O13" dT="2023-02-19T05:20:01.00" personId="{1101FDB5-0C4B-4C55-ADFA-5361569241B6}" id="{3C9BCD54-D1E1-4A41-86A7-9CEDF1E64F1D}">
    <text xml:space="preserve">Recuerde mencionar en su argumentación la influencia de los outliers en la media aritmética, por ejemplo, la distancia euclídea que utilizan los algoritmos de clústers más populares. Incluiría en la argumentación la equivalencia de la hipotenusa en la distancia euclídea como valor promedio.
</text>
  </threadedComment>
  <threadedComment ref="P13" dT="2023-02-19T05:22:46.77" personId="{1101FDB5-0C4B-4C55-ADFA-5361569241B6}" id="{A44987F0-E777-4FAD-B26A-6B89623165F4}">
    <text>Por correo di nuevas instrucciones para esta letra a.</text>
  </threadedComment>
  <threadedComment ref="R13" dT="2023-02-19T05:22:58.69" personId="{1101FDB5-0C4B-4C55-ADFA-5361569241B6}" id="{F07071C4-D290-4FDC-824F-873C980CD02E}">
    <text>Por correo di nuevas instrucciones para esta letra c.</text>
  </threadedComment>
  <threadedComment ref="S13" dT="2023-02-19T05:27:02.38" personId="{1101FDB5-0C4B-4C55-ADFA-5361569241B6}" id="{CC2DC7AB-230F-418E-957E-B5678A6C606C}">
    <text>No olvide sugerir dos estudios. Uno con variables correlacionadas y otro sin variables correlacionadas.
No incorporó las correcciones que señalé por correo. No se pronunció a las variables con NA.</text>
  </threadedComment>
  <threadedComment ref="T13" dT="2023-02-19T05:28:28.16" personId="{1101FDB5-0C4B-4C55-ADFA-5361569241B6}" id="{5B0F42AA-08C0-405F-A553-355BF7F27B75}">
    <text>No es lo que se indicó en clases. Se escalan o estandarizan las variables cuando están en distintas unidades  para que las magnitudes sean proporcionales a su variabilidad y tamaño.</text>
  </threadedComment>
  <threadedComment ref="D14" dT="2023-02-20T01:35:04.43" personId="{1101FDB5-0C4B-4C55-ADFA-5361569241B6}" id="{A7FA8A09-82B4-4110-904E-C2169CC0A29D}">
    <text xml:space="preserve">No anidó ya que tiene 21 rows. 
</text>
  </threadedComment>
  <threadedComment ref="E14" dT="2023-02-20T01:36:31.00" personId="{1101FDB5-0C4B-4C55-ADFA-5361569241B6}" id="{A2268D2F-2170-454B-B922-55E38ED24859}">
    <text>El nombre de las variables tienen punto o es compuesto.</text>
  </threadedComment>
  <threadedComment ref="J14" dT="2023-02-20T01:37:47.99" personId="{1101FDB5-0C4B-4C55-ADFA-5361569241B6}" id="{D1802C3C-6157-44B8-88C9-D16F6AEFF47C}">
    <text>. Esta mal. Solo estudió las correlaciones de las primeras 3 variables. ¿Por qué? Su set de datos tiene 4.
. ### si hay variables fuertemente correlacionadas
#######si  EXISTEN VARIABLES CORRELACIONADAS EN ESTE DATASET SEGUNEL PROCESO DE ESCALAMIENTO
### Y REVISION DE CORRELACIONES si ENCONTRANDO VARIABLES MAYORES A 0.8
Falso. No existen variables correlacionadas fuertemente según el criterio visto en clases.</text>
  </threadedComment>
  <threadedComment ref="K14" dT="2023-02-20T01:40:44.45" personId="{1101FDB5-0C4B-4C55-ADFA-5361569241B6}" id="{B853B78D-02E9-444A-BB6B-1078B7F9D240}">
    <text xml:space="preserve">Recuerde que la principal razón es evitar aportar con la misma información dos veces. 
¿Y la respuesta? ¿Qué es lo que se debería hacer según lo que vimos en clases? No es solo eliminarlas por eliminarlas.
También se señaló que se deben generar dos estudios en paralelo.
No argumenta la duplicidad de información y sesgo, también señalados en clases.
</text>
  </threadedComment>
  <threadedComment ref="L14" dT="2023-02-20T01:42:27.21" personId="{1101FDB5-0C4B-4C55-ADFA-5361569241B6}" id="{2F46B4B0-8637-4BE1-85B2-86778A754DEB}">
    <text>Usted está reproduciendo otro código de otro script.</text>
  </threadedComment>
  <threadedComment ref="N14" dT="2023-02-20T01:43:48.38" personId="{1101FDB5-0C4B-4C55-ADFA-5361569241B6}" id="{AFCCAA7E-4B2C-4CB0-B452-C157AB3F256B}">
    <text>Bien, pero recuerde que en clases vimos que se debía generar un segundo estudio paralelo sin outliers, es decir dos, uno con y otro sin. Recuerde que en Data Science demostramos empíricamente las recomendaciones. Ciencia.</text>
  </threadedComment>
  <threadedComment ref="O14" dT="2023-02-20T01:50:13.55" personId="{1101FDB5-0C4B-4C55-ADFA-5361569241B6}" id="{53D31DEF-2317-424B-B86F-72F8C575B705}">
    <text xml:space="preserve">No explicó como influye.
</text>
  </threadedComment>
  <threadedComment ref="P14" dT="2023-02-20T01:54:54.24" personId="{1101FDB5-0C4B-4C55-ADFA-5361569241B6}" id="{84C069F6-3AB7-4BBA-9819-FD962E357050}">
    <text>Insisto; está reproduciendo otro script que no pertenece a este desarrollo.
"Nuevo_Set$nuevo1 &lt;- rep(3 + 5, 100)"
100 rows cuando su set de datos tiene incorrectamente 21.</text>
  </threadedComment>
  <threadedComment ref="S14" dT="2023-02-20T01:58:14.10" personId="{1101FDB5-0C4B-4C55-ADFA-5361569241B6}" id="{39559CF8-18EF-45F6-9D05-FF59CF0A53E7}">
    <text>Nuevamente; está reproduciendo otro script que no pertenece a este desarrollo.  Su set de datos tiene 5 variables e intentó estudió las correlaciones para 6 variables. Es decir, una más que no existe.</text>
  </threadedComment>
  <threadedComment ref="T14" dT="2023-02-20T02:02:17.25" personId="{1101FDB5-0C4B-4C55-ADFA-5361569241B6}" id="{B3A40479-4D95-4EDE-8F7F-F4E99BDDC688}">
    <text>Dijimos en clases que para el estudio de correlaciones no es necesario escalar. Sí para generar clústers.</text>
  </threadedComment>
  <threadedComment ref="U14" dT="2023-02-20T02:03:30.51" personId="{1101FDB5-0C4B-4C55-ADFA-5361569241B6}" id="{6128C20C-B385-4DD7-B0EC-36579DE82785}">
    <text>Nuevo_Set&lt;- Nuevo_Set %&gt;% select(-nuevo3, -nuevo1)
¿porqué quiso eliminar esas variables que no existieron?</text>
  </threadedComment>
  <threadedComment ref="V14" dT="2023-02-20T02:06:01.36" personId="{1101FDB5-0C4B-4C55-ADFA-5361569241B6}" id="{9015A954-C573-4C70-973C-6849667506CA}">
    <text>. Dijimos en clases que no debe seleccionar el mínimo o máximo k arrojado por la librería clValid.
. No se refiere a los parámetros solicitados.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0B83B-907A-4C8C-A9EB-2B9030F7B9A6}">
  <dimension ref="A1:AE31"/>
  <sheetViews>
    <sheetView showGridLines="0" tabSelected="1" zoomScale="90" zoomScaleNormal="90" workbookViewId="0">
      <selection activeCell="AB14" sqref="AB14"/>
    </sheetView>
  </sheetViews>
  <sheetFormatPr baseColWidth="10" defaultColWidth="8.08984375" defaultRowHeight="14.5" x14ac:dyDescent="0.35"/>
  <cols>
    <col min="1" max="1" width="10.6328125" bestFit="1" customWidth="1"/>
    <col min="2" max="2" width="12.08984375" bestFit="1" customWidth="1"/>
    <col min="29" max="29" width="10.453125" style="1" bestFit="1" customWidth="1"/>
    <col min="30" max="30" width="13.6328125" bestFit="1" customWidth="1"/>
  </cols>
  <sheetData>
    <row r="1" spans="1:31" x14ac:dyDescent="0.35">
      <c r="A1" s="5" t="s">
        <v>0</v>
      </c>
      <c r="B1" s="9" t="s">
        <v>2</v>
      </c>
      <c r="C1" s="6" t="s">
        <v>5</v>
      </c>
      <c r="D1" s="6" t="s">
        <v>6</v>
      </c>
      <c r="E1" s="6" t="s">
        <v>7</v>
      </c>
      <c r="F1" s="6" t="s">
        <v>8</v>
      </c>
      <c r="G1" s="6" t="s">
        <v>9</v>
      </c>
      <c r="H1" s="6" t="s">
        <v>10</v>
      </c>
      <c r="I1" s="6" t="s">
        <v>11</v>
      </c>
      <c r="J1" s="8" t="s">
        <v>12</v>
      </c>
      <c r="K1" s="8" t="s">
        <v>13</v>
      </c>
      <c r="L1" s="8" t="s">
        <v>14</v>
      </c>
      <c r="M1" s="8" t="s">
        <v>15</v>
      </c>
      <c r="N1" s="8" t="s">
        <v>16</v>
      </c>
      <c r="O1" s="8" t="s">
        <v>17</v>
      </c>
      <c r="P1" s="7" t="s">
        <v>18</v>
      </c>
      <c r="Q1" s="7" t="s">
        <v>19</v>
      </c>
      <c r="R1" s="7" t="s">
        <v>20</v>
      </c>
      <c r="S1" s="6" t="s">
        <v>21</v>
      </c>
      <c r="T1" s="6" t="s">
        <v>22</v>
      </c>
      <c r="U1" s="6" t="s">
        <v>23</v>
      </c>
      <c r="V1" s="6" t="s">
        <v>24</v>
      </c>
      <c r="W1" s="6" t="s">
        <v>25</v>
      </c>
      <c r="X1" s="6" t="s">
        <v>26</v>
      </c>
      <c r="Y1" s="6" t="s">
        <v>27</v>
      </c>
      <c r="Z1" s="6" t="s">
        <v>28</v>
      </c>
      <c r="AA1" s="6" t="s">
        <v>29</v>
      </c>
      <c r="AB1" s="6" t="s">
        <v>30</v>
      </c>
      <c r="AC1" s="15" t="s">
        <v>4</v>
      </c>
      <c r="AD1" s="16" t="s">
        <v>1</v>
      </c>
      <c r="AE1" s="17"/>
    </row>
    <row r="2" spans="1:31" x14ac:dyDescent="0.35">
      <c r="A2" s="27">
        <v>198588</v>
      </c>
      <c r="B2" s="25" t="s">
        <v>3</v>
      </c>
      <c r="C2" s="24">
        <v>0.10416666666666601</v>
      </c>
      <c r="D2" s="26">
        <v>0.10416666666666601</v>
      </c>
      <c r="E2" s="24">
        <v>0.10416666666666601</v>
      </c>
      <c r="F2" s="26">
        <v>0.10416666666666601</v>
      </c>
      <c r="G2" s="24">
        <v>0.10416666666666601</v>
      </c>
      <c r="H2" s="24">
        <v>0.10416666666666601</v>
      </c>
      <c r="I2" s="24">
        <v>0.10416666666666601</v>
      </c>
      <c r="J2" s="26">
        <v>0.16583333333333236</v>
      </c>
      <c r="K2" s="24">
        <v>0.16583333333333236</v>
      </c>
      <c r="L2" s="26">
        <v>0.16583333333333236</v>
      </c>
      <c r="M2" s="24">
        <v>0.16583333333333236</v>
      </c>
      <c r="N2" s="26">
        <v>0.10416666666666601</v>
      </c>
      <c r="O2" s="24">
        <v>0.16583333333333236</v>
      </c>
      <c r="P2" s="26">
        <v>0.10416666666666601</v>
      </c>
      <c r="Q2" s="24">
        <v>0.25</v>
      </c>
      <c r="R2" s="26">
        <v>0.10416666666666601</v>
      </c>
      <c r="S2" s="24">
        <v>0.10416666666666601</v>
      </c>
      <c r="T2" s="24">
        <f>0.104166666666666+0.0125000000000135</f>
        <v>0.11666666666667951</v>
      </c>
      <c r="U2" s="26">
        <v>0.10416666666666601</v>
      </c>
      <c r="V2" s="24">
        <f>0.9</f>
        <v>0.9</v>
      </c>
      <c r="W2" s="24">
        <f>0.25/4*3</f>
        <v>0.1875</v>
      </c>
      <c r="X2" s="26">
        <v>0.5</v>
      </c>
      <c r="Y2" s="24">
        <v>0.14583333333333401</v>
      </c>
      <c r="Z2" s="26">
        <f>0.5-0.0416666666666679</f>
        <v>0.45833333333333209</v>
      </c>
      <c r="AA2" s="24">
        <v>0.5</v>
      </c>
      <c r="AB2" s="26">
        <v>0.7</v>
      </c>
      <c r="AC2" s="25">
        <v>1</v>
      </c>
      <c r="AD2" s="18">
        <f>SUM(C2:AC2)</f>
        <v>6.8374999999999995</v>
      </c>
    </row>
    <row r="3" spans="1:31" x14ac:dyDescent="0.35">
      <c r="A3" s="28">
        <v>160200</v>
      </c>
      <c r="B3" s="20" t="s">
        <v>3</v>
      </c>
      <c r="C3" s="18">
        <v>0.10416666666666601</v>
      </c>
      <c r="D3" s="21">
        <v>0.10416666666666601</v>
      </c>
      <c r="E3" s="18">
        <v>0.10416666666666601</v>
      </c>
      <c r="F3" s="21">
        <v>0.10416666666666601</v>
      </c>
      <c r="G3" s="18">
        <v>0.10416666666666601</v>
      </c>
      <c r="H3" s="18">
        <v>0.10416666666666601</v>
      </c>
      <c r="I3" s="18">
        <v>0.10416666666666601</v>
      </c>
      <c r="J3" s="21">
        <v>0.16583333333333236</v>
      </c>
      <c r="K3" s="18">
        <v>0.16583333333333236</v>
      </c>
      <c r="L3" s="21">
        <f>0.165833333333332/2</f>
        <v>8.2916666666666E-2</v>
      </c>
      <c r="M3" s="18">
        <v>0.16583333333333236</v>
      </c>
      <c r="N3" s="21">
        <v>0.10416666666666601</v>
      </c>
      <c r="O3" s="18">
        <v>0.16583333333333236</v>
      </c>
      <c r="P3" s="21">
        <v>0.10416666666666601</v>
      </c>
      <c r="Q3" s="18">
        <v>0.25</v>
      </c>
      <c r="R3" s="21">
        <v>0.10416666666666601</v>
      </c>
      <c r="S3" s="18">
        <v>0.10416666666666601</v>
      </c>
      <c r="T3" s="18">
        <f>0.104166666666666+0.0125000000000135</f>
        <v>0.11666666666667951</v>
      </c>
      <c r="U3" s="21">
        <v>0.10416666666666601</v>
      </c>
      <c r="V3" s="18">
        <f>1/4*3</f>
        <v>0.75</v>
      </c>
      <c r="W3" s="18">
        <f>0.25/4*3</f>
        <v>0.1875</v>
      </c>
      <c r="X3" s="21">
        <v>0.5</v>
      </c>
      <c r="Y3" s="18">
        <v>0.14583333333333401</v>
      </c>
      <c r="Z3" s="21">
        <f>0.5-0.0416666666666679</f>
        <v>0.45833333333333209</v>
      </c>
      <c r="AA3" s="18">
        <v>0.5</v>
      </c>
      <c r="AB3" s="21">
        <v>0.7</v>
      </c>
      <c r="AC3" s="20">
        <v>1</v>
      </c>
      <c r="AD3" s="18">
        <f>SUM(C3:AC3)</f>
        <v>6.6045833333333333</v>
      </c>
    </row>
    <row r="4" spans="1:31" x14ac:dyDescent="0.35">
      <c r="A4" s="29">
        <v>177532</v>
      </c>
      <c r="B4" s="3" t="s">
        <v>3</v>
      </c>
      <c r="C4" s="2">
        <v>0.10416666666666601</v>
      </c>
      <c r="D4" s="22">
        <v>0.10416666666666601</v>
      </c>
      <c r="E4" s="2">
        <v>0.10416666666666601</v>
      </c>
      <c r="F4" s="22">
        <v>0.10416666666666601</v>
      </c>
      <c r="G4" s="2">
        <v>0.10416666666666601</v>
      </c>
      <c r="H4" s="2">
        <v>0.10416666666666601</v>
      </c>
      <c r="I4" s="2">
        <v>0.10416666666666601</v>
      </c>
      <c r="J4" s="22">
        <v>0.16583333333333236</v>
      </c>
      <c r="K4" s="2">
        <v>0.16583333333333236</v>
      </c>
      <c r="L4" s="22">
        <v>0.16583333333333236</v>
      </c>
      <c r="M4" s="2">
        <v>0.16583333333333236</v>
      </c>
      <c r="N4" s="22">
        <v>0.10416666666666601</v>
      </c>
      <c r="O4" s="2">
        <v>0.16583333333333236</v>
      </c>
      <c r="P4" s="22">
        <v>0.10416666666666601</v>
      </c>
      <c r="Q4" s="2">
        <v>0.25</v>
      </c>
      <c r="R4" s="22">
        <f>0.104166666666666/3*2</f>
        <v>6.9444444444444003E-2</v>
      </c>
      <c r="S4" s="2">
        <f>0.104166666666666/3*2</f>
        <v>6.9444444444444003E-2</v>
      </c>
      <c r="T4" s="2">
        <f>0.104166666666666+0.0125000000000135</f>
        <v>0.11666666666667951</v>
      </c>
      <c r="U4" s="22">
        <v>0.10416666666666601</v>
      </c>
      <c r="V4" s="2">
        <f>1/4*3</f>
        <v>0.75</v>
      </c>
      <c r="W4" s="2">
        <f>0.25/3*2</f>
        <v>0.16666666666666666</v>
      </c>
      <c r="X4" s="22">
        <v>0.5</v>
      </c>
      <c r="Y4" s="2">
        <v>0.14583333333333401</v>
      </c>
      <c r="Z4" s="22">
        <f>0.5-0.0416666666666679</f>
        <v>0.45833333333333209</v>
      </c>
      <c r="AA4" s="2">
        <v>0.5</v>
      </c>
      <c r="AB4" s="22">
        <v>0.7</v>
      </c>
      <c r="AC4" s="3">
        <v>1</v>
      </c>
      <c r="AD4" s="2">
        <f>SUM(C4:AC4)</f>
        <v>6.5972222222222223</v>
      </c>
    </row>
    <row r="5" spans="1:31" x14ac:dyDescent="0.35">
      <c r="A5" s="29">
        <v>161545</v>
      </c>
      <c r="B5" s="3" t="s">
        <v>3</v>
      </c>
      <c r="C5" s="2">
        <v>0.10416666666666601</v>
      </c>
      <c r="D5" s="22">
        <v>0.10416666666666601</v>
      </c>
      <c r="E5" s="2">
        <v>0.10416666666666601</v>
      </c>
      <c r="F5" s="22">
        <v>0.10416666666666601</v>
      </c>
      <c r="G5" s="2">
        <v>0.10416666666666601</v>
      </c>
      <c r="H5" s="2">
        <v>0.10416666666666601</v>
      </c>
      <c r="I5" s="2">
        <v>0.10416666666666601</v>
      </c>
      <c r="J5" s="22">
        <v>0.16583333333333236</v>
      </c>
      <c r="K5" s="2">
        <f>0.165833333333332/3*2</f>
        <v>0.11055555555555467</v>
      </c>
      <c r="L5" s="22">
        <v>0.16583333333333236</v>
      </c>
      <c r="M5" s="2">
        <v>0.16583333333333236</v>
      </c>
      <c r="N5" s="22">
        <f>0.104166666666666/3*2</f>
        <v>6.9444444444444003E-2</v>
      </c>
      <c r="O5" s="2">
        <v>0.16583333333333236</v>
      </c>
      <c r="P5" s="22">
        <v>0.10416666666666601</v>
      </c>
      <c r="Q5" s="2">
        <v>0.25</v>
      </c>
      <c r="R5" s="22">
        <v>0.10416666666666601</v>
      </c>
      <c r="S5" s="2">
        <v>0.10416666666666601</v>
      </c>
      <c r="T5" s="2">
        <f>0.104166666666666+0.0125000000000135</f>
        <v>0.11666666666667951</v>
      </c>
      <c r="U5" s="22">
        <v>0.10416666666666601</v>
      </c>
      <c r="V5" s="2">
        <f>1/4*3</f>
        <v>0.75</v>
      </c>
      <c r="W5" s="2">
        <f>0.25/4*3</f>
        <v>0.1875</v>
      </c>
      <c r="X5" s="22">
        <v>0.5</v>
      </c>
      <c r="Y5" s="2">
        <f>0.145833333333334/3*2</f>
        <v>9.7222222222222668E-2</v>
      </c>
      <c r="Z5" s="22">
        <f>0.5-0.0416666666666679</f>
        <v>0.45833333333333209</v>
      </c>
      <c r="AA5" s="2">
        <v>0.5</v>
      </c>
      <c r="AB5" s="22">
        <v>0.7</v>
      </c>
      <c r="AC5" s="3">
        <v>1</v>
      </c>
      <c r="AD5" s="2">
        <f>SUM(C5:AC5)</f>
        <v>6.5488888888888885</v>
      </c>
    </row>
    <row r="6" spans="1:31" x14ac:dyDescent="0.35">
      <c r="A6" s="28">
        <v>174315</v>
      </c>
      <c r="B6" s="20" t="s">
        <v>3</v>
      </c>
      <c r="C6" s="18">
        <v>0.10416666666666601</v>
      </c>
      <c r="D6" s="21">
        <v>0.10416666666666601</v>
      </c>
      <c r="E6" s="18">
        <v>0.10416666666666601</v>
      </c>
      <c r="F6" s="21">
        <v>0.10416666666666601</v>
      </c>
      <c r="G6" s="18">
        <v>0.10416666666666601</v>
      </c>
      <c r="H6" s="18">
        <v>0.10416666666666601</v>
      </c>
      <c r="I6" s="18">
        <v>0.10416666666666601</v>
      </c>
      <c r="J6" s="21">
        <v>0.16583333333333236</v>
      </c>
      <c r="K6" s="18">
        <v>0.16583333333333236</v>
      </c>
      <c r="L6" s="21">
        <v>0</v>
      </c>
      <c r="M6" s="18">
        <v>0.16583333333333236</v>
      </c>
      <c r="N6" s="21">
        <v>0.10416666666666601</v>
      </c>
      <c r="O6" s="18">
        <v>0.16583333333333236</v>
      </c>
      <c r="P6" s="21">
        <v>0.10416666666666601</v>
      </c>
      <c r="Q6" s="18">
        <v>0.25</v>
      </c>
      <c r="R6" s="21">
        <v>0.10416666666666601</v>
      </c>
      <c r="S6" s="18">
        <v>0</v>
      </c>
      <c r="T6" s="18">
        <f>0.104166666666666+0.0125000000000135</f>
        <v>0.11666666666667951</v>
      </c>
      <c r="U6" s="21">
        <v>0.10416666666666601</v>
      </c>
      <c r="V6" s="18">
        <f>1/4*3</f>
        <v>0.75</v>
      </c>
      <c r="W6" s="18">
        <f>0.25/4*3</f>
        <v>0.1875</v>
      </c>
      <c r="X6" s="21">
        <v>0.5</v>
      </c>
      <c r="Y6" s="18">
        <v>0.14583333333333401</v>
      </c>
      <c r="Z6" s="21">
        <f>0.5-0.0416666666666679</f>
        <v>0.45833333333333209</v>
      </c>
      <c r="AA6" s="18">
        <v>0.5</v>
      </c>
      <c r="AB6" s="21">
        <v>0.7</v>
      </c>
      <c r="AC6" s="20">
        <v>1</v>
      </c>
      <c r="AD6" s="18">
        <f>SUM(C6:AC6)</f>
        <v>6.4175000000000013</v>
      </c>
    </row>
    <row r="7" spans="1:31" x14ac:dyDescent="0.35">
      <c r="A7" s="28">
        <v>184567</v>
      </c>
      <c r="B7" s="20" t="s">
        <v>3</v>
      </c>
      <c r="C7" s="18">
        <v>0.10416666666666601</v>
      </c>
      <c r="D7" s="18">
        <v>0.10416666666666601</v>
      </c>
      <c r="E7" s="18">
        <v>0.10416666666666601</v>
      </c>
      <c r="F7" s="21">
        <v>0.10416666666666601</v>
      </c>
      <c r="G7" s="18">
        <v>0.10416666666666601</v>
      </c>
      <c r="H7" s="18">
        <v>0.10416666666666601</v>
      </c>
      <c r="I7" s="18">
        <v>0.10416666666666601</v>
      </c>
      <c r="J7" s="21">
        <v>0.16583333333333236</v>
      </c>
      <c r="K7" s="18">
        <f>0.165833333333332/3</f>
        <v>5.5277777777777336E-2</v>
      </c>
      <c r="L7" s="18">
        <v>0.16583333333333236</v>
      </c>
      <c r="M7" s="18">
        <v>0.16583333333333236</v>
      </c>
      <c r="N7" s="21">
        <f>0.104166666666666/3*2</f>
        <v>6.9444444444444003E-2</v>
      </c>
      <c r="O7" s="18">
        <f>0.165833333333332/3*2</f>
        <v>0.11055555555555467</v>
      </c>
      <c r="P7" s="21">
        <f>0.104166666666666/3*2</f>
        <v>6.9444444444444003E-2</v>
      </c>
      <c r="Q7" s="18">
        <v>0.25</v>
      </c>
      <c r="R7" s="21">
        <v>0.10416666666666601</v>
      </c>
      <c r="S7" s="18">
        <v>0</v>
      </c>
      <c r="T7" s="18">
        <f>0.104166666666666+0.0125000000000135</f>
        <v>0.11666666666667951</v>
      </c>
      <c r="U7" s="21">
        <v>0.10416666666666601</v>
      </c>
      <c r="V7" s="18">
        <f>1/3</f>
        <v>0.33333333333333331</v>
      </c>
      <c r="W7" s="18">
        <f>0.25/3*2</f>
        <v>0.16666666666666666</v>
      </c>
      <c r="X7" s="21">
        <v>0.5</v>
      </c>
      <c r="Y7" s="18">
        <v>0.14583333333333401</v>
      </c>
      <c r="Z7" s="21">
        <f>0.5-0.0416666666666679</f>
        <v>0.45833333333333209</v>
      </c>
      <c r="AA7" s="18">
        <v>0.5</v>
      </c>
      <c r="AB7" s="21">
        <v>0.7</v>
      </c>
      <c r="AC7" s="20">
        <v>1</v>
      </c>
      <c r="AD7" s="18">
        <f>SUM(C7:AC7)</f>
        <v>5.9105555555555567</v>
      </c>
    </row>
    <row r="8" spans="1:31" x14ac:dyDescent="0.35">
      <c r="A8" s="29">
        <v>119526</v>
      </c>
      <c r="B8" s="3" t="s">
        <v>3</v>
      </c>
      <c r="C8" s="18">
        <v>0.10416666666666601</v>
      </c>
      <c r="D8" s="21">
        <v>0.10416666666666601</v>
      </c>
      <c r="E8" s="18">
        <v>0</v>
      </c>
      <c r="F8" s="21">
        <v>0.10416666666666601</v>
      </c>
      <c r="G8" s="18">
        <v>0.10416666666666601</v>
      </c>
      <c r="H8" s="18">
        <v>0.10416666666666601</v>
      </c>
      <c r="I8" s="18">
        <v>0.10416666666666601</v>
      </c>
      <c r="J8" s="21">
        <v>0.16583333333333236</v>
      </c>
      <c r="K8" s="18">
        <v>0.16583333333333236</v>
      </c>
      <c r="L8" s="21">
        <v>0.16583333333333236</v>
      </c>
      <c r="M8" s="18">
        <v>0</v>
      </c>
      <c r="N8" s="21">
        <v>0.10416666666666601</v>
      </c>
      <c r="O8" s="18">
        <v>0.16583333333333236</v>
      </c>
      <c r="P8" s="21">
        <v>0.10416666666666601</v>
      </c>
      <c r="Q8" s="18">
        <v>0.25</v>
      </c>
      <c r="R8" s="21">
        <v>0.10416666666666601</v>
      </c>
      <c r="S8" s="18">
        <v>0.10416666666666601</v>
      </c>
      <c r="T8" s="18">
        <f>0.104166666666666+0.0125000000000135</f>
        <v>0.11666666666667951</v>
      </c>
      <c r="U8" s="21">
        <v>0.10416666666666601</v>
      </c>
      <c r="V8" s="18">
        <f>1/3</f>
        <v>0.33333333333333331</v>
      </c>
      <c r="W8" s="18">
        <f>0.25/4*3</f>
        <v>0.1875</v>
      </c>
      <c r="X8" s="21">
        <v>0.5</v>
      </c>
      <c r="Y8" s="18">
        <f>0.145833333333334/3</f>
        <v>4.8611111111111334E-2</v>
      </c>
      <c r="Z8" s="21">
        <f>0.5-0.0416666666666679</f>
        <v>0.45833333333333209</v>
      </c>
      <c r="AA8" s="18">
        <v>0.5</v>
      </c>
      <c r="AB8" s="21">
        <v>0.7</v>
      </c>
      <c r="AC8" s="20">
        <v>1</v>
      </c>
      <c r="AD8" s="18">
        <f>SUM(C8:AC8)</f>
        <v>5.903611111111112</v>
      </c>
    </row>
    <row r="9" spans="1:31" x14ac:dyDescent="0.35">
      <c r="A9" s="29">
        <v>213374</v>
      </c>
      <c r="B9" s="3" t="s">
        <v>3</v>
      </c>
      <c r="C9" s="2">
        <v>0.10416666666666601</v>
      </c>
      <c r="D9" s="22">
        <v>0.10416666666666601</v>
      </c>
      <c r="E9" s="2">
        <v>0.10416666666666601</v>
      </c>
      <c r="F9" s="22">
        <v>0.10416666666666601</v>
      </c>
      <c r="G9" s="2">
        <v>0.10416666666666601</v>
      </c>
      <c r="H9" s="2">
        <v>0.10416666666666601</v>
      </c>
      <c r="I9" s="2">
        <v>0.10416666666666601</v>
      </c>
      <c r="J9" s="22">
        <v>0.16583333333333236</v>
      </c>
      <c r="K9" s="2">
        <f>0.165833333333332/3*2</f>
        <v>0.11055555555555467</v>
      </c>
      <c r="L9" s="22">
        <v>0.16583333333333236</v>
      </c>
      <c r="M9" s="2">
        <v>0.16583333333333236</v>
      </c>
      <c r="N9" s="22">
        <v>0.10416666666666601</v>
      </c>
      <c r="O9" s="2">
        <f>0.165833333333332/2</f>
        <v>8.2916666666666E-2</v>
      </c>
      <c r="P9" s="22">
        <f>0.104166666666666/3*2</f>
        <v>6.9444444444444003E-2</v>
      </c>
      <c r="Q9" s="2">
        <v>0.25</v>
      </c>
      <c r="R9" s="22">
        <f>0.104166666666666/3*2</f>
        <v>6.9444444444444003E-2</v>
      </c>
      <c r="S9" s="2">
        <v>0.10416666666666601</v>
      </c>
      <c r="T9" s="2">
        <f>0.104166666666666+0.0125000000000135</f>
        <v>0.11666666666667951</v>
      </c>
      <c r="U9" s="22">
        <v>0.10416666666666601</v>
      </c>
      <c r="V9" s="2">
        <f>1/2</f>
        <v>0.5</v>
      </c>
      <c r="W9" s="2">
        <f>0.25/3*2</f>
        <v>0.16666666666666666</v>
      </c>
      <c r="X9" s="22">
        <f>0.5/3*2</f>
        <v>0.33333333333333331</v>
      </c>
      <c r="Y9" s="2">
        <f>0.145833333333334/2</f>
        <v>7.2916666666667004E-2</v>
      </c>
      <c r="Z9" s="22">
        <f>0.5-0.0416666666666679</f>
        <v>0.45833333333333209</v>
      </c>
      <c r="AA9" s="2">
        <v>0</v>
      </c>
      <c r="AB9" s="22">
        <v>0</v>
      </c>
      <c r="AC9" s="3">
        <v>1</v>
      </c>
      <c r="AD9" s="2">
        <f>SUM(C9:AC9)</f>
        <v>4.7694444444444448</v>
      </c>
    </row>
    <row r="10" spans="1:31" x14ac:dyDescent="0.35">
      <c r="A10" s="29">
        <v>171428</v>
      </c>
      <c r="B10" s="3" t="s">
        <v>3</v>
      </c>
      <c r="C10" s="2">
        <v>0.10416666666666601</v>
      </c>
      <c r="D10" s="22">
        <v>0.10416666666666601</v>
      </c>
      <c r="E10" s="2">
        <v>0.10416666666666601</v>
      </c>
      <c r="F10" s="22">
        <v>0.10416666666666601</v>
      </c>
      <c r="G10" s="2">
        <v>0.10416666666666601</v>
      </c>
      <c r="H10" s="2">
        <v>0.10416666666666601</v>
      </c>
      <c r="I10" s="2">
        <v>0</v>
      </c>
      <c r="J10" s="22">
        <v>0.16583333333333236</v>
      </c>
      <c r="K10" s="2">
        <v>0.16583333333333236</v>
      </c>
      <c r="L10" s="22">
        <v>0.16583333333333236</v>
      </c>
      <c r="M10" s="2">
        <v>0.16583333333333236</v>
      </c>
      <c r="N10" s="22">
        <f>0.104166666666666/2</f>
        <v>5.2083333333333003E-2</v>
      </c>
      <c r="O10" s="2">
        <v>0</v>
      </c>
      <c r="P10" s="22">
        <v>0.10416666666666601</v>
      </c>
      <c r="Q10" s="2">
        <v>0.25</v>
      </c>
      <c r="R10" s="22">
        <v>0.10416666666666601</v>
      </c>
      <c r="S10" s="2">
        <v>0.10416666666666601</v>
      </c>
      <c r="T10" s="2">
        <f>0.104166666666666+0.0125000000000135/2</f>
        <v>0.11041666666667276</v>
      </c>
      <c r="U10" s="22">
        <v>0.10416666666666601</v>
      </c>
      <c r="V10" s="2">
        <f>1/3</f>
        <v>0.33333333333333331</v>
      </c>
      <c r="W10" s="2">
        <f>0.25/3*2</f>
        <v>0.16666666666666666</v>
      </c>
      <c r="X10" s="22">
        <f>0.5/3*2</f>
        <v>0.33333333333333331</v>
      </c>
      <c r="Y10" s="2">
        <v>0</v>
      </c>
      <c r="Z10" s="22">
        <v>0</v>
      </c>
      <c r="AA10" s="2">
        <v>0</v>
      </c>
      <c r="AB10" s="22">
        <v>0</v>
      </c>
      <c r="AC10" s="3">
        <v>1</v>
      </c>
      <c r="AD10" s="2">
        <f>SUM(C10:AC10)</f>
        <v>3.9508333333333292</v>
      </c>
    </row>
    <row r="11" spans="1:31" x14ac:dyDescent="0.35">
      <c r="A11" s="29">
        <v>172874</v>
      </c>
      <c r="B11" s="3" t="s">
        <v>3</v>
      </c>
      <c r="C11" s="2">
        <v>0.10416666666666601</v>
      </c>
      <c r="D11" s="22">
        <v>0</v>
      </c>
      <c r="E11" s="2">
        <v>0.10416666666666601</v>
      </c>
      <c r="F11" s="22">
        <v>0.10416666666666601</v>
      </c>
      <c r="G11" s="2">
        <v>0.10416666666666601</v>
      </c>
      <c r="H11" s="2">
        <v>0.10416666666666601</v>
      </c>
      <c r="I11" s="2">
        <v>0</v>
      </c>
      <c r="J11" s="22">
        <v>0.16583333333333236</v>
      </c>
      <c r="K11" s="2">
        <f>0.165833333333332/3</f>
        <v>5.5277777777777336E-2</v>
      </c>
      <c r="L11" s="22">
        <f>0.165833333333332/3</f>
        <v>5.5277777777777336E-2</v>
      </c>
      <c r="M11" s="2">
        <v>0.16583333333333236</v>
      </c>
      <c r="N11" s="22">
        <v>0.10416666666666601</v>
      </c>
      <c r="O11" s="2">
        <f>0.165833333333332/3</f>
        <v>5.5277777777777336E-2</v>
      </c>
      <c r="P11" s="22">
        <v>0.10416666666666601</v>
      </c>
      <c r="Q11" s="2">
        <v>0.25</v>
      </c>
      <c r="R11" s="22">
        <v>0.10416666666666601</v>
      </c>
      <c r="S11" s="2">
        <f>0.104166666666666/3</f>
        <v>3.4722222222222002E-2</v>
      </c>
      <c r="T11" s="2">
        <f>0.104166666666666+0.0125000000000135</f>
        <v>0.11666666666667951</v>
      </c>
      <c r="U11" s="22">
        <v>0.10416666666666601</v>
      </c>
      <c r="V11" s="2">
        <f>1/3</f>
        <v>0.33333333333333331</v>
      </c>
      <c r="W11" s="2">
        <f>0.25/3*2</f>
        <v>0.16666666666666666</v>
      </c>
      <c r="X11" s="22">
        <v>0</v>
      </c>
      <c r="Y11" s="2">
        <v>0</v>
      </c>
      <c r="Z11" s="22">
        <v>0</v>
      </c>
      <c r="AA11" s="2">
        <v>0</v>
      </c>
      <c r="AB11" s="22">
        <v>0</v>
      </c>
      <c r="AC11" s="3">
        <v>1</v>
      </c>
      <c r="AD11" s="2">
        <f>SUM(C11:AC11)</f>
        <v>3.3363888888888926</v>
      </c>
    </row>
    <row r="12" spans="1:31" x14ac:dyDescent="0.35">
      <c r="A12" s="29">
        <v>176758</v>
      </c>
      <c r="B12" s="3" t="s">
        <v>3</v>
      </c>
      <c r="C12" s="2">
        <v>0.10416666666666601</v>
      </c>
      <c r="D12" s="22">
        <v>0.10416666666666601</v>
      </c>
      <c r="E12" s="2">
        <v>0.10416666666666601</v>
      </c>
      <c r="F12" s="22">
        <v>0.10416666666666601</v>
      </c>
      <c r="G12" s="2">
        <v>0.10416666666666601</v>
      </c>
      <c r="H12" s="2">
        <v>0.10416666666666601</v>
      </c>
      <c r="I12" s="2">
        <v>0.10416666666666601</v>
      </c>
      <c r="J12" s="22">
        <v>0.16583333333333236</v>
      </c>
      <c r="K12" s="2">
        <v>0</v>
      </c>
      <c r="L12" s="22">
        <v>0</v>
      </c>
      <c r="M12" s="2">
        <v>0.16583333333333236</v>
      </c>
      <c r="N12" s="22">
        <f>0.104166666666666/3*2</f>
        <v>6.9444444444444003E-2</v>
      </c>
      <c r="O12" s="2">
        <v>0.16583333333333236</v>
      </c>
      <c r="P12" s="22">
        <f>0.104166666666666/3*2</f>
        <v>6.9444444444444003E-2</v>
      </c>
      <c r="Q12" s="2">
        <v>0.25</v>
      </c>
      <c r="R12" s="22">
        <v>0.10416666666666601</v>
      </c>
      <c r="S12" s="2">
        <f>0.104166666666666/3*2</f>
        <v>6.9444444444444003E-2</v>
      </c>
      <c r="T12" s="2">
        <f>0.104166666666666+0.0125000000000135</f>
        <v>0.11666666666667951</v>
      </c>
      <c r="U12" s="22">
        <v>0.10416666666666601</v>
      </c>
      <c r="V12" s="2">
        <v>0</v>
      </c>
      <c r="W12" s="2">
        <v>0</v>
      </c>
      <c r="X12" s="22">
        <v>0</v>
      </c>
      <c r="Y12" s="2">
        <v>0</v>
      </c>
      <c r="Z12" s="22">
        <v>0</v>
      </c>
      <c r="AA12" s="2">
        <v>0</v>
      </c>
      <c r="AB12" s="22">
        <v>0</v>
      </c>
      <c r="AC12" s="3">
        <v>1</v>
      </c>
      <c r="AD12" s="2">
        <f>SUM(C12:AC12)</f>
        <v>3.0100000000000025</v>
      </c>
    </row>
    <row r="13" spans="1:31" x14ac:dyDescent="0.35">
      <c r="A13" s="29">
        <v>179815</v>
      </c>
      <c r="B13" s="3" t="s">
        <v>3</v>
      </c>
      <c r="C13" s="2">
        <v>0.10416666666666601</v>
      </c>
      <c r="D13" s="22">
        <v>0.10416666666666601</v>
      </c>
      <c r="E13" s="2">
        <v>0.10416666666666601</v>
      </c>
      <c r="F13" s="22">
        <v>0.10416666666666601</v>
      </c>
      <c r="G13" s="2">
        <v>0.10416666666666601</v>
      </c>
      <c r="H13" s="2">
        <v>0.10416666666666601</v>
      </c>
      <c r="I13" s="2">
        <v>0.10416666666666601</v>
      </c>
      <c r="J13" s="22">
        <v>0.16583333333333236</v>
      </c>
      <c r="K13" s="2">
        <v>0</v>
      </c>
      <c r="L13" s="22">
        <v>0.16583333333333236</v>
      </c>
      <c r="M13" s="2">
        <f>0.165833333333332/2</f>
        <v>8.2916666666666E-2</v>
      </c>
      <c r="N13" s="22">
        <v>0.10416666666666601</v>
      </c>
      <c r="O13" s="2">
        <v>0.16583333333333236</v>
      </c>
      <c r="P13" s="22">
        <f>0.104166666666666/3*2</f>
        <v>6.9444444444444003E-2</v>
      </c>
      <c r="Q13" s="2">
        <v>0.25</v>
      </c>
      <c r="R13" s="22">
        <f>0.104166666666666/3*2</f>
        <v>6.9444444444444003E-2</v>
      </c>
      <c r="S13" s="2">
        <f>0.104166666666666/3*2</f>
        <v>6.9444444444444003E-2</v>
      </c>
      <c r="T13" s="2">
        <v>0</v>
      </c>
      <c r="U13" s="22">
        <v>0.10416666666666601</v>
      </c>
      <c r="V13" s="2">
        <v>0</v>
      </c>
      <c r="W13" s="2">
        <v>0</v>
      </c>
      <c r="X13" s="22">
        <v>0</v>
      </c>
      <c r="Y13" s="2">
        <v>0</v>
      </c>
      <c r="Z13" s="22">
        <v>0</v>
      </c>
      <c r="AA13" s="2">
        <v>0</v>
      </c>
      <c r="AB13" s="22">
        <v>0</v>
      </c>
      <c r="AC13" s="3">
        <v>1</v>
      </c>
      <c r="AD13" s="2">
        <f>SUM(C13:AC13)</f>
        <v>2.9762499999999892</v>
      </c>
    </row>
    <row r="14" spans="1:31" x14ac:dyDescent="0.35">
      <c r="A14" s="28">
        <v>139552</v>
      </c>
      <c r="B14" s="20" t="s">
        <v>3</v>
      </c>
      <c r="C14" s="18">
        <v>0.10416666666666601</v>
      </c>
      <c r="D14" s="21">
        <v>0</v>
      </c>
      <c r="E14" s="18">
        <v>0</v>
      </c>
      <c r="F14" s="21">
        <v>0.10416666666666601</v>
      </c>
      <c r="G14" s="18">
        <v>0.10416666666666601</v>
      </c>
      <c r="H14" s="18">
        <v>0.10416666666666601</v>
      </c>
      <c r="I14" s="18">
        <v>0.10416666666666601</v>
      </c>
      <c r="J14" s="21">
        <v>0</v>
      </c>
      <c r="K14" s="18">
        <f>0.165833333333332/3</f>
        <v>5.5277777777777336E-2</v>
      </c>
      <c r="L14" s="21">
        <v>0</v>
      </c>
      <c r="M14" s="18">
        <v>0.16583333333333236</v>
      </c>
      <c r="N14" s="21">
        <f>0.104166666666666/3*2</f>
        <v>6.9444444444444003E-2</v>
      </c>
      <c r="O14" s="18">
        <f>0.165833333333332/3</f>
        <v>5.5277777777777336E-2</v>
      </c>
      <c r="P14" s="21">
        <v>0</v>
      </c>
      <c r="Q14" s="18">
        <v>0.25</v>
      </c>
      <c r="R14" s="21">
        <v>0</v>
      </c>
      <c r="S14" s="18">
        <v>0</v>
      </c>
      <c r="T14" s="18">
        <v>0</v>
      </c>
      <c r="U14" s="21">
        <v>0.10416666666666601</v>
      </c>
      <c r="V14" s="18">
        <f>1/4</f>
        <v>0.25</v>
      </c>
      <c r="W14" s="18">
        <v>0</v>
      </c>
      <c r="X14" s="21">
        <v>0</v>
      </c>
      <c r="Y14" s="18">
        <v>0</v>
      </c>
      <c r="Z14" s="21">
        <v>0</v>
      </c>
      <c r="AA14" s="18">
        <v>0</v>
      </c>
      <c r="AB14" s="21">
        <v>0</v>
      </c>
      <c r="AC14" s="20">
        <v>1</v>
      </c>
      <c r="AD14" s="18">
        <f>SUM(C14:AC14)</f>
        <v>2.470833333333327</v>
      </c>
    </row>
    <row r="15" spans="1:31" x14ac:dyDescent="0.35">
      <c r="A15" s="29">
        <v>161593</v>
      </c>
      <c r="B15" s="3" t="s">
        <v>31</v>
      </c>
      <c r="C15" s="10">
        <v>0.10416666666666601</v>
      </c>
      <c r="D15" s="23">
        <v>0.10416666666666601</v>
      </c>
      <c r="E15" s="10">
        <v>0.10416666666666601</v>
      </c>
      <c r="F15" s="23">
        <v>0.10416666666666601</v>
      </c>
      <c r="G15" s="10">
        <v>0.10416666666666601</v>
      </c>
      <c r="H15" s="10">
        <v>0.10416666666666601</v>
      </c>
      <c r="I15" s="10">
        <v>0.10416666666666601</v>
      </c>
      <c r="J15" s="23">
        <v>0.16583333333333236</v>
      </c>
      <c r="K15" s="10">
        <v>0.16583333333333236</v>
      </c>
      <c r="L15" s="23">
        <v>0.16583333333333236</v>
      </c>
      <c r="M15" s="10">
        <v>0.16583333333333236</v>
      </c>
      <c r="N15" s="23">
        <v>0.10416666666666601</v>
      </c>
      <c r="O15" s="10">
        <v>0.16583333333333236</v>
      </c>
      <c r="P15" s="23">
        <v>0.10416666666666601</v>
      </c>
      <c r="Q15" s="10">
        <v>0.25</v>
      </c>
      <c r="R15" s="23">
        <v>0.10416666666666601</v>
      </c>
      <c r="S15" s="10">
        <v>0.10416666666666601</v>
      </c>
      <c r="T15" s="10">
        <f>0.104166666666666+0.0125000000000135</f>
        <v>0.11666666666667951</v>
      </c>
      <c r="U15" s="23">
        <v>0.10416666666666601</v>
      </c>
      <c r="V15" s="10">
        <v>1</v>
      </c>
      <c r="W15" s="10">
        <v>0.25</v>
      </c>
      <c r="X15" s="10">
        <v>0.5</v>
      </c>
      <c r="Y15" s="10">
        <v>0.14583333333333401</v>
      </c>
      <c r="Z15" s="10">
        <f>0.5-0.0416666666666679</f>
        <v>0.45833333333333209</v>
      </c>
      <c r="AA15" s="10">
        <v>0.5</v>
      </c>
      <c r="AB15" s="10">
        <v>0.7</v>
      </c>
      <c r="AC15" s="13">
        <v>1</v>
      </c>
      <c r="AD15" s="10"/>
    </row>
    <row r="16" spans="1:31" x14ac:dyDescent="0.35">
      <c r="A16" s="29">
        <v>198320</v>
      </c>
      <c r="B16" s="3" t="s">
        <v>31</v>
      </c>
      <c r="C16" s="10">
        <v>0.10416666666666601</v>
      </c>
      <c r="D16" s="23">
        <v>0.10416666666666601</v>
      </c>
      <c r="E16" s="10">
        <v>0.10416666666666601</v>
      </c>
      <c r="F16" s="23">
        <v>0.10416666666666601</v>
      </c>
      <c r="G16" s="10">
        <v>0.10416666666666601</v>
      </c>
      <c r="H16" s="10">
        <v>0.10416666666666601</v>
      </c>
      <c r="I16" s="10">
        <v>0.10416666666666601</v>
      </c>
      <c r="J16" s="23">
        <v>0.16583333333333236</v>
      </c>
      <c r="K16" s="10">
        <v>0.16583333333333236</v>
      </c>
      <c r="L16" s="23">
        <v>0.16583333333333236</v>
      </c>
      <c r="M16" s="10">
        <v>0.16583333333333236</v>
      </c>
      <c r="N16" s="23">
        <v>0.10416666666666601</v>
      </c>
      <c r="O16" s="10">
        <v>0.16583333333333236</v>
      </c>
      <c r="P16" s="23">
        <v>0.10416666666666601</v>
      </c>
      <c r="Q16" s="10">
        <v>0.25</v>
      </c>
      <c r="R16" s="23">
        <v>0.10416666666666601</v>
      </c>
      <c r="S16" s="10">
        <v>0.10416666666666601</v>
      </c>
      <c r="T16" s="10">
        <f>0.104166666666666+0.0125000000000135</f>
        <v>0.11666666666667951</v>
      </c>
      <c r="U16" s="23">
        <v>0.10416666666666601</v>
      </c>
      <c r="V16" s="10">
        <v>1</v>
      </c>
      <c r="W16" s="10">
        <v>0.25</v>
      </c>
      <c r="X16" s="23">
        <v>0.5</v>
      </c>
      <c r="Y16" s="10">
        <v>0.14583333333333401</v>
      </c>
      <c r="Z16" s="23">
        <f>0.5-0.0416666666666679</f>
        <v>0.45833333333333209</v>
      </c>
      <c r="AA16" s="10">
        <v>0.5</v>
      </c>
      <c r="AB16" s="23">
        <v>0.7</v>
      </c>
      <c r="AC16" s="13">
        <v>1</v>
      </c>
      <c r="AD16" s="10"/>
    </row>
    <row r="17" spans="1:31" x14ac:dyDescent="0.35">
      <c r="A17" s="29">
        <v>201624</v>
      </c>
      <c r="B17" s="3" t="s">
        <v>31</v>
      </c>
      <c r="C17" s="10">
        <v>0.10416666666666601</v>
      </c>
      <c r="D17" s="23">
        <v>0.10416666666666601</v>
      </c>
      <c r="E17" s="10">
        <v>0.10416666666666601</v>
      </c>
      <c r="F17" s="23">
        <v>0.10416666666666601</v>
      </c>
      <c r="G17" s="10">
        <v>0.10416666666666601</v>
      </c>
      <c r="H17" s="10">
        <v>0.10416666666666601</v>
      </c>
      <c r="I17" s="10">
        <v>0.10416666666666601</v>
      </c>
      <c r="J17" s="23">
        <v>0.16583333333333236</v>
      </c>
      <c r="K17" s="10">
        <v>0.16583333333333236</v>
      </c>
      <c r="L17" s="23">
        <v>0.16583333333333236</v>
      </c>
      <c r="M17" s="10">
        <v>0.16583333333333236</v>
      </c>
      <c r="N17" s="23">
        <v>0.10416666666666601</v>
      </c>
      <c r="O17" s="10">
        <v>0.16583333333333236</v>
      </c>
      <c r="P17" s="23">
        <v>0.10416666666666601</v>
      </c>
      <c r="Q17" s="10">
        <v>0.25</v>
      </c>
      <c r="R17" s="23">
        <v>0.10416666666666601</v>
      </c>
      <c r="S17" s="10">
        <v>0.10416666666666601</v>
      </c>
      <c r="T17" s="10">
        <f>0.104166666666666+0.0125000000000135</f>
        <v>0.11666666666667951</v>
      </c>
      <c r="U17" s="23">
        <v>0.10416666666666601</v>
      </c>
      <c r="V17" s="10">
        <v>1</v>
      </c>
      <c r="W17" s="10">
        <v>0.25</v>
      </c>
      <c r="X17" s="23">
        <v>0.5</v>
      </c>
      <c r="Y17" s="10">
        <v>0.14583333333333401</v>
      </c>
      <c r="Z17" s="23">
        <f>0.5-0.0416666666666679</f>
        <v>0.45833333333333209</v>
      </c>
      <c r="AA17" s="10">
        <v>0.5</v>
      </c>
      <c r="AB17" s="23">
        <v>0.7</v>
      </c>
      <c r="AC17" s="13">
        <v>1</v>
      </c>
      <c r="AD17" s="10"/>
    </row>
    <row r="18" spans="1:31" x14ac:dyDescent="0.35">
      <c r="A18" s="29">
        <v>191535</v>
      </c>
      <c r="B18" s="3" t="s">
        <v>31</v>
      </c>
      <c r="C18" s="10">
        <v>0.10416666666666601</v>
      </c>
      <c r="D18" s="23">
        <v>0.10416666666666601</v>
      </c>
      <c r="E18" s="10">
        <v>0.10416666666666601</v>
      </c>
      <c r="F18" s="23">
        <v>0.10416666666666601</v>
      </c>
      <c r="G18" s="10">
        <v>0.10416666666666601</v>
      </c>
      <c r="H18" s="10">
        <v>0.10416666666666601</v>
      </c>
      <c r="I18" s="10">
        <v>0.10416666666666601</v>
      </c>
      <c r="J18" s="23">
        <v>0.16583333333333236</v>
      </c>
      <c r="K18" s="10">
        <v>0.16583333333333236</v>
      </c>
      <c r="L18" s="23">
        <v>0.16583333333333236</v>
      </c>
      <c r="M18" s="10">
        <v>0.16583333333333236</v>
      </c>
      <c r="N18" s="23">
        <v>0.10416666666666601</v>
      </c>
      <c r="O18" s="10">
        <v>0.16583333333333236</v>
      </c>
      <c r="P18" s="23">
        <v>0.10416666666666601</v>
      </c>
      <c r="Q18" s="10">
        <v>0.25</v>
      </c>
      <c r="R18" s="23">
        <v>0.10416666666666601</v>
      </c>
      <c r="S18" s="10">
        <v>0.10416666666666601</v>
      </c>
      <c r="T18" s="10">
        <f>0.104166666666666+0.0125000000000135</f>
        <v>0.11666666666667951</v>
      </c>
      <c r="U18" s="23">
        <v>0.10416666666666601</v>
      </c>
      <c r="V18" s="10">
        <v>1</v>
      </c>
      <c r="W18" s="10">
        <v>0.25</v>
      </c>
      <c r="X18" s="23">
        <v>0.5</v>
      </c>
      <c r="Y18" s="10">
        <v>0.14583333333333401</v>
      </c>
      <c r="Z18" s="23">
        <f>0.5-0.0416666666666679</f>
        <v>0.45833333333333209</v>
      </c>
      <c r="AA18" s="10">
        <v>0.5</v>
      </c>
      <c r="AB18" s="23">
        <v>0.7</v>
      </c>
      <c r="AC18" s="13">
        <v>1</v>
      </c>
      <c r="AD18" s="10"/>
    </row>
    <row r="19" spans="1:31" s="19" customFormat="1" x14ac:dyDescent="0.35">
      <c r="A19" s="29">
        <v>118454</v>
      </c>
      <c r="B19" s="3" t="s">
        <v>31</v>
      </c>
      <c r="C19" s="10">
        <v>0.10416666666666601</v>
      </c>
      <c r="D19" s="23">
        <v>0.10416666666666601</v>
      </c>
      <c r="E19" s="10">
        <v>0.10416666666666601</v>
      </c>
      <c r="F19" s="23">
        <v>0.10416666666666601</v>
      </c>
      <c r="G19" s="10">
        <v>0.10416666666666601</v>
      </c>
      <c r="H19" s="10">
        <v>0.10416666666666601</v>
      </c>
      <c r="I19" s="10">
        <v>0.10416666666666601</v>
      </c>
      <c r="J19" s="23">
        <v>0.16583333333333236</v>
      </c>
      <c r="K19" s="10">
        <v>0.16583333333333236</v>
      </c>
      <c r="L19" s="23">
        <v>0.16583333333333236</v>
      </c>
      <c r="M19" s="10">
        <v>0.16583333333333236</v>
      </c>
      <c r="N19" s="23">
        <v>0.10416666666666601</v>
      </c>
      <c r="O19" s="10">
        <v>0.16583333333333236</v>
      </c>
      <c r="P19" s="23">
        <v>0.10416666666666601</v>
      </c>
      <c r="Q19" s="10">
        <v>0.25</v>
      </c>
      <c r="R19" s="23">
        <v>0.10416666666666601</v>
      </c>
      <c r="S19" s="10">
        <v>0.10416666666666601</v>
      </c>
      <c r="T19" s="10">
        <f>0.104166666666666+0.0125000000000135</f>
        <v>0.11666666666667951</v>
      </c>
      <c r="U19" s="23">
        <v>0.10416666666666601</v>
      </c>
      <c r="V19" s="10">
        <v>1</v>
      </c>
      <c r="W19" s="10">
        <v>0.25</v>
      </c>
      <c r="X19" s="23">
        <v>0.5</v>
      </c>
      <c r="Y19" s="10">
        <v>0.14583333333333401</v>
      </c>
      <c r="Z19" s="23">
        <f>0.5-0.0416666666666679</f>
        <v>0.45833333333333209</v>
      </c>
      <c r="AA19" s="10">
        <v>0.5</v>
      </c>
      <c r="AB19" s="23">
        <v>0.7</v>
      </c>
      <c r="AC19" s="13">
        <v>1</v>
      </c>
      <c r="AD19" s="10"/>
    </row>
    <row r="20" spans="1:31" x14ac:dyDescent="0.35">
      <c r="A20" s="29">
        <v>101216</v>
      </c>
      <c r="B20" s="3" t="s">
        <v>31</v>
      </c>
      <c r="C20" s="10">
        <v>0.10416666666666601</v>
      </c>
      <c r="D20" s="23">
        <v>0.10416666666666601</v>
      </c>
      <c r="E20" s="10">
        <v>0.10416666666666601</v>
      </c>
      <c r="F20" s="23">
        <v>0.10416666666666601</v>
      </c>
      <c r="G20" s="10">
        <v>0.10416666666666601</v>
      </c>
      <c r="H20" s="10">
        <v>0.10416666666666601</v>
      </c>
      <c r="I20" s="10">
        <v>0.10416666666666601</v>
      </c>
      <c r="J20" s="23">
        <v>0.16583333333333236</v>
      </c>
      <c r="K20" s="10">
        <v>0.16583333333333236</v>
      </c>
      <c r="L20" s="23">
        <v>0.16583333333333236</v>
      </c>
      <c r="M20" s="10">
        <v>0.16583333333333236</v>
      </c>
      <c r="N20" s="23">
        <v>0.10416666666666601</v>
      </c>
      <c r="O20" s="10">
        <v>0.16583333333333236</v>
      </c>
      <c r="P20" s="23">
        <v>0.10416666666666601</v>
      </c>
      <c r="Q20" s="10">
        <v>0.25</v>
      </c>
      <c r="R20" s="23">
        <v>0.10416666666666601</v>
      </c>
      <c r="S20" s="10">
        <v>0.10416666666666601</v>
      </c>
      <c r="T20" s="10">
        <f>0.104166666666666+0.0125000000000135</f>
        <v>0.11666666666667951</v>
      </c>
      <c r="U20" s="23">
        <v>0.10416666666666601</v>
      </c>
      <c r="V20" s="10">
        <v>1</v>
      </c>
      <c r="W20" s="10">
        <v>0.25</v>
      </c>
      <c r="X20" s="23">
        <v>0.5</v>
      </c>
      <c r="Y20" s="10">
        <v>0.14583333333333401</v>
      </c>
      <c r="Z20" s="23">
        <f>0.5-0.0416666666666679</f>
        <v>0.45833333333333209</v>
      </c>
      <c r="AA20" s="10">
        <v>0.5</v>
      </c>
      <c r="AB20" s="23">
        <v>0.7</v>
      </c>
      <c r="AC20" s="13">
        <v>1</v>
      </c>
      <c r="AD20" s="10"/>
    </row>
    <row r="21" spans="1:31" x14ac:dyDescent="0.35">
      <c r="A21" s="29">
        <v>153326</v>
      </c>
      <c r="B21" s="3" t="s">
        <v>31</v>
      </c>
      <c r="C21" s="10">
        <v>0.10416666666666601</v>
      </c>
      <c r="D21" s="23">
        <v>0.10416666666666601</v>
      </c>
      <c r="E21" s="10">
        <v>0.10416666666666601</v>
      </c>
      <c r="F21" s="23">
        <v>0.10416666666666601</v>
      </c>
      <c r="G21" s="10">
        <v>0.10416666666666601</v>
      </c>
      <c r="H21" s="10">
        <v>0.10416666666666601</v>
      </c>
      <c r="I21" s="10">
        <v>0.10416666666666601</v>
      </c>
      <c r="J21" s="23">
        <v>0.16583333333333236</v>
      </c>
      <c r="K21" s="10">
        <v>0.16583333333333236</v>
      </c>
      <c r="L21" s="23">
        <v>0.16583333333333236</v>
      </c>
      <c r="M21" s="10">
        <v>0.16583333333333236</v>
      </c>
      <c r="N21" s="23">
        <v>0.10416666666666601</v>
      </c>
      <c r="O21" s="10">
        <v>0.16583333333333236</v>
      </c>
      <c r="P21" s="23">
        <v>0.10416666666666601</v>
      </c>
      <c r="Q21" s="10">
        <v>0.25</v>
      </c>
      <c r="R21" s="23">
        <v>0.10416666666666601</v>
      </c>
      <c r="S21" s="10">
        <v>0.10416666666666601</v>
      </c>
      <c r="T21" s="10">
        <f>0.104166666666666+0.0125000000000135</f>
        <v>0.11666666666667951</v>
      </c>
      <c r="U21" s="23">
        <v>0.10416666666666601</v>
      </c>
      <c r="V21" s="10">
        <v>1</v>
      </c>
      <c r="W21" s="10">
        <v>0.25</v>
      </c>
      <c r="X21" s="23">
        <v>0.5</v>
      </c>
      <c r="Y21" s="10">
        <v>0.14583333333333401</v>
      </c>
      <c r="Z21" s="23">
        <f>0.5-0.0416666666666679</f>
        <v>0.45833333333333209</v>
      </c>
      <c r="AA21" s="10">
        <v>0.5</v>
      </c>
      <c r="AB21" s="23">
        <v>0.7</v>
      </c>
      <c r="AC21" s="13">
        <v>1</v>
      </c>
      <c r="AD21" s="10"/>
    </row>
    <row r="22" spans="1:31" s="19" customFormat="1" x14ac:dyDescent="0.35">
      <c r="A22" s="29">
        <v>174067</v>
      </c>
      <c r="B22" s="3" t="s">
        <v>31</v>
      </c>
      <c r="C22" s="10">
        <v>0.10416666666666601</v>
      </c>
      <c r="D22" s="23">
        <v>0.10416666666666601</v>
      </c>
      <c r="E22" s="10">
        <v>0.10416666666666601</v>
      </c>
      <c r="F22" s="23">
        <v>0.10416666666666601</v>
      </c>
      <c r="G22" s="10">
        <v>0.10416666666666601</v>
      </c>
      <c r="H22" s="10">
        <v>0.10416666666666601</v>
      </c>
      <c r="I22" s="10">
        <v>0.10416666666666601</v>
      </c>
      <c r="J22" s="23">
        <v>0.16583333333333236</v>
      </c>
      <c r="K22" s="10">
        <v>0.16583333333333236</v>
      </c>
      <c r="L22" s="23">
        <v>0.16583333333333236</v>
      </c>
      <c r="M22" s="10">
        <v>0.16583333333333236</v>
      </c>
      <c r="N22" s="23">
        <v>0.10416666666666601</v>
      </c>
      <c r="O22" s="10">
        <v>0.16583333333333236</v>
      </c>
      <c r="P22" s="23">
        <v>0.10416666666666601</v>
      </c>
      <c r="Q22" s="10">
        <v>0.25</v>
      </c>
      <c r="R22" s="23">
        <v>0.10416666666666601</v>
      </c>
      <c r="S22" s="10">
        <v>0.10416666666666601</v>
      </c>
      <c r="T22" s="10">
        <f>0.104166666666666+0.0125000000000135</f>
        <v>0.11666666666667951</v>
      </c>
      <c r="U22" s="23">
        <v>0.10416666666666601</v>
      </c>
      <c r="V22" s="10">
        <v>1</v>
      </c>
      <c r="W22" s="10">
        <v>0.25</v>
      </c>
      <c r="X22" s="23">
        <v>0.5</v>
      </c>
      <c r="Y22" s="10">
        <v>0.14583333333333401</v>
      </c>
      <c r="Z22" s="23">
        <f>0.5-0.0416666666666679</f>
        <v>0.45833333333333209</v>
      </c>
      <c r="AA22" s="10">
        <v>0.5</v>
      </c>
      <c r="AB22" s="23">
        <v>0.7</v>
      </c>
      <c r="AC22" s="13">
        <v>1</v>
      </c>
      <c r="AD22" s="10"/>
    </row>
    <row r="23" spans="1:31" s="19" customFormat="1" x14ac:dyDescent="0.35">
      <c r="A23" s="29">
        <v>168827</v>
      </c>
      <c r="B23" s="3" t="s">
        <v>31</v>
      </c>
      <c r="C23" s="10">
        <v>0.10416666666666601</v>
      </c>
      <c r="D23" s="23">
        <v>0.10416666666666601</v>
      </c>
      <c r="E23" s="10">
        <v>0.10416666666666601</v>
      </c>
      <c r="F23" s="23">
        <v>0.10416666666666601</v>
      </c>
      <c r="G23" s="10">
        <v>0.10416666666666601</v>
      </c>
      <c r="H23" s="10">
        <v>0.10416666666666601</v>
      </c>
      <c r="I23" s="10">
        <v>0.10416666666666601</v>
      </c>
      <c r="J23" s="23">
        <v>0.16583333333333236</v>
      </c>
      <c r="K23" s="10">
        <v>0.16583333333333236</v>
      </c>
      <c r="L23" s="23">
        <v>0.16583333333333236</v>
      </c>
      <c r="M23" s="10">
        <v>0.16583333333333236</v>
      </c>
      <c r="N23" s="23">
        <v>0.10416666666666601</v>
      </c>
      <c r="O23" s="10">
        <v>0.16583333333333236</v>
      </c>
      <c r="P23" s="23">
        <v>0.10416666666666601</v>
      </c>
      <c r="Q23" s="10">
        <v>0.25</v>
      </c>
      <c r="R23" s="23">
        <v>0.10416666666666601</v>
      </c>
      <c r="S23" s="10">
        <v>0.10416666666666601</v>
      </c>
      <c r="T23" s="10">
        <f>0.104166666666666+0.0125000000000135</f>
        <v>0.11666666666667951</v>
      </c>
      <c r="U23" s="23">
        <v>0.10416666666666601</v>
      </c>
      <c r="V23" s="10">
        <v>1</v>
      </c>
      <c r="W23" s="10">
        <v>0.25</v>
      </c>
      <c r="X23" s="23">
        <v>0.5</v>
      </c>
      <c r="Y23" s="10">
        <v>0.14583333333333401</v>
      </c>
      <c r="Z23" s="23">
        <f>0.5-0.0416666666666679</f>
        <v>0.45833333333333209</v>
      </c>
      <c r="AA23" s="10">
        <v>0.5</v>
      </c>
      <c r="AB23" s="23">
        <v>0.7</v>
      </c>
      <c r="AC23" s="13">
        <v>1</v>
      </c>
      <c r="AD23" s="10"/>
    </row>
    <row r="24" spans="1:31" x14ac:dyDescent="0.35">
      <c r="A24" s="29">
        <v>118614</v>
      </c>
      <c r="B24" s="3" t="s">
        <v>31</v>
      </c>
      <c r="C24" s="10">
        <v>0.10416666666666601</v>
      </c>
      <c r="D24" s="23">
        <v>0.10416666666666601</v>
      </c>
      <c r="E24" s="10">
        <v>0.10416666666666601</v>
      </c>
      <c r="F24" s="23">
        <v>0.10416666666666601</v>
      </c>
      <c r="G24" s="10">
        <v>0.10416666666666601</v>
      </c>
      <c r="H24" s="10">
        <v>0.10416666666666601</v>
      </c>
      <c r="I24" s="10">
        <v>0.10416666666666601</v>
      </c>
      <c r="J24" s="23">
        <v>0.16583333333333236</v>
      </c>
      <c r="K24" s="10">
        <v>0.16583333333333236</v>
      </c>
      <c r="L24" s="23">
        <v>0.16583333333333236</v>
      </c>
      <c r="M24" s="10">
        <v>0.16583333333333236</v>
      </c>
      <c r="N24" s="23">
        <v>0.10416666666666601</v>
      </c>
      <c r="O24" s="10">
        <v>0.16583333333333236</v>
      </c>
      <c r="P24" s="23">
        <v>0.10416666666666601</v>
      </c>
      <c r="Q24" s="10">
        <v>0.25</v>
      </c>
      <c r="R24" s="23">
        <v>0.10416666666666601</v>
      </c>
      <c r="S24" s="10">
        <v>0.10416666666666601</v>
      </c>
      <c r="T24" s="10">
        <f>0.104166666666666+0.0125000000000135</f>
        <v>0.11666666666667951</v>
      </c>
      <c r="U24" s="23">
        <v>0.10416666666666601</v>
      </c>
      <c r="V24" s="10">
        <v>1</v>
      </c>
      <c r="W24" s="10">
        <v>0.25</v>
      </c>
      <c r="X24" s="23">
        <v>0.5</v>
      </c>
      <c r="Y24" s="10">
        <v>0.14583333333333401</v>
      </c>
      <c r="Z24" s="23">
        <f>0.5-0.0416666666666679</f>
        <v>0.45833333333333209</v>
      </c>
      <c r="AA24" s="10">
        <v>0.5</v>
      </c>
      <c r="AB24" s="23">
        <v>0.7</v>
      </c>
      <c r="AC24" s="13">
        <v>1</v>
      </c>
      <c r="AD24" s="10"/>
    </row>
    <row r="25" spans="1:31" x14ac:dyDescent="0.35">
      <c r="A25" s="29">
        <v>193165</v>
      </c>
      <c r="B25" s="3" t="s">
        <v>31</v>
      </c>
      <c r="C25" s="10">
        <v>0.10416666666666601</v>
      </c>
      <c r="D25" s="23">
        <v>0.10416666666666601</v>
      </c>
      <c r="E25" s="10">
        <v>0.10416666666666601</v>
      </c>
      <c r="F25" s="23">
        <v>0.10416666666666601</v>
      </c>
      <c r="G25" s="10">
        <v>0.10416666666666601</v>
      </c>
      <c r="H25" s="10">
        <v>0.10416666666666601</v>
      </c>
      <c r="I25" s="10">
        <v>0.10416666666666601</v>
      </c>
      <c r="J25" s="23">
        <v>0.16583333333333236</v>
      </c>
      <c r="K25" s="10">
        <v>0.16583333333333236</v>
      </c>
      <c r="L25" s="23">
        <v>0.16583333333333236</v>
      </c>
      <c r="M25" s="10">
        <v>0.16583333333333236</v>
      </c>
      <c r="N25" s="23">
        <v>0.10416666666666601</v>
      </c>
      <c r="O25" s="10">
        <v>0.16583333333333236</v>
      </c>
      <c r="P25" s="23">
        <v>0.10416666666666601</v>
      </c>
      <c r="Q25" s="10">
        <v>0.25</v>
      </c>
      <c r="R25" s="23">
        <v>0.10416666666666601</v>
      </c>
      <c r="S25" s="10">
        <v>0.10416666666666601</v>
      </c>
      <c r="T25" s="10">
        <f>0.104166666666666+0.0125000000000135</f>
        <v>0.11666666666667951</v>
      </c>
      <c r="U25" s="23">
        <v>0.10416666666666601</v>
      </c>
      <c r="V25" s="10">
        <v>1</v>
      </c>
      <c r="W25" s="10">
        <v>0.25</v>
      </c>
      <c r="X25" s="23">
        <v>0.5</v>
      </c>
      <c r="Y25" s="10">
        <v>0.14583333333333401</v>
      </c>
      <c r="Z25" s="23">
        <f>0.5-0.0416666666666679</f>
        <v>0.45833333333333209</v>
      </c>
      <c r="AA25" s="10">
        <v>0.5</v>
      </c>
      <c r="AB25" s="23">
        <v>0.7</v>
      </c>
      <c r="AC25" s="13">
        <v>1</v>
      </c>
      <c r="AD25" s="10"/>
    </row>
    <row r="26" spans="1:31" s="19" customFormat="1" x14ac:dyDescent="0.35">
      <c r="A26" s="29">
        <v>179486</v>
      </c>
      <c r="B26" s="3" t="s">
        <v>31</v>
      </c>
      <c r="C26" s="10">
        <v>0.10416666666666601</v>
      </c>
      <c r="D26" s="23">
        <v>0.10416666666666601</v>
      </c>
      <c r="E26" s="10">
        <v>0.10416666666666601</v>
      </c>
      <c r="F26" s="23">
        <v>0.10416666666666601</v>
      </c>
      <c r="G26" s="10">
        <v>0.10416666666666601</v>
      </c>
      <c r="H26" s="10">
        <v>0.10416666666666601</v>
      </c>
      <c r="I26" s="10">
        <v>0.10416666666666601</v>
      </c>
      <c r="J26" s="23">
        <v>0.16583333333333236</v>
      </c>
      <c r="K26" s="10">
        <v>0.16583333333333236</v>
      </c>
      <c r="L26" s="23">
        <v>0.16583333333333236</v>
      </c>
      <c r="M26" s="10">
        <v>0.16583333333333236</v>
      </c>
      <c r="N26" s="23">
        <v>0.10416666666666601</v>
      </c>
      <c r="O26" s="10">
        <v>0.16583333333333236</v>
      </c>
      <c r="P26" s="23">
        <v>0.10416666666666601</v>
      </c>
      <c r="Q26" s="10">
        <v>0.25</v>
      </c>
      <c r="R26" s="23">
        <v>0.10416666666666601</v>
      </c>
      <c r="S26" s="10">
        <v>0.10416666666666601</v>
      </c>
      <c r="T26" s="10">
        <f>0.104166666666666+0.0125000000000135</f>
        <v>0.11666666666667951</v>
      </c>
      <c r="U26" s="23">
        <v>0.10416666666666601</v>
      </c>
      <c r="V26" s="10">
        <v>1</v>
      </c>
      <c r="W26" s="10">
        <v>0.25</v>
      </c>
      <c r="X26" s="23">
        <v>0.5</v>
      </c>
      <c r="Y26" s="10">
        <v>0.14583333333333401</v>
      </c>
      <c r="Z26" s="23">
        <f>0.5-0.0416666666666679</f>
        <v>0.45833333333333209</v>
      </c>
      <c r="AA26" s="10">
        <v>0.5</v>
      </c>
      <c r="AB26" s="23">
        <v>0.7</v>
      </c>
      <c r="AC26" s="13">
        <v>1</v>
      </c>
      <c r="AD26" s="10"/>
    </row>
    <row r="27" spans="1:31" x14ac:dyDescent="0.35">
      <c r="A27" s="29">
        <v>161550</v>
      </c>
      <c r="B27" s="3" t="s">
        <v>31</v>
      </c>
      <c r="C27" s="10">
        <v>0.10416666666666601</v>
      </c>
      <c r="D27" s="23">
        <v>0.10416666666666601</v>
      </c>
      <c r="E27" s="10">
        <v>0.10416666666666601</v>
      </c>
      <c r="F27" s="23">
        <v>0.10416666666666601</v>
      </c>
      <c r="G27" s="10">
        <v>0.10416666666666601</v>
      </c>
      <c r="H27" s="10">
        <v>0.10416666666666601</v>
      </c>
      <c r="I27" s="10">
        <v>0.10416666666666601</v>
      </c>
      <c r="J27" s="23">
        <v>0.16583333333333236</v>
      </c>
      <c r="K27" s="10">
        <v>0.16583333333333236</v>
      </c>
      <c r="L27" s="23">
        <v>0.16583333333333236</v>
      </c>
      <c r="M27" s="10">
        <v>0.16583333333333236</v>
      </c>
      <c r="N27" s="23">
        <v>0.10416666666666601</v>
      </c>
      <c r="O27" s="10">
        <v>0.16583333333333236</v>
      </c>
      <c r="P27" s="23">
        <v>0.10416666666666601</v>
      </c>
      <c r="Q27" s="10">
        <v>0.25</v>
      </c>
      <c r="R27" s="23">
        <v>0.10416666666666601</v>
      </c>
      <c r="S27" s="10">
        <v>0.10416666666666601</v>
      </c>
      <c r="T27" s="10">
        <f>0.104166666666666+0.0125000000000135</f>
        <v>0.11666666666667951</v>
      </c>
      <c r="U27" s="23">
        <v>0.10416666666666601</v>
      </c>
      <c r="V27" s="10">
        <v>1</v>
      </c>
      <c r="W27" s="10">
        <v>0.25</v>
      </c>
      <c r="X27" s="23">
        <v>0.5</v>
      </c>
      <c r="Y27" s="10">
        <v>0.14583333333333401</v>
      </c>
      <c r="Z27" s="23">
        <f>0.5-0.0416666666666679</f>
        <v>0.45833333333333209</v>
      </c>
      <c r="AA27" s="10">
        <v>0.5</v>
      </c>
      <c r="AB27" s="23">
        <v>0.7</v>
      </c>
      <c r="AC27" s="13">
        <v>1</v>
      </c>
      <c r="AD27" s="10"/>
    </row>
    <row r="28" spans="1:31" x14ac:dyDescent="0.35">
      <c r="A28" s="29">
        <v>171909</v>
      </c>
      <c r="B28" s="3" t="s">
        <v>31</v>
      </c>
      <c r="C28" s="10">
        <v>0.10416666666666601</v>
      </c>
      <c r="D28" s="23">
        <v>0.10416666666666601</v>
      </c>
      <c r="E28" s="10">
        <v>0.10416666666666601</v>
      </c>
      <c r="F28" s="23">
        <v>0.10416666666666601</v>
      </c>
      <c r="G28" s="10">
        <v>0.10416666666666601</v>
      </c>
      <c r="H28" s="10">
        <v>0.10416666666666601</v>
      </c>
      <c r="I28" s="10">
        <v>0.10416666666666601</v>
      </c>
      <c r="J28" s="23">
        <v>0.16583333333333236</v>
      </c>
      <c r="K28" s="10">
        <v>0.16583333333333236</v>
      </c>
      <c r="L28" s="23">
        <v>0.16583333333333236</v>
      </c>
      <c r="M28" s="10">
        <v>0.16583333333333236</v>
      </c>
      <c r="N28" s="23">
        <v>0.10416666666666601</v>
      </c>
      <c r="O28" s="10">
        <v>0.16583333333333236</v>
      </c>
      <c r="P28" s="23">
        <v>0.10416666666666601</v>
      </c>
      <c r="Q28" s="10">
        <v>0.25</v>
      </c>
      <c r="R28" s="23">
        <v>0.10416666666666601</v>
      </c>
      <c r="S28" s="10">
        <v>0.10416666666666601</v>
      </c>
      <c r="T28" s="10">
        <f>0.104166666666666+0.0125000000000135</f>
        <v>0.11666666666667951</v>
      </c>
      <c r="U28" s="23">
        <v>0.10416666666666601</v>
      </c>
      <c r="V28" s="10">
        <v>1</v>
      </c>
      <c r="W28" s="10">
        <v>0.25</v>
      </c>
      <c r="X28" s="23">
        <v>0.5</v>
      </c>
      <c r="Y28" s="10">
        <v>0.14583333333333401</v>
      </c>
      <c r="Z28" s="23">
        <f>0.5-0.0416666666666679</f>
        <v>0.45833333333333209</v>
      </c>
      <c r="AA28" s="10">
        <v>0.5</v>
      </c>
      <c r="AB28" s="23">
        <v>0.7</v>
      </c>
      <c r="AC28" s="13">
        <v>1</v>
      </c>
      <c r="AD28" s="10"/>
    </row>
    <row r="29" spans="1:31" x14ac:dyDescent="0.35">
      <c r="A29" s="29">
        <v>155833</v>
      </c>
      <c r="B29" s="3" t="s">
        <v>31</v>
      </c>
      <c r="C29" s="10">
        <v>0.10416666666666601</v>
      </c>
      <c r="D29" s="23">
        <v>0.10416666666666601</v>
      </c>
      <c r="E29" s="10">
        <v>0.10416666666666601</v>
      </c>
      <c r="F29" s="23">
        <v>0.10416666666666601</v>
      </c>
      <c r="G29" s="10">
        <v>0.10416666666666601</v>
      </c>
      <c r="H29" s="10">
        <v>0.10416666666666601</v>
      </c>
      <c r="I29" s="10">
        <v>0.10416666666666601</v>
      </c>
      <c r="J29" s="23">
        <v>0.16583333333333236</v>
      </c>
      <c r="K29" s="10">
        <v>0.16583333333333236</v>
      </c>
      <c r="L29" s="23">
        <v>0.16583333333333236</v>
      </c>
      <c r="M29" s="10">
        <v>0.16583333333333236</v>
      </c>
      <c r="N29" s="23">
        <v>0.10416666666666601</v>
      </c>
      <c r="O29" s="10">
        <v>0.16583333333333236</v>
      </c>
      <c r="P29" s="23">
        <v>0.10416666666666601</v>
      </c>
      <c r="Q29" s="10">
        <v>0.25</v>
      </c>
      <c r="R29" s="23">
        <v>0.10416666666666601</v>
      </c>
      <c r="S29" s="10">
        <v>0.10416666666666601</v>
      </c>
      <c r="T29" s="10">
        <f>0.104166666666666+0.0125000000000135</f>
        <v>0.11666666666667951</v>
      </c>
      <c r="U29" s="23">
        <v>0.10416666666666601</v>
      </c>
      <c r="V29" s="10">
        <v>1</v>
      </c>
      <c r="W29" s="10">
        <v>0.25</v>
      </c>
      <c r="X29" s="23">
        <v>0.5</v>
      </c>
      <c r="Y29" s="10">
        <v>0.14583333333333401</v>
      </c>
      <c r="Z29" s="23">
        <f>0.5-0.0416666666666679</f>
        <v>0.45833333333333209</v>
      </c>
      <c r="AA29" s="10">
        <v>0.5</v>
      </c>
      <c r="AB29" s="23">
        <v>0.7</v>
      </c>
      <c r="AC29" s="13">
        <v>1</v>
      </c>
      <c r="AD29" s="10"/>
    </row>
    <row r="30" spans="1:31" s="19" customFormat="1" x14ac:dyDescent="0.35">
      <c r="A30" s="29">
        <v>135699</v>
      </c>
      <c r="B30" s="3" t="s">
        <v>31</v>
      </c>
      <c r="C30" s="10">
        <v>0.10416666666666601</v>
      </c>
      <c r="D30" s="23">
        <v>0.10416666666666601</v>
      </c>
      <c r="E30" s="10">
        <v>0.10416666666666601</v>
      </c>
      <c r="F30" s="23">
        <v>0.10416666666666601</v>
      </c>
      <c r="G30" s="10">
        <v>0.10416666666666601</v>
      </c>
      <c r="H30" s="10">
        <v>0.10416666666666601</v>
      </c>
      <c r="I30" s="10">
        <v>0.10416666666666601</v>
      </c>
      <c r="J30" s="23">
        <v>0.16583333333333236</v>
      </c>
      <c r="K30" s="10">
        <v>0.16583333333333236</v>
      </c>
      <c r="L30" s="23">
        <v>0.16583333333333236</v>
      </c>
      <c r="M30" s="10">
        <v>0.16583333333333236</v>
      </c>
      <c r="N30" s="23">
        <v>0.10416666666666601</v>
      </c>
      <c r="O30" s="10">
        <v>0.16583333333333236</v>
      </c>
      <c r="P30" s="23">
        <v>0.10416666666666601</v>
      </c>
      <c r="Q30" s="10">
        <v>0.25</v>
      </c>
      <c r="R30" s="23">
        <v>0.10416666666666601</v>
      </c>
      <c r="S30" s="10">
        <v>0.10416666666666601</v>
      </c>
      <c r="T30" s="10">
        <f>0.104166666666666+0.0125000000000135</f>
        <v>0.11666666666667951</v>
      </c>
      <c r="U30" s="23">
        <v>0.10416666666666601</v>
      </c>
      <c r="V30" s="10">
        <v>1</v>
      </c>
      <c r="W30" s="10">
        <v>0.25</v>
      </c>
      <c r="X30" s="23">
        <v>0.5</v>
      </c>
      <c r="Y30" s="10">
        <v>0.14583333333333401</v>
      </c>
      <c r="Z30" s="23">
        <f>0.5-0.0416666666666679</f>
        <v>0.45833333333333209</v>
      </c>
      <c r="AA30" s="10">
        <v>0.5</v>
      </c>
      <c r="AB30" s="23">
        <v>0.7</v>
      </c>
      <c r="AC30" s="13">
        <v>1</v>
      </c>
      <c r="AD30" s="10"/>
    </row>
    <row r="31" spans="1:31" x14ac:dyDescent="0.35">
      <c r="A31" s="30">
        <v>135260</v>
      </c>
      <c r="B31" s="4" t="s">
        <v>31</v>
      </c>
      <c r="C31" s="11">
        <v>0.10416666666666601</v>
      </c>
      <c r="D31" s="12">
        <v>0.10416666666666601</v>
      </c>
      <c r="E31" s="11">
        <v>0.10416666666666601</v>
      </c>
      <c r="F31" s="12">
        <v>0.10416666666666601</v>
      </c>
      <c r="G31" s="11">
        <v>0.10416666666666601</v>
      </c>
      <c r="H31" s="11">
        <v>0.10416666666666601</v>
      </c>
      <c r="I31" s="11">
        <v>0.10416666666666601</v>
      </c>
      <c r="J31" s="12">
        <v>0.16583333333333236</v>
      </c>
      <c r="K31" s="11">
        <v>0.16583333333333236</v>
      </c>
      <c r="L31" s="12">
        <v>0.16583333333333236</v>
      </c>
      <c r="M31" s="11">
        <v>0.16583333333333236</v>
      </c>
      <c r="N31" s="12">
        <v>0.10416666666666601</v>
      </c>
      <c r="O31" s="11">
        <v>0.16583333333333236</v>
      </c>
      <c r="P31" s="12">
        <v>0.10416666666666601</v>
      </c>
      <c r="Q31" s="11">
        <v>0.25</v>
      </c>
      <c r="R31" s="12">
        <v>0.10416666666666601</v>
      </c>
      <c r="S31" s="11">
        <v>0.10416666666666601</v>
      </c>
      <c r="T31" s="11">
        <f>0.104166666666666+0.0125000000000135</f>
        <v>0.11666666666667951</v>
      </c>
      <c r="U31" s="12">
        <v>0.10416666666666601</v>
      </c>
      <c r="V31" s="11">
        <v>1</v>
      </c>
      <c r="W31" s="11">
        <v>0.25</v>
      </c>
      <c r="X31" s="12">
        <v>0.5</v>
      </c>
      <c r="Y31" s="11">
        <v>0.14583333333333401</v>
      </c>
      <c r="Z31" s="12">
        <f>0.5-0.0416666666666679</f>
        <v>0.45833333333333209</v>
      </c>
      <c r="AA31" s="11">
        <v>0.5</v>
      </c>
      <c r="AB31" s="12">
        <v>0.7</v>
      </c>
      <c r="AC31" s="14">
        <v>1</v>
      </c>
      <c r="AD31" s="11"/>
      <c r="AE31" s="19"/>
    </row>
  </sheetData>
  <phoneticPr fontId="1" type="noConversion"/>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Contralor?a General de la Rep?blica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 Armando Araneda Toro</dc:creator>
  <cp:lastModifiedBy>Adrian Armando Araneda Toro</cp:lastModifiedBy>
  <dcterms:created xsi:type="dcterms:W3CDTF">2021-09-25T15:59:54Z</dcterms:created>
  <dcterms:modified xsi:type="dcterms:W3CDTF">2023-02-20T04:56:56Z</dcterms:modified>
</cp:coreProperties>
</file>