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530"/>
  </bookViews>
  <sheets>
    <sheet name="Omeprazol" sheetId="1" r:id="rId1"/>
    <sheet name="Metformina" sheetId="2" r:id="rId2"/>
    <sheet name="Enalapril" sheetId="3" r:id="rId3"/>
    <sheet name="Perenteryl" sheetId="4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G32" i="1"/>
  <c r="F32" i="1"/>
  <c r="F31" i="1"/>
  <c r="F30" i="1"/>
  <c r="F29" i="1"/>
  <c r="F28" i="1"/>
  <c r="F27" i="1"/>
  <c r="F26" i="1"/>
  <c r="F25" i="1"/>
  <c r="F24" i="1"/>
  <c r="I31" i="1"/>
  <c r="H31" i="1"/>
  <c r="I30" i="1"/>
  <c r="H30" i="1"/>
  <c r="I29" i="1"/>
  <c r="H29" i="1"/>
  <c r="I28" i="1"/>
  <c r="H28" i="1"/>
  <c r="I27" i="1"/>
  <c r="G27" i="1"/>
  <c r="H26" i="1"/>
  <c r="I26" i="1"/>
  <c r="F23" i="1"/>
  <c r="I25" i="1"/>
  <c r="G25" i="1"/>
  <c r="I24" i="1"/>
  <c r="G24" i="1"/>
  <c r="I23" i="1"/>
  <c r="G23" i="1"/>
  <c r="K16" i="1"/>
  <c r="J16" i="1" s="1"/>
  <c r="I16" i="1"/>
  <c r="E16" i="1"/>
  <c r="K15" i="1"/>
  <c r="J15" i="1" s="1"/>
  <c r="I15" i="1"/>
  <c r="G15" i="1"/>
  <c r="H15" i="1"/>
  <c r="J14" i="1"/>
  <c r="K14" i="1"/>
  <c r="I14" i="1"/>
  <c r="H14" i="1"/>
  <c r="G14" i="1"/>
  <c r="J13" i="1"/>
  <c r="K13" i="1"/>
  <c r="I13" i="1"/>
  <c r="K12" i="1"/>
  <c r="J12" i="1" s="1"/>
  <c r="G13" i="1" s="1"/>
  <c r="H13" i="1" s="1"/>
  <c r="I12" i="1"/>
  <c r="H12" i="1"/>
  <c r="G12" i="1"/>
  <c r="J11" i="1"/>
  <c r="K11" i="1"/>
  <c r="I11" i="1"/>
  <c r="E11" i="1"/>
  <c r="J10" i="1"/>
  <c r="K10" i="1"/>
  <c r="I10" i="1"/>
  <c r="H10" i="1"/>
  <c r="G10" i="1"/>
  <c r="J9" i="1"/>
  <c r="K9" i="1"/>
  <c r="I9" i="1"/>
  <c r="E9" i="1"/>
  <c r="J8" i="1"/>
  <c r="K8" i="1"/>
  <c r="I8" i="1"/>
  <c r="E8" i="1"/>
  <c r="K7" i="1"/>
</calcChain>
</file>

<file path=xl/sharedStrings.xml><?xml version="1.0" encoding="utf-8"?>
<sst xmlns="http://schemas.openxmlformats.org/spreadsheetml/2006/main" count="60" uniqueCount="31">
  <si>
    <t>Ejercicios Tarjetas de Existencias Método PMP</t>
  </si>
  <si>
    <t>Detalle</t>
  </si>
  <si>
    <t>Entrada</t>
  </si>
  <si>
    <t>Salidas</t>
  </si>
  <si>
    <t>Unidades</t>
  </si>
  <si>
    <t>Precio</t>
  </si>
  <si>
    <t>Valores</t>
  </si>
  <si>
    <t>Entradas</t>
  </si>
  <si>
    <t>Ejercicios Tarjetas de Existencias Método FIFO</t>
  </si>
  <si>
    <t>Importe</t>
  </si>
  <si>
    <t>Saldo</t>
  </si>
  <si>
    <t>Salida</t>
  </si>
  <si>
    <t>Costo Unitario</t>
  </si>
  <si>
    <t>Inventario Final</t>
  </si>
  <si>
    <t>Número</t>
  </si>
  <si>
    <t>Producto Omeprazol</t>
  </si>
  <si>
    <t>Inventario Inicial</t>
  </si>
  <si>
    <t>Compra</t>
  </si>
  <si>
    <t>Venta</t>
  </si>
  <si>
    <t>Donación (Venta)</t>
  </si>
  <si>
    <t xml:space="preserve">Venta </t>
  </si>
  <si>
    <t>30,000 a 300</t>
  </si>
  <si>
    <t>30,000 a 300 + 45,000 a 400</t>
  </si>
  <si>
    <t>30,000 a 300 + 45,000 a 400                                + 30,000 a 600</t>
  </si>
  <si>
    <t>25,000 a 400 + 30,000 a 600</t>
  </si>
  <si>
    <t>25,000 a 400 + 30,000 a 600                              + 100,000 a 350</t>
  </si>
  <si>
    <t>15,000 a 400 + 30,000 a 600                            + 100,000 a 350</t>
  </si>
  <si>
    <t>15,000 a 600 + 100,000 a 350</t>
  </si>
  <si>
    <t>55,000 a 350</t>
  </si>
  <si>
    <t>54,000 a 350</t>
  </si>
  <si>
    <t>54,000 a 350 + 20,000 a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</si>
</sst>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164" fontId="1" fillId="3" borderId="1" xfId="1" applyNumberFormat="1" applyFont="1" applyFill="1" applyBorder="1" applyAlignment="1">
      <alignment vertical="center"/>
    </xf>
    <xf numFmtId="0" fontId="4" fillId="3" borderId="0" xfId="0" applyFont="1" applyFill="1"/>
    <xf numFmtId="3" fontId="4" fillId="3" borderId="0" xfId="0" applyNumberFormat="1" applyFont="1" applyFill="1" applyBorder="1"/>
    <xf numFmtId="165" fontId="4" fillId="3" borderId="0" xfId="1" applyNumberFormat="1" applyFont="1" applyFill="1" applyBorder="1"/>
    <xf numFmtId="0" fontId="0" fillId="3" borderId="0" xfId="0" applyFill="1"/>
    <xf numFmtId="0" fontId="2" fillId="3" borderId="0" xfId="0" applyFont="1" applyFill="1"/>
    <xf numFmtId="3" fontId="2" fillId="3" borderId="0" xfId="0" applyNumberFormat="1" applyFont="1" applyFill="1" applyBorder="1"/>
    <xf numFmtId="165" fontId="2" fillId="3" borderId="0" xfId="1" applyNumberFormat="1" applyFont="1" applyFill="1" applyBorder="1"/>
    <xf numFmtId="0" fontId="2" fillId="3" borderId="16" xfId="0" applyFont="1" applyFill="1" applyBorder="1" applyAlignment="1">
      <alignment vertical="center"/>
    </xf>
    <xf numFmtId="3" fontId="1" fillId="3" borderId="17" xfId="1" applyNumberFormat="1" applyFont="1" applyFill="1" applyBorder="1" applyAlignment="1">
      <alignment vertical="center"/>
    </xf>
    <xf numFmtId="165" fontId="1" fillId="3" borderId="1" xfId="1" applyNumberFormat="1" applyFont="1" applyFill="1" applyBorder="1" applyAlignment="1">
      <alignment vertical="center"/>
    </xf>
    <xf numFmtId="165" fontId="1" fillId="3" borderId="18" xfId="1" applyNumberFormat="1" applyFont="1" applyFill="1" applyBorder="1" applyAlignment="1">
      <alignment vertical="center"/>
    </xf>
    <xf numFmtId="3" fontId="0" fillId="3" borderId="17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5" xfId="0" applyFont="1" applyFill="1" applyBorder="1" applyAlignment="1">
      <alignment vertical="center"/>
    </xf>
    <xf numFmtId="3" fontId="1" fillId="3" borderId="9" xfId="1" applyNumberFormat="1" applyFont="1" applyFill="1" applyBorder="1" applyAlignment="1">
      <alignment vertical="center"/>
    </xf>
    <xf numFmtId="165" fontId="1" fillId="3" borderId="10" xfId="1" applyNumberFormat="1" applyFont="1" applyFill="1" applyBorder="1" applyAlignment="1">
      <alignment vertical="center"/>
    </xf>
    <xf numFmtId="165" fontId="1" fillId="3" borderId="11" xfId="1" applyNumberFormat="1" applyFont="1" applyFill="1" applyBorder="1" applyAlignment="1">
      <alignment vertical="center"/>
    </xf>
    <xf numFmtId="3" fontId="0" fillId="3" borderId="9" xfId="0" applyNumberFormat="1" applyFont="1" applyFill="1" applyBorder="1" applyAlignment="1">
      <alignment vertical="center"/>
    </xf>
    <xf numFmtId="164" fontId="1" fillId="3" borderId="10" xfId="1" applyNumberFormat="1" applyFont="1" applyFill="1" applyBorder="1" applyAlignment="1">
      <alignment vertical="center"/>
    </xf>
    <xf numFmtId="3" fontId="0" fillId="3" borderId="6" xfId="0" applyNumberFormat="1" applyFont="1" applyFill="1" applyBorder="1" applyAlignment="1">
      <alignment vertical="center"/>
    </xf>
    <xf numFmtId="165" fontId="1" fillId="3" borderId="7" xfId="1" applyNumberFormat="1" applyFont="1" applyFill="1" applyBorder="1" applyAlignment="1">
      <alignment vertical="center"/>
    </xf>
    <xf numFmtId="165" fontId="1" fillId="3" borderId="8" xfId="1" applyNumberFormat="1" applyFont="1" applyFill="1" applyBorder="1" applyAlignment="1">
      <alignment vertical="center"/>
    </xf>
    <xf numFmtId="164" fontId="1" fillId="3" borderId="7" xfId="1" applyNumberFormat="1" applyFont="1" applyFill="1" applyBorder="1" applyAlignment="1">
      <alignment vertical="center"/>
    </xf>
    <xf numFmtId="0" fontId="2" fillId="2" borderId="26" xfId="0" applyFont="1" applyFill="1" applyBorder="1" applyAlignment="1">
      <alignment horizontal="left"/>
    </xf>
    <xf numFmtId="3" fontId="3" fillId="2" borderId="13" xfId="0" applyNumberFormat="1" applyFont="1" applyFill="1" applyBorder="1" applyAlignment="1">
      <alignment horizontal="center" vertical="center"/>
    </xf>
    <xf numFmtId="165" fontId="3" fillId="2" borderId="14" xfId="1" applyNumberFormat="1" applyFont="1" applyFill="1" applyBorder="1" applyAlignment="1">
      <alignment horizontal="center" vertical="center"/>
    </xf>
    <xf numFmtId="165" fontId="3" fillId="2" borderId="15" xfId="1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165" fontId="3" fillId="2" borderId="10" xfId="1" applyNumberFormat="1" applyFont="1" applyFill="1" applyBorder="1" applyAlignment="1">
      <alignment horizontal="center" vertical="center"/>
    </xf>
    <xf numFmtId="165" fontId="3" fillId="2" borderId="11" xfId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3" fontId="2" fillId="2" borderId="29" xfId="0" applyNumberFormat="1" applyFont="1" applyFill="1" applyBorder="1" applyAlignment="1">
      <alignment horizontal="center"/>
    </xf>
    <xf numFmtId="165" fontId="2" fillId="2" borderId="29" xfId="1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vertical="center"/>
    </xf>
    <xf numFmtId="3" fontId="0" fillId="3" borderId="13" xfId="0" applyNumberFormat="1" applyFont="1" applyFill="1" applyBorder="1" applyAlignment="1">
      <alignment vertical="center"/>
    </xf>
    <xf numFmtId="164" fontId="1" fillId="3" borderId="14" xfId="1" applyNumberFormat="1" applyFont="1" applyFill="1" applyBorder="1" applyAlignment="1">
      <alignment vertical="center"/>
    </xf>
    <xf numFmtId="165" fontId="1" fillId="3" borderId="15" xfId="1" applyNumberFormat="1" applyFont="1" applyFill="1" applyBorder="1" applyAlignment="1">
      <alignment vertical="center"/>
    </xf>
    <xf numFmtId="165" fontId="1" fillId="3" borderId="14" xfId="1" applyNumberFormat="1" applyFont="1" applyFill="1" applyBorder="1" applyAlignment="1">
      <alignment vertical="center"/>
    </xf>
    <xf numFmtId="165" fontId="3" fillId="2" borderId="36" xfId="1" applyNumberFormat="1" applyFont="1" applyFill="1" applyBorder="1" applyAlignment="1">
      <alignment horizontal="center" vertical="center"/>
    </xf>
    <xf numFmtId="165" fontId="0" fillId="3" borderId="4" xfId="1" applyNumberFormat="1" applyFont="1" applyFill="1" applyBorder="1" applyAlignment="1">
      <alignment vertical="center"/>
    </xf>
    <xf numFmtId="165" fontId="0" fillId="3" borderId="16" xfId="1" applyNumberFormat="1" applyFont="1" applyFill="1" applyBorder="1" applyAlignment="1">
      <alignment vertical="center"/>
    </xf>
    <xf numFmtId="165" fontId="0" fillId="3" borderId="5" xfId="1" applyNumberFormat="1" applyFont="1" applyFill="1" applyBorder="1" applyAlignment="1">
      <alignment vertical="center"/>
    </xf>
    <xf numFmtId="165" fontId="0" fillId="3" borderId="6" xfId="1" applyNumberFormat="1" applyFont="1" applyFill="1" applyBorder="1" applyAlignment="1">
      <alignment vertical="center"/>
    </xf>
    <xf numFmtId="165" fontId="0" fillId="3" borderId="17" xfId="1" applyNumberFormat="1" applyFont="1" applyFill="1" applyBorder="1" applyAlignment="1">
      <alignment vertical="center"/>
    </xf>
    <xf numFmtId="165" fontId="0" fillId="3" borderId="9" xfId="1" applyNumberFormat="1" applyFont="1" applyFill="1" applyBorder="1" applyAlignment="1">
      <alignment vertical="center"/>
    </xf>
    <xf numFmtId="0" fontId="0" fillId="2" borderId="30" xfId="0" applyFill="1" applyBorder="1"/>
    <xf numFmtId="165" fontId="1" fillId="3" borderId="1" xfId="1" applyNumberFormat="1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3" fontId="1" fillId="3" borderId="13" xfId="1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3" fontId="1" fillId="3" borderId="6" xfId="1" applyNumberFormat="1" applyFont="1" applyFill="1" applyBorder="1" applyAlignment="1">
      <alignment vertical="center"/>
    </xf>
    <xf numFmtId="165" fontId="2" fillId="3" borderId="31" xfId="1" applyNumberFormat="1" applyFont="1" applyFill="1" applyBorder="1" applyAlignment="1">
      <alignment vertical="center"/>
    </xf>
    <xf numFmtId="165" fontId="2" fillId="3" borderId="2" xfId="1" applyNumberFormat="1" applyFont="1" applyFill="1" applyBorder="1" applyAlignment="1">
      <alignment vertical="center"/>
    </xf>
    <xf numFmtId="165" fontId="2" fillId="3" borderId="28" xfId="1" applyNumberFormat="1" applyFont="1" applyFill="1" applyBorder="1" applyAlignment="1">
      <alignment vertical="center"/>
    </xf>
    <xf numFmtId="3" fontId="0" fillId="3" borderId="27" xfId="0" applyNumberFormat="1" applyFont="1" applyFill="1" applyBorder="1" applyAlignment="1">
      <alignment horizontal="center" vertical="center"/>
    </xf>
    <xf numFmtId="3" fontId="1" fillId="3" borderId="7" xfId="1" applyNumberFormat="1" applyFont="1" applyFill="1" applyBorder="1" applyAlignment="1">
      <alignment horizontal="center" vertical="center"/>
    </xf>
    <xf numFmtId="3" fontId="2" fillId="3" borderId="8" xfId="1" applyNumberFormat="1" applyFont="1" applyFill="1" applyBorder="1" applyAlignment="1">
      <alignment horizontal="center" vertical="center"/>
    </xf>
    <xf numFmtId="3" fontId="0" fillId="3" borderId="3" xfId="0" applyNumberFormat="1" applyFont="1" applyFill="1" applyBorder="1" applyAlignment="1">
      <alignment horizontal="center" vertical="center"/>
    </xf>
    <xf numFmtId="3" fontId="1" fillId="3" borderId="1" xfId="1" applyNumberFormat="1" applyFont="1" applyFill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center" vertical="center"/>
    </xf>
    <xf numFmtId="3" fontId="0" fillId="3" borderId="19" xfId="0" applyNumberFormat="1" applyFont="1" applyFill="1" applyBorder="1" applyAlignment="1">
      <alignment horizontal="center" vertical="center"/>
    </xf>
    <xf numFmtId="3" fontId="1" fillId="3" borderId="10" xfId="1" applyNumberFormat="1" applyFont="1" applyFill="1" applyBorder="1" applyAlignment="1">
      <alignment horizontal="center" vertical="center"/>
    </xf>
    <xf numFmtId="3" fontId="2" fillId="3" borderId="11" xfId="1" applyNumberFormat="1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5" fontId="3" fillId="2" borderId="7" xfId="1" applyNumberFormat="1" applyFont="1" applyFill="1" applyBorder="1" applyAlignment="1">
      <alignment horizontal="center" vertical="center"/>
    </xf>
    <xf numFmtId="165" fontId="3" fillId="2" borderId="8" xfId="1" applyNumberFormat="1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165" fontId="2" fillId="2" borderId="29" xfId="1" applyNumberFormat="1" applyFont="1" applyFill="1" applyBorder="1" applyAlignment="1">
      <alignment horizontal="left"/>
    </xf>
    <xf numFmtId="165" fontId="2" fillId="2" borderId="30" xfId="1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5" fontId="0" fillId="3" borderId="17" xfId="1" applyNumberFormat="1" applyFont="1" applyFill="1" applyBorder="1" applyAlignment="1">
      <alignment horizontal="center" vertical="center"/>
    </xf>
    <xf numFmtId="165" fontId="0" fillId="3" borderId="18" xfId="1" applyNumberFormat="1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65" fontId="0" fillId="3" borderId="6" xfId="1" applyNumberFormat="1" applyFont="1" applyFill="1" applyBorder="1" applyAlignment="1">
      <alignment horizontal="center" vertical="center"/>
    </xf>
    <xf numFmtId="165" fontId="0" fillId="3" borderId="8" xfId="1" applyNumberFormat="1" applyFont="1" applyFill="1" applyBorder="1" applyAlignment="1">
      <alignment horizontal="center" vertical="center"/>
    </xf>
    <xf numFmtId="165" fontId="5" fillId="3" borderId="21" xfId="1" applyNumberFormat="1" applyFont="1" applyFill="1" applyBorder="1" applyAlignment="1">
      <alignment horizontal="center" vertical="center" wrapText="1"/>
    </xf>
    <xf numFmtId="165" fontId="5" fillId="3" borderId="38" xfId="1" applyNumberFormat="1" applyFont="1" applyFill="1" applyBorder="1" applyAlignment="1">
      <alignment horizontal="center" vertical="center" wrapText="1"/>
    </xf>
    <xf numFmtId="165" fontId="5" fillId="3" borderId="17" xfId="1" applyNumberFormat="1" applyFont="1" applyFill="1" applyBorder="1" applyAlignment="1">
      <alignment horizontal="center" vertical="center" wrapText="1"/>
    </xf>
    <xf numFmtId="165" fontId="5" fillId="3" borderId="18" xfId="1" applyNumberFormat="1" applyFont="1" applyFill="1" applyBorder="1" applyAlignment="1">
      <alignment horizontal="center" vertical="center" wrapText="1"/>
    </xf>
    <xf numFmtId="165" fontId="5" fillId="3" borderId="17" xfId="1" applyNumberFormat="1" applyFont="1" applyFill="1" applyBorder="1" applyAlignment="1">
      <alignment horizontal="center" vertical="center"/>
    </xf>
    <xf numFmtId="165" fontId="5" fillId="3" borderId="18" xfId="1" applyNumberFormat="1" applyFont="1" applyFill="1" applyBorder="1" applyAlignment="1">
      <alignment horizontal="center" vertical="center"/>
    </xf>
    <xf numFmtId="165" fontId="5" fillId="3" borderId="9" xfId="1" applyNumberFormat="1" applyFont="1" applyFill="1" applyBorder="1" applyAlignment="1">
      <alignment horizontal="center" vertical="center"/>
    </xf>
    <xf numFmtId="165" fontId="5" fillId="3" borderId="11" xfId="1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"/>
  <sheetViews>
    <sheetView tabSelected="1" zoomScale="115" zoomScaleNormal="115" workbookViewId="0">
      <selection activeCell="D15" sqref="D15"/>
    </sheetView>
  </sheetViews>
  <sheetFormatPr baseColWidth="10" defaultRowHeight="15" x14ac:dyDescent="0.25"/>
  <cols>
    <col min="1" max="1" width="11.42578125" style="5"/>
    <col min="2" max="2" width="16.140625" style="6" customWidth="1"/>
    <col min="3" max="3" width="16.140625" style="7" customWidth="1"/>
    <col min="4" max="5" width="16.140625" style="8" customWidth="1"/>
    <col min="6" max="6" width="16.140625" style="7" customWidth="1"/>
    <col min="7" max="8" width="16.140625" style="8" customWidth="1"/>
    <col min="9" max="9" width="16.140625" style="7" customWidth="1"/>
    <col min="10" max="11" width="16.140625" style="8" customWidth="1"/>
    <col min="12" max="16384" width="11.42578125" style="5"/>
  </cols>
  <sheetData>
    <row r="2" spans="1:11" ht="15.75" x14ac:dyDescent="0.25">
      <c r="B2" s="2" t="s">
        <v>0</v>
      </c>
      <c r="C2" s="3"/>
      <c r="D2" s="4"/>
      <c r="E2" s="4"/>
      <c r="F2" s="3"/>
      <c r="G2" s="4"/>
      <c r="H2" s="4"/>
      <c r="I2" s="3"/>
      <c r="J2" s="4"/>
      <c r="K2" s="4"/>
    </row>
    <row r="3" spans="1:11" ht="15.75" thickBot="1" x14ac:dyDescent="0.3"/>
    <row r="4" spans="1:11" ht="15.75" thickBot="1" x14ac:dyDescent="0.3">
      <c r="B4" s="75" t="s">
        <v>15</v>
      </c>
      <c r="C4" s="76"/>
      <c r="D4" s="77"/>
      <c r="E4" s="77"/>
      <c r="F4" s="76"/>
      <c r="G4" s="77"/>
      <c r="H4" s="77"/>
      <c r="I4" s="76"/>
      <c r="J4" s="77"/>
      <c r="K4" s="78"/>
    </row>
    <row r="5" spans="1:11" x14ac:dyDescent="0.25">
      <c r="A5" s="71" t="s">
        <v>14</v>
      </c>
      <c r="B5" s="79" t="s">
        <v>1</v>
      </c>
      <c r="C5" s="68" t="s">
        <v>7</v>
      </c>
      <c r="D5" s="69"/>
      <c r="E5" s="70"/>
      <c r="F5" s="68" t="s">
        <v>3</v>
      </c>
      <c r="G5" s="69"/>
      <c r="H5" s="70"/>
      <c r="I5" s="68" t="s">
        <v>10</v>
      </c>
      <c r="J5" s="69"/>
      <c r="K5" s="70"/>
    </row>
    <row r="6" spans="1:11" ht="15.75" thickBot="1" x14ac:dyDescent="0.3">
      <c r="A6" s="72"/>
      <c r="B6" s="80"/>
      <c r="C6" s="29" t="s">
        <v>4</v>
      </c>
      <c r="D6" s="30" t="s">
        <v>5</v>
      </c>
      <c r="E6" s="31" t="s">
        <v>9</v>
      </c>
      <c r="F6" s="29" t="s">
        <v>4</v>
      </c>
      <c r="G6" s="30" t="s">
        <v>5</v>
      </c>
      <c r="H6" s="31" t="s">
        <v>9</v>
      </c>
      <c r="I6" s="29" t="s">
        <v>4</v>
      </c>
      <c r="J6" s="30" t="s">
        <v>5</v>
      </c>
      <c r="K6" s="31" t="s">
        <v>9</v>
      </c>
    </row>
    <row r="7" spans="1:11" s="14" customFormat="1" ht="22.5" customHeight="1" x14ac:dyDescent="0.25">
      <c r="A7" s="52">
        <v>1</v>
      </c>
      <c r="B7" s="32" t="s">
        <v>16</v>
      </c>
      <c r="C7" s="53"/>
      <c r="D7" s="22"/>
      <c r="E7" s="23"/>
      <c r="F7" s="53"/>
      <c r="G7" s="22"/>
      <c r="H7" s="23"/>
      <c r="I7" s="21">
        <v>30000</v>
      </c>
      <c r="J7" s="24">
        <v>300</v>
      </c>
      <c r="K7" s="23">
        <f>+I7*J7</f>
        <v>9000000</v>
      </c>
    </row>
    <row r="8" spans="1:11" s="14" customFormat="1" ht="22.5" customHeight="1" x14ac:dyDescent="0.25">
      <c r="A8" s="49">
        <v>2</v>
      </c>
      <c r="B8" s="9" t="s">
        <v>17</v>
      </c>
      <c r="C8" s="10">
        <v>45000</v>
      </c>
      <c r="D8" s="11">
        <v>400</v>
      </c>
      <c r="E8" s="12">
        <f>+C8*D8</f>
        <v>18000000</v>
      </c>
      <c r="F8" s="10"/>
      <c r="G8" s="1"/>
      <c r="H8" s="12"/>
      <c r="I8" s="13">
        <f>+I7+C8</f>
        <v>75000</v>
      </c>
      <c r="J8" s="1">
        <f t="shared" ref="J8:J16" si="0">+K8/I8</f>
        <v>360</v>
      </c>
      <c r="K8" s="12">
        <f>+K7+E8</f>
        <v>27000000</v>
      </c>
    </row>
    <row r="9" spans="1:11" s="14" customFormat="1" ht="22.5" customHeight="1" x14ac:dyDescent="0.25">
      <c r="A9" s="49">
        <v>3</v>
      </c>
      <c r="B9" s="9" t="s">
        <v>17</v>
      </c>
      <c r="C9" s="10">
        <v>30000</v>
      </c>
      <c r="D9" s="11">
        <v>600</v>
      </c>
      <c r="E9" s="12">
        <f>+C9*D9</f>
        <v>18000000</v>
      </c>
      <c r="F9" s="10"/>
      <c r="G9" s="1"/>
      <c r="H9" s="12"/>
      <c r="I9" s="13">
        <f>+I8+C9</f>
        <v>105000</v>
      </c>
      <c r="J9" s="1">
        <f t="shared" si="0"/>
        <v>428.57142857142856</v>
      </c>
      <c r="K9" s="12">
        <f>+K8+E9</f>
        <v>45000000</v>
      </c>
    </row>
    <row r="10" spans="1:11" s="14" customFormat="1" ht="22.5" customHeight="1" x14ac:dyDescent="0.25">
      <c r="A10" s="49">
        <v>4</v>
      </c>
      <c r="B10" s="9" t="s">
        <v>18</v>
      </c>
      <c r="C10" s="10"/>
      <c r="D10" s="11"/>
      <c r="E10" s="12"/>
      <c r="F10" s="10">
        <v>50000</v>
      </c>
      <c r="G10" s="1">
        <f>+J9</f>
        <v>428.57142857142856</v>
      </c>
      <c r="H10" s="12">
        <f>+F10*G10</f>
        <v>21428571.428571429</v>
      </c>
      <c r="I10" s="13">
        <f>+I9-F10</f>
        <v>55000</v>
      </c>
      <c r="J10" s="1">
        <f t="shared" si="0"/>
        <v>428.57142857142856</v>
      </c>
      <c r="K10" s="12">
        <f>+K9-H10</f>
        <v>23571428.571428571</v>
      </c>
    </row>
    <row r="11" spans="1:11" s="14" customFormat="1" ht="22.5" customHeight="1" x14ac:dyDescent="0.25">
      <c r="A11" s="49">
        <v>5</v>
      </c>
      <c r="B11" s="9" t="s">
        <v>17</v>
      </c>
      <c r="C11" s="10">
        <v>100000</v>
      </c>
      <c r="D11" s="11">
        <v>350</v>
      </c>
      <c r="E11" s="12">
        <f>+C11*D11</f>
        <v>35000000</v>
      </c>
      <c r="F11" s="10"/>
      <c r="G11" s="11"/>
      <c r="H11" s="12"/>
      <c r="I11" s="13">
        <f>+I10+C11</f>
        <v>155000</v>
      </c>
      <c r="J11" s="1">
        <f t="shared" si="0"/>
        <v>377.88018433179718</v>
      </c>
      <c r="K11" s="12">
        <f>+K10+E11</f>
        <v>58571428.571428567</v>
      </c>
    </row>
    <row r="12" spans="1:11" s="14" customFormat="1" ht="22.5" customHeight="1" x14ac:dyDescent="0.25">
      <c r="A12" s="49">
        <v>6</v>
      </c>
      <c r="B12" s="9" t="s">
        <v>18</v>
      </c>
      <c r="C12" s="10"/>
      <c r="D12" s="11"/>
      <c r="E12" s="12"/>
      <c r="F12" s="10">
        <v>10000</v>
      </c>
      <c r="G12" s="1">
        <f>+J11</f>
        <v>377.88018433179718</v>
      </c>
      <c r="H12" s="12">
        <f>+F12*G12</f>
        <v>3778801.843317972</v>
      </c>
      <c r="I12" s="13">
        <f>+I11-F12</f>
        <v>145000</v>
      </c>
      <c r="J12" s="1">
        <f t="shared" si="0"/>
        <v>377.88018433179724</v>
      </c>
      <c r="K12" s="12">
        <f>+K11-H12</f>
        <v>54792626.728110597</v>
      </c>
    </row>
    <row r="13" spans="1:11" s="14" customFormat="1" ht="22.5" customHeight="1" x14ac:dyDescent="0.25">
      <c r="A13" s="49">
        <v>7</v>
      </c>
      <c r="B13" s="9" t="s">
        <v>18</v>
      </c>
      <c r="C13" s="10"/>
      <c r="D13" s="11"/>
      <c r="E13" s="12"/>
      <c r="F13" s="10">
        <v>30000</v>
      </c>
      <c r="G13" s="1">
        <f>+J12</f>
        <v>377.88018433179724</v>
      </c>
      <c r="H13" s="12">
        <f>+F13*G13</f>
        <v>11336405.529953917</v>
      </c>
      <c r="I13" s="13">
        <f>+I12-F13</f>
        <v>115000</v>
      </c>
      <c r="J13" s="1">
        <f t="shared" si="0"/>
        <v>377.88018433179718</v>
      </c>
      <c r="K13" s="12">
        <f>+K12-H13</f>
        <v>43456221.198156677</v>
      </c>
    </row>
    <row r="14" spans="1:11" s="14" customFormat="1" ht="22.5" customHeight="1" x14ac:dyDescent="0.25">
      <c r="A14" s="49">
        <v>8</v>
      </c>
      <c r="B14" s="35" t="s">
        <v>19</v>
      </c>
      <c r="C14" s="51"/>
      <c r="D14" s="39"/>
      <c r="E14" s="38"/>
      <c r="F14" s="51">
        <v>60000</v>
      </c>
      <c r="G14" s="37">
        <f>+J13</f>
        <v>377.88018433179718</v>
      </c>
      <c r="H14" s="38">
        <f>+F14*G14</f>
        <v>22672811.059907831</v>
      </c>
      <c r="I14" s="36">
        <f>+I13-F14</f>
        <v>55000</v>
      </c>
      <c r="J14" s="37">
        <f t="shared" si="0"/>
        <v>377.88018433179718</v>
      </c>
      <c r="K14" s="38">
        <f>+K13-H14</f>
        <v>20783410.138248846</v>
      </c>
    </row>
    <row r="15" spans="1:11" s="14" customFormat="1" ht="22.5" customHeight="1" x14ac:dyDescent="0.25">
      <c r="A15" s="49">
        <v>9</v>
      </c>
      <c r="B15" s="9" t="s">
        <v>20</v>
      </c>
      <c r="C15" s="10"/>
      <c r="D15" s="11"/>
      <c r="E15" s="12"/>
      <c r="F15" s="10">
        <v>1000</v>
      </c>
      <c r="G15" s="11">
        <f>+J14</f>
        <v>377.88018433179718</v>
      </c>
      <c r="H15" s="12">
        <f>+F15*G15</f>
        <v>377880.18433179718</v>
      </c>
      <c r="I15" s="13">
        <f>+I14-F15</f>
        <v>54000</v>
      </c>
      <c r="J15" s="1">
        <f t="shared" si="0"/>
        <v>377.88018433179718</v>
      </c>
      <c r="K15" s="12">
        <f>+K14-H15</f>
        <v>20405529.953917049</v>
      </c>
    </row>
    <row r="16" spans="1:11" s="14" customFormat="1" ht="22.5" customHeight="1" thickBot="1" x14ac:dyDescent="0.3">
      <c r="A16" s="50">
        <v>10</v>
      </c>
      <c r="B16" s="15" t="s">
        <v>17</v>
      </c>
      <c r="C16" s="16">
        <v>20000</v>
      </c>
      <c r="D16" s="17">
        <v>500</v>
      </c>
      <c r="E16" s="18">
        <f>+C16*D16</f>
        <v>10000000</v>
      </c>
      <c r="F16" s="16"/>
      <c r="G16" s="17"/>
      <c r="H16" s="18"/>
      <c r="I16" s="19">
        <f>+I15+C16</f>
        <v>74000</v>
      </c>
      <c r="J16" s="20">
        <f t="shared" si="0"/>
        <v>410.88553991779798</v>
      </c>
      <c r="K16" s="18">
        <f>+K15+E16</f>
        <v>30405529.953917049</v>
      </c>
    </row>
    <row r="18" spans="1:11" ht="15.75" x14ac:dyDescent="0.25">
      <c r="B18" s="2" t="s">
        <v>8</v>
      </c>
      <c r="C18" s="3"/>
      <c r="D18" s="4"/>
      <c r="E18" s="4"/>
      <c r="F18" s="3"/>
      <c r="G18" s="4"/>
      <c r="H18" s="4"/>
      <c r="I18" s="3"/>
      <c r="J18" s="4"/>
      <c r="K18" s="4"/>
    </row>
    <row r="19" spans="1:11" ht="15.75" thickBot="1" x14ac:dyDescent="0.3"/>
    <row r="20" spans="1:11" ht="15.75" thickBot="1" x14ac:dyDescent="0.3">
      <c r="B20" s="25" t="s">
        <v>15</v>
      </c>
      <c r="C20" s="33"/>
      <c r="D20" s="34"/>
      <c r="E20" s="34"/>
      <c r="F20" s="33"/>
      <c r="G20" s="34"/>
      <c r="H20" s="34"/>
      <c r="I20" s="33"/>
      <c r="J20" s="34"/>
      <c r="K20" s="47"/>
    </row>
    <row r="21" spans="1:11" x14ac:dyDescent="0.25">
      <c r="A21" s="73" t="s">
        <v>14</v>
      </c>
      <c r="B21" s="66" t="s">
        <v>1</v>
      </c>
      <c r="C21" s="83" t="s">
        <v>12</v>
      </c>
      <c r="D21" s="85" t="s">
        <v>4</v>
      </c>
      <c r="E21" s="86"/>
      <c r="F21" s="66"/>
      <c r="G21" s="85" t="s">
        <v>6</v>
      </c>
      <c r="H21" s="86"/>
      <c r="I21" s="86"/>
      <c r="J21" s="87" t="s">
        <v>13</v>
      </c>
      <c r="K21" s="88"/>
    </row>
    <row r="22" spans="1:11" ht="15.75" thickBot="1" x14ac:dyDescent="0.3">
      <c r="A22" s="74"/>
      <c r="B22" s="67"/>
      <c r="C22" s="84"/>
      <c r="D22" s="26" t="s">
        <v>2</v>
      </c>
      <c r="E22" s="27" t="s">
        <v>11</v>
      </c>
      <c r="F22" s="28" t="s">
        <v>10</v>
      </c>
      <c r="G22" s="26" t="s">
        <v>2</v>
      </c>
      <c r="H22" s="27" t="s">
        <v>11</v>
      </c>
      <c r="I22" s="40" t="s">
        <v>10</v>
      </c>
      <c r="J22" s="89"/>
      <c r="K22" s="90"/>
    </row>
    <row r="23" spans="1:11" s="14" customFormat="1" ht="22.5" customHeight="1" x14ac:dyDescent="0.25">
      <c r="A23" s="52">
        <v>1</v>
      </c>
      <c r="B23" s="32" t="s">
        <v>16</v>
      </c>
      <c r="C23" s="41">
        <v>300</v>
      </c>
      <c r="D23" s="57">
        <v>30000</v>
      </c>
      <c r="E23" s="58"/>
      <c r="F23" s="59">
        <f>+D23</f>
        <v>30000</v>
      </c>
      <c r="G23" s="44">
        <f>+D23*C23</f>
        <v>9000000</v>
      </c>
      <c r="H23" s="22"/>
      <c r="I23" s="54">
        <f>+G23</f>
        <v>9000000</v>
      </c>
      <c r="J23" s="91" t="s">
        <v>21</v>
      </c>
      <c r="K23" s="92"/>
    </row>
    <row r="24" spans="1:11" s="14" customFormat="1" ht="22.5" customHeight="1" x14ac:dyDescent="0.25">
      <c r="A24" s="49">
        <v>2</v>
      </c>
      <c r="B24" s="9" t="s">
        <v>17</v>
      </c>
      <c r="C24" s="42">
        <v>400</v>
      </c>
      <c r="D24" s="60">
        <v>45000</v>
      </c>
      <c r="E24" s="61"/>
      <c r="F24" s="62">
        <f>+F23+D24</f>
        <v>75000</v>
      </c>
      <c r="G24" s="45">
        <f>+C24*D24</f>
        <v>18000000</v>
      </c>
      <c r="H24" s="11"/>
      <c r="I24" s="55">
        <f>+I23+G24</f>
        <v>27000000</v>
      </c>
      <c r="J24" s="81" t="s">
        <v>22</v>
      </c>
      <c r="K24" s="82"/>
    </row>
    <row r="25" spans="1:11" s="14" customFormat="1" ht="22.5" customHeight="1" x14ac:dyDescent="0.25">
      <c r="A25" s="49">
        <v>3</v>
      </c>
      <c r="B25" s="9" t="s">
        <v>17</v>
      </c>
      <c r="C25" s="42">
        <v>600</v>
      </c>
      <c r="D25" s="60">
        <v>30000</v>
      </c>
      <c r="E25" s="61"/>
      <c r="F25" s="62">
        <f>+F24+D25</f>
        <v>105000</v>
      </c>
      <c r="G25" s="45">
        <f>+C25*D25</f>
        <v>18000000</v>
      </c>
      <c r="H25" s="11"/>
      <c r="I25" s="55">
        <f>+I24+G25</f>
        <v>45000000</v>
      </c>
      <c r="J25" s="93" t="s">
        <v>23</v>
      </c>
      <c r="K25" s="94"/>
    </row>
    <row r="26" spans="1:11" s="14" customFormat="1" ht="22.5" customHeight="1" x14ac:dyDescent="0.25">
      <c r="A26" s="49">
        <v>4</v>
      </c>
      <c r="B26" s="9" t="s">
        <v>18</v>
      </c>
      <c r="C26" s="42"/>
      <c r="D26" s="60"/>
      <c r="E26" s="61">
        <v>50000</v>
      </c>
      <c r="F26" s="62">
        <f>+F25-E26</f>
        <v>55000</v>
      </c>
      <c r="G26" s="45"/>
      <c r="H26" s="48">
        <f>30000*300+20000*400</f>
        <v>17000000</v>
      </c>
      <c r="I26" s="55">
        <f>+I25-H26</f>
        <v>28000000</v>
      </c>
      <c r="J26" s="81" t="s">
        <v>24</v>
      </c>
      <c r="K26" s="82"/>
    </row>
    <row r="27" spans="1:11" s="14" customFormat="1" ht="22.5" customHeight="1" x14ac:dyDescent="0.25">
      <c r="A27" s="49">
        <v>5</v>
      </c>
      <c r="B27" s="9" t="s">
        <v>17</v>
      </c>
      <c r="C27" s="42">
        <v>350</v>
      </c>
      <c r="D27" s="60">
        <v>100000</v>
      </c>
      <c r="E27" s="61"/>
      <c r="F27" s="62">
        <f>+F26+D27</f>
        <v>155000</v>
      </c>
      <c r="G27" s="45">
        <f>+C27*D27</f>
        <v>35000000</v>
      </c>
      <c r="H27" s="11"/>
      <c r="I27" s="55">
        <f>+I26+G27</f>
        <v>63000000</v>
      </c>
      <c r="J27" s="93" t="s">
        <v>25</v>
      </c>
      <c r="K27" s="94"/>
    </row>
    <row r="28" spans="1:11" s="14" customFormat="1" ht="22.5" customHeight="1" x14ac:dyDescent="0.25">
      <c r="A28" s="49">
        <v>6</v>
      </c>
      <c r="B28" s="9" t="s">
        <v>18</v>
      </c>
      <c r="C28" s="42"/>
      <c r="D28" s="60"/>
      <c r="E28" s="61">
        <v>10000</v>
      </c>
      <c r="F28" s="62">
        <f>+F27-E28</f>
        <v>145000</v>
      </c>
      <c r="G28" s="45"/>
      <c r="H28" s="11">
        <f>10000*400</f>
        <v>4000000</v>
      </c>
      <c r="I28" s="55">
        <f>+I27-H28</f>
        <v>59000000</v>
      </c>
      <c r="J28" s="93" t="s">
        <v>26</v>
      </c>
      <c r="K28" s="94"/>
    </row>
    <row r="29" spans="1:11" s="14" customFormat="1" ht="22.5" customHeight="1" x14ac:dyDescent="0.25">
      <c r="A29" s="49">
        <v>7</v>
      </c>
      <c r="B29" s="9" t="s">
        <v>18</v>
      </c>
      <c r="C29" s="42"/>
      <c r="D29" s="60"/>
      <c r="E29" s="61">
        <v>30000</v>
      </c>
      <c r="F29" s="62">
        <f>+F28-E29</f>
        <v>115000</v>
      </c>
      <c r="G29" s="45"/>
      <c r="H29" s="11">
        <f>15000*400+15000*600</f>
        <v>15000000</v>
      </c>
      <c r="I29" s="55">
        <f>+I28-H29</f>
        <v>44000000</v>
      </c>
      <c r="J29" s="95" t="s">
        <v>27</v>
      </c>
      <c r="K29" s="96"/>
    </row>
    <row r="30" spans="1:11" s="14" customFormat="1" ht="22.5" customHeight="1" x14ac:dyDescent="0.25">
      <c r="A30" s="49">
        <v>8</v>
      </c>
      <c r="B30" s="35" t="s">
        <v>19</v>
      </c>
      <c r="C30" s="42"/>
      <c r="D30" s="60"/>
      <c r="E30" s="61">
        <v>60000</v>
      </c>
      <c r="F30" s="62">
        <f>+F29-E30</f>
        <v>55000</v>
      </c>
      <c r="G30" s="45"/>
      <c r="H30" s="11">
        <f>15000*600+45000*350</f>
        <v>24750000</v>
      </c>
      <c r="I30" s="55">
        <f>+I29-H30</f>
        <v>19250000</v>
      </c>
      <c r="J30" s="95" t="s">
        <v>28</v>
      </c>
      <c r="K30" s="96"/>
    </row>
    <row r="31" spans="1:11" s="14" customFormat="1" ht="22.5" customHeight="1" x14ac:dyDescent="0.25">
      <c r="A31" s="49">
        <v>9</v>
      </c>
      <c r="B31" s="9" t="s">
        <v>20</v>
      </c>
      <c r="C31" s="42"/>
      <c r="D31" s="60"/>
      <c r="E31" s="61">
        <v>1000</v>
      </c>
      <c r="F31" s="62">
        <f>+F30-E31</f>
        <v>54000</v>
      </c>
      <c r="G31" s="45"/>
      <c r="H31" s="11">
        <f>1000*350</f>
        <v>350000</v>
      </c>
      <c r="I31" s="55">
        <f>+I30-H31</f>
        <v>18900000</v>
      </c>
      <c r="J31" s="97" t="s">
        <v>29</v>
      </c>
      <c r="K31" s="98"/>
    </row>
    <row r="32" spans="1:11" s="14" customFormat="1" ht="22.5" customHeight="1" thickBot="1" x14ac:dyDescent="0.3">
      <c r="A32" s="50">
        <v>10</v>
      </c>
      <c r="B32" s="15" t="s">
        <v>17</v>
      </c>
      <c r="C32" s="43">
        <v>500</v>
      </c>
      <c r="D32" s="63">
        <v>20000</v>
      </c>
      <c r="E32" s="64"/>
      <c r="F32" s="65">
        <f>+F31+D32</f>
        <v>74000</v>
      </c>
      <c r="G32" s="46">
        <f>+D32*C32</f>
        <v>10000000</v>
      </c>
      <c r="H32" s="17"/>
      <c r="I32" s="56">
        <f>+I31+G32</f>
        <v>28900000</v>
      </c>
      <c r="J32" s="99" t="s">
        <v>30</v>
      </c>
      <c r="K32" s="100"/>
    </row>
  </sheetData>
  <mergeCells count="22">
    <mergeCell ref="J32:K32"/>
    <mergeCell ref="J25:K25"/>
    <mergeCell ref="J27:K27"/>
    <mergeCell ref="J28:K28"/>
    <mergeCell ref="J29:K29"/>
    <mergeCell ref="J31:K31"/>
    <mergeCell ref="J30:K30"/>
    <mergeCell ref="J26:K26"/>
    <mergeCell ref="J24:K24"/>
    <mergeCell ref="F5:H5"/>
    <mergeCell ref="I5:K5"/>
    <mergeCell ref="C21:C22"/>
    <mergeCell ref="G21:I21"/>
    <mergeCell ref="D21:F21"/>
    <mergeCell ref="J21:K22"/>
    <mergeCell ref="J23:K23"/>
    <mergeCell ref="B21:B22"/>
    <mergeCell ref="C5:E5"/>
    <mergeCell ref="A5:A6"/>
    <mergeCell ref="A21:A22"/>
    <mergeCell ref="B4:K4"/>
    <mergeCell ref="B5:B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8" sqref="C18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8" sqref="E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Omeprazol</vt:lpstr>
      <vt:lpstr>Metformina</vt:lpstr>
      <vt:lpstr>Enalapril</vt:lpstr>
      <vt:lpstr>Perenteryl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Malgüe T.</dc:creator>
  <cp:lastModifiedBy>Carlos Castro</cp:lastModifiedBy>
  <dcterms:created xsi:type="dcterms:W3CDTF">2018-07-17T00:31:46Z</dcterms:created>
  <dcterms:modified xsi:type="dcterms:W3CDTF">2018-11-30T19:04:33Z</dcterms:modified>
</cp:coreProperties>
</file>