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1715" windowHeight="59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5" i="1" l="1"/>
  <c r="C6" i="1"/>
  <c r="E47" i="1" l="1"/>
  <c r="C47" i="1"/>
  <c r="D16" i="1" s="1"/>
  <c r="F16" i="1" s="1"/>
  <c r="E39" i="1"/>
  <c r="E10" i="1" s="1"/>
  <c r="D39" i="1"/>
  <c r="D10" i="1" s="1"/>
  <c r="C39" i="1"/>
  <c r="C10" i="1" s="1"/>
  <c r="E33" i="1"/>
  <c r="E6" i="1" s="1"/>
  <c r="D33" i="1"/>
  <c r="D6" i="1" s="1"/>
  <c r="C33" i="1"/>
  <c r="C14" i="1" s="1"/>
  <c r="E25" i="1"/>
  <c r="F24" i="1"/>
  <c r="F22" i="1"/>
  <c r="E20" i="1"/>
  <c r="E23" i="1"/>
  <c r="D23" i="1"/>
  <c r="F23" i="1" s="1"/>
  <c r="F4" i="1"/>
  <c r="D20" i="1"/>
  <c r="C20" i="1"/>
  <c r="F19" i="1"/>
  <c r="F20" i="1" s="1"/>
  <c r="E12" i="1"/>
  <c r="D12" i="1"/>
  <c r="C12" i="1"/>
  <c r="F13" i="1"/>
  <c r="F11" i="1"/>
  <c r="F12" i="1" s="1"/>
  <c r="F7" i="1"/>
  <c r="E14" i="1" l="1"/>
  <c r="E17" i="1" s="1"/>
  <c r="E8" i="1"/>
  <c r="C8" i="1"/>
  <c r="F25" i="1"/>
  <c r="F10" i="1"/>
  <c r="D14" i="1"/>
  <c r="D15" i="1" s="1"/>
  <c r="D8" i="1"/>
  <c r="F6" i="1"/>
  <c r="F8" i="1" s="1"/>
  <c r="E15" i="1"/>
  <c r="C15" i="1"/>
  <c r="C17" i="1" s="1"/>
  <c r="F14" i="1" l="1"/>
  <c r="F15" i="1" s="1"/>
  <c r="D17" i="1"/>
  <c r="C21" i="1"/>
  <c r="C26" i="1" s="1"/>
  <c r="D4" i="1" s="1"/>
  <c r="D21" i="1" l="1"/>
  <c r="D26" i="1" s="1"/>
  <c r="E4" i="1" s="1"/>
  <c r="E21" i="1" s="1"/>
  <c r="E26" i="1" s="1"/>
  <c r="F17" i="1"/>
  <c r="F26" i="1" s="1"/>
  <c r="F21" i="1" l="1"/>
  <c r="D47" i="1"/>
</calcChain>
</file>

<file path=xl/sharedStrings.xml><?xml version="1.0" encoding="utf-8"?>
<sst xmlns="http://schemas.openxmlformats.org/spreadsheetml/2006/main" count="58" uniqueCount="42">
  <si>
    <t>CONCEPTO</t>
  </si>
  <si>
    <t>ENERO</t>
  </si>
  <si>
    <t>FEBRERO</t>
  </si>
  <si>
    <t>MARZO</t>
  </si>
  <si>
    <t>TRIMESTRE</t>
  </si>
  <si>
    <t>Saldo Inicial de Caja</t>
  </si>
  <si>
    <t>INGRESOS</t>
  </si>
  <si>
    <t>Ingresos por Ventas</t>
  </si>
  <si>
    <t>Venta de Excedentes</t>
  </si>
  <si>
    <t>TOTAL INGRESOS</t>
  </si>
  <si>
    <t>EGRESOS</t>
  </si>
  <si>
    <t>Pago Proveedores</t>
  </si>
  <si>
    <t>Remuneraciones</t>
  </si>
  <si>
    <t>Leyes sociales</t>
  </si>
  <si>
    <t>Gastos Administración</t>
  </si>
  <si>
    <t>Bonos al Personal por Ventas</t>
  </si>
  <si>
    <t>Leyes sociales por bono</t>
  </si>
  <si>
    <t>TOTAL EGRESOS</t>
  </si>
  <si>
    <t>INVERSIONES</t>
  </si>
  <si>
    <t>Adquisición Maquinaria</t>
  </si>
  <si>
    <t>Cancelación IVA</t>
  </si>
  <si>
    <t>TOTAL INVERSIONES</t>
  </si>
  <si>
    <t>SALDOS ANTES OP FINANC</t>
  </si>
  <si>
    <t>PRÉSTAMOS FINACIEROS</t>
  </si>
  <si>
    <t>PAGO PRÉSTAMOS FINANC</t>
  </si>
  <si>
    <t>COLOCACIONES FINACIERAS</t>
  </si>
  <si>
    <t>RESCATE COLOCACIONES</t>
  </si>
  <si>
    <t>SALDO FINAL</t>
  </si>
  <si>
    <t>INGRESO POR VENTAS</t>
  </si>
  <si>
    <t>PAGO PROVEEDORES</t>
  </si>
  <si>
    <t>PRESUPUESTO DE EFECTIVO "REMEMBER LTDA."PRIMER SEMESTRE 20XX</t>
  </si>
  <si>
    <t>IVA</t>
  </si>
  <si>
    <t>CRÉDITO FISCAL</t>
  </si>
  <si>
    <t>Preparado por Profesor Ricardo R Vega Bois</t>
  </si>
  <si>
    <t>**</t>
  </si>
  <si>
    <t>TOTALES</t>
  </si>
  <si>
    <t>DÉBITO FISCAL VENTAS NORM</t>
  </si>
  <si>
    <t>DÉBITO FISCAL VENTAS EXT</t>
  </si>
  <si>
    <t>IVA A PAGAR</t>
  </si>
  <si>
    <t>CRÉDITO FISCAL MAQ</t>
  </si>
  <si>
    <t>REMANENTE ANTERIOR</t>
  </si>
  <si>
    <t>** sólo referencial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</si>
</sst>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2" xfId="0" applyFont="1" applyBorder="1"/>
    <xf numFmtId="0" fontId="3" fillId="0" borderId="2" xfId="0" applyFont="1" applyBorder="1" applyAlignment="1">
      <alignment horizontal="right"/>
    </xf>
    <xf numFmtId="3" fontId="3" fillId="0" borderId="1" xfId="0" applyNumberFormat="1" applyFont="1" applyBorder="1"/>
    <xf numFmtId="3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3"/>
  <sheetViews>
    <sheetView tabSelected="1" workbookViewId="0">
      <selection activeCell="C6" sqref="C6"/>
    </sheetView>
  </sheetViews>
  <sheetFormatPr baseColWidth="10" defaultRowHeight="15" x14ac:dyDescent="0.25"/>
  <cols>
    <col min="2" max="2" width="23.140625" customWidth="1"/>
  </cols>
  <sheetData>
    <row r="1" spans="2:6" x14ac:dyDescent="0.25">
      <c r="B1" t="s">
        <v>33</v>
      </c>
    </row>
    <row r="2" spans="2:6" x14ac:dyDescent="0.25">
      <c r="B2" s="26" t="s">
        <v>30</v>
      </c>
      <c r="C2" s="26"/>
      <c r="D2" s="26"/>
      <c r="E2" s="26"/>
      <c r="F2" s="26"/>
    </row>
    <row r="3" spans="2:6" x14ac:dyDescent="0.25"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</row>
    <row r="4" spans="2:6" x14ac:dyDescent="0.25">
      <c r="B4" s="3" t="s">
        <v>5</v>
      </c>
      <c r="C4" s="8">
        <v>3500000</v>
      </c>
      <c r="D4" s="8">
        <f>C26</f>
        <v>1500000</v>
      </c>
      <c r="E4" s="8">
        <f>D26</f>
        <v>1499999.8749999963</v>
      </c>
      <c r="F4" s="8">
        <f>C4</f>
        <v>3500000</v>
      </c>
    </row>
    <row r="5" spans="2:6" x14ac:dyDescent="0.25">
      <c r="B5" s="5" t="s">
        <v>6</v>
      </c>
      <c r="C5" s="27"/>
      <c r="D5" s="28"/>
      <c r="E5" s="28"/>
      <c r="F5" s="29"/>
    </row>
    <row r="6" spans="2:6" x14ac:dyDescent="0.25">
      <c r="B6" s="3" t="s">
        <v>7</v>
      </c>
      <c r="C6" s="4">
        <f>C33</f>
        <v>49125000</v>
      </c>
      <c r="D6" s="4">
        <f>D33</f>
        <v>56875000</v>
      </c>
      <c r="E6" s="4">
        <f>E33</f>
        <v>48000000</v>
      </c>
      <c r="F6" s="4">
        <f>SUM(C6:E6)</f>
        <v>154000000</v>
      </c>
    </row>
    <row r="7" spans="2:6" x14ac:dyDescent="0.25">
      <c r="B7" s="3" t="s">
        <v>8</v>
      </c>
      <c r="C7" s="6"/>
      <c r="D7" s="4">
        <v>3500000</v>
      </c>
      <c r="E7" s="4">
        <v>3500000</v>
      </c>
      <c r="F7" s="4">
        <f>SUM(C7:E7)</f>
        <v>7000000</v>
      </c>
    </row>
    <row r="8" spans="2:6" x14ac:dyDescent="0.25">
      <c r="B8" s="10" t="s">
        <v>9</v>
      </c>
      <c r="C8" s="11">
        <f>SUM(C6:C7)</f>
        <v>49125000</v>
      </c>
      <c r="D8" s="11">
        <f t="shared" ref="D8:F8" si="0">SUM(D6:D7)</f>
        <v>60375000</v>
      </c>
      <c r="E8" s="11">
        <f t="shared" si="0"/>
        <v>51500000</v>
      </c>
      <c r="F8" s="11">
        <f t="shared" si="0"/>
        <v>161000000</v>
      </c>
    </row>
    <row r="9" spans="2:6" x14ac:dyDescent="0.25">
      <c r="B9" s="5" t="s">
        <v>10</v>
      </c>
      <c r="C9" s="27"/>
      <c r="D9" s="28"/>
      <c r="E9" s="28"/>
      <c r="F9" s="29"/>
    </row>
    <row r="10" spans="2:6" x14ac:dyDescent="0.25">
      <c r="B10" s="3" t="s">
        <v>11</v>
      </c>
      <c r="C10" s="4">
        <f>C39</f>
        <v>12000000</v>
      </c>
      <c r="D10" s="4">
        <f>D39</f>
        <v>22000000</v>
      </c>
      <c r="E10" s="4">
        <f>E39</f>
        <v>20000000</v>
      </c>
      <c r="F10" s="4">
        <f t="shared" ref="F10:F13" si="1">SUM(C10:E10)</f>
        <v>54000000</v>
      </c>
    </row>
    <row r="11" spans="2:6" x14ac:dyDescent="0.25">
      <c r="B11" s="3" t="s">
        <v>12</v>
      </c>
      <c r="C11" s="4">
        <v>7000000</v>
      </c>
      <c r="D11" s="4">
        <v>7000000</v>
      </c>
      <c r="E11" s="4">
        <v>7000000</v>
      </c>
      <c r="F11" s="4">
        <f t="shared" si="1"/>
        <v>21000000</v>
      </c>
    </row>
    <row r="12" spans="2:6" x14ac:dyDescent="0.25">
      <c r="B12" s="3" t="s">
        <v>13</v>
      </c>
      <c r="C12" s="4">
        <f>C11*0.026</f>
        <v>182000</v>
      </c>
      <c r="D12" s="4">
        <f t="shared" ref="D12:F12" si="2">D11*0.026</f>
        <v>182000</v>
      </c>
      <c r="E12" s="4">
        <f t="shared" si="2"/>
        <v>182000</v>
      </c>
      <c r="F12" s="4">
        <f t="shared" si="2"/>
        <v>546000</v>
      </c>
    </row>
    <row r="13" spans="2:6" x14ac:dyDescent="0.25">
      <c r="B13" s="3" t="s">
        <v>14</v>
      </c>
      <c r="C13" s="4">
        <v>2000000</v>
      </c>
      <c r="D13" s="4">
        <v>2000000</v>
      </c>
      <c r="E13" s="4">
        <v>2000000</v>
      </c>
      <c r="F13" s="4">
        <f t="shared" si="1"/>
        <v>6000000</v>
      </c>
    </row>
    <row r="14" spans="2:6" x14ac:dyDescent="0.25">
      <c r="B14" s="3" t="s">
        <v>15</v>
      </c>
      <c r="C14" s="6">
        <f>C6*0.02</f>
        <v>982500</v>
      </c>
      <c r="D14" s="6">
        <f t="shared" ref="D14:F14" si="3">D6*0.02</f>
        <v>1137500</v>
      </c>
      <c r="E14" s="6">
        <f t="shared" si="3"/>
        <v>960000</v>
      </c>
      <c r="F14" s="6">
        <f t="shared" si="3"/>
        <v>3080000</v>
      </c>
    </row>
    <row r="15" spans="2:6" x14ac:dyDescent="0.25">
      <c r="B15" s="3" t="s">
        <v>16</v>
      </c>
      <c r="C15" s="6">
        <f>C14*0.026</f>
        <v>25545</v>
      </c>
      <c r="D15" s="6">
        <f>D14*0.026</f>
        <v>29575</v>
      </c>
      <c r="E15" s="6">
        <f>E14*0.026</f>
        <v>24960</v>
      </c>
      <c r="F15" s="6">
        <f>F14*0.026</f>
        <v>80080</v>
      </c>
    </row>
    <row r="16" spans="2:6" x14ac:dyDescent="0.25">
      <c r="B16" s="3" t="s">
        <v>20</v>
      </c>
      <c r="C16" s="6"/>
      <c r="D16" s="4">
        <f>C47</f>
        <v>6626050</v>
      </c>
      <c r="E16" s="6"/>
      <c r="F16" s="4">
        <f t="shared" ref="F16" si="4">SUM(C16:E16)</f>
        <v>6626050</v>
      </c>
    </row>
    <row r="17" spans="2:7" x14ac:dyDescent="0.25">
      <c r="B17" s="12" t="s">
        <v>17</v>
      </c>
      <c r="C17" s="11">
        <f>SUM(C10:C16)</f>
        <v>22190045</v>
      </c>
      <c r="D17" s="11">
        <f t="shared" ref="D17:E17" si="5">SUM(D10:D16)</f>
        <v>38975125</v>
      </c>
      <c r="E17" s="11">
        <f t="shared" si="5"/>
        <v>30166960</v>
      </c>
      <c r="F17" s="11">
        <f>SUM(F10:F16)</f>
        <v>91332130</v>
      </c>
    </row>
    <row r="18" spans="2:7" x14ac:dyDescent="0.25">
      <c r="B18" s="5" t="s">
        <v>18</v>
      </c>
      <c r="C18" s="30"/>
      <c r="D18" s="31"/>
      <c r="E18" s="31"/>
      <c r="F18" s="31"/>
    </row>
    <row r="19" spans="2:7" x14ac:dyDescent="0.25">
      <c r="B19" s="3" t="s">
        <v>19</v>
      </c>
      <c r="C19" s="6"/>
      <c r="D19" s="4">
        <v>11480000</v>
      </c>
      <c r="E19" s="4">
        <v>70520000</v>
      </c>
      <c r="F19" s="4">
        <f t="shared" ref="F19" si="6">SUM(C19:E19)</f>
        <v>82000000</v>
      </c>
    </row>
    <row r="20" spans="2:7" x14ac:dyDescent="0.25">
      <c r="B20" s="10" t="s">
        <v>21</v>
      </c>
      <c r="C20" s="12">
        <f>SUM(C19:C19)</f>
        <v>0</v>
      </c>
      <c r="D20" s="12">
        <f t="shared" ref="D20:F20" si="7">SUM(D19:D19)</f>
        <v>11480000</v>
      </c>
      <c r="E20" s="12">
        <f t="shared" si="7"/>
        <v>70520000</v>
      </c>
      <c r="F20" s="12">
        <f t="shared" si="7"/>
        <v>82000000</v>
      </c>
    </row>
    <row r="21" spans="2:7" x14ac:dyDescent="0.25">
      <c r="B21" s="13" t="s">
        <v>22</v>
      </c>
      <c r="C21" s="14">
        <f>C4+C8-C17-C20</f>
        <v>30434955</v>
      </c>
      <c r="D21" s="14">
        <f>D4+D8-D17-D20</f>
        <v>11419875</v>
      </c>
      <c r="E21" s="14">
        <f>E4+E8-E17-E20</f>
        <v>-47686960.125</v>
      </c>
      <c r="F21" s="14">
        <f>F4+F8-F17-F20</f>
        <v>-8832130</v>
      </c>
      <c r="G21" t="s">
        <v>34</v>
      </c>
    </row>
    <row r="22" spans="2:7" x14ac:dyDescent="0.25">
      <c r="B22" s="3" t="s">
        <v>23</v>
      </c>
      <c r="C22" s="6"/>
      <c r="D22" s="6"/>
      <c r="E22" s="4">
        <v>8619301</v>
      </c>
      <c r="F22" s="6">
        <f>SUM(C22:E22)</f>
        <v>8619301</v>
      </c>
    </row>
    <row r="23" spans="2:7" x14ac:dyDescent="0.25">
      <c r="B23" s="3" t="s">
        <v>24</v>
      </c>
      <c r="C23" s="6"/>
      <c r="D23" s="6">
        <f>-C22*1.045</f>
        <v>0</v>
      </c>
      <c r="E23" s="6">
        <f>D22*1.045</f>
        <v>0</v>
      </c>
      <c r="F23" s="6">
        <f t="shared" ref="F23:F25" si="8">SUM(C23:E23)</f>
        <v>0</v>
      </c>
    </row>
    <row r="24" spans="2:7" x14ac:dyDescent="0.25">
      <c r="B24" s="3" t="s">
        <v>25</v>
      </c>
      <c r="C24" s="4">
        <v>-28934955</v>
      </c>
      <c r="D24" s="4">
        <v>-39578204</v>
      </c>
      <c r="E24" s="6"/>
      <c r="F24" s="6">
        <f t="shared" si="8"/>
        <v>-68513159</v>
      </c>
    </row>
    <row r="25" spans="2:7" x14ac:dyDescent="0.25">
      <c r="B25" s="3" t="s">
        <v>26</v>
      </c>
      <c r="C25" s="6"/>
      <c r="D25" s="6">
        <f>C24*-1.025</f>
        <v>29658328.874999996</v>
      </c>
      <c r="E25" s="17">
        <f>D24*-1.025</f>
        <v>40567659.099999994</v>
      </c>
      <c r="F25" s="17">
        <f t="shared" si="8"/>
        <v>70225987.974999994</v>
      </c>
    </row>
    <row r="26" spans="2:7" x14ac:dyDescent="0.25">
      <c r="B26" s="15" t="s">
        <v>27</v>
      </c>
      <c r="C26" s="16">
        <f>C21+C22+C23+C24+C25</f>
        <v>1500000</v>
      </c>
      <c r="D26" s="16">
        <f t="shared" ref="D26:E26" si="9">D21+D22+D23+D24+D25</f>
        <v>1499999.8749999963</v>
      </c>
      <c r="E26" s="16">
        <f t="shared" si="9"/>
        <v>1499999.974999994</v>
      </c>
      <c r="F26" s="16">
        <f>F4+F8-F17-F20+F22-F23+F24+F25</f>
        <v>1499999.974999994</v>
      </c>
    </row>
    <row r="27" spans="2:7" x14ac:dyDescent="0.25">
      <c r="B27" s="19"/>
      <c r="C27" s="20"/>
      <c r="D27" s="20"/>
      <c r="F27" s="20"/>
      <c r="G27" s="20" t="s">
        <v>41</v>
      </c>
    </row>
    <row r="28" spans="2:7" x14ac:dyDescent="0.25">
      <c r="B28" s="1"/>
      <c r="C28" s="2"/>
      <c r="D28" s="2"/>
      <c r="E28" s="2"/>
      <c r="F28" s="2"/>
    </row>
    <row r="29" spans="2:7" x14ac:dyDescent="0.25">
      <c r="B29" s="18" t="s">
        <v>28</v>
      </c>
      <c r="C29" s="6" t="s">
        <v>1</v>
      </c>
      <c r="D29" s="6" t="s">
        <v>2</v>
      </c>
      <c r="E29" s="6" t="s">
        <v>3</v>
      </c>
      <c r="F29" s="2"/>
    </row>
    <row r="30" spans="2:7" x14ac:dyDescent="0.25">
      <c r="B30" s="21" t="s">
        <v>1</v>
      </c>
      <c r="C30" s="4">
        <v>49125000</v>
      </c>
      <c r="D30" s="4">
        <v>16375000</v>
      </c>
      <c r="E30" s="6"/>
      <c r="F30" s="2"/>
    </row>
    <row r="31" spans="2:7" x14ac:dyDescent="0.25">
      <c r="B31" s="21" t="s">
        <v>2</v>
      </c>
      <c r="C31" s="6"/>
      <c r="D31" s="4">
        <v>40500000</v>
      </c>
      <c r="E31" s="4">
        <v>13500000</v>
      </c>
      <c r="F31" s="2"/>
    </row>
    <row r="32" spans="2:7" x14ac:dyDescent="0.25">
      <c r="B32" s="21" t="s">
        <v>3</v>
      </c>
      <c r="C32" s="6"/>
      <c r="D32" s="6"/>
      <c r="E32" s="4">
        <v>34500000</v>
      </c>
      <c r="F32" s="2"/>
    </row>
    <row r="33" spans="2:6" x14ac:dyDescent="0.25">
      <c r="B33" s="7" t="s">
        <v>35</v>
      </c>
      <c r="C33" s="8">
        <f>SUM(C30:C32)</f>
        <v>49125000</v>
      </c>
      <c r="D33" s="8">
        <f t="shared" ref="D33:E33" si="10">SUM(D30:D32)</f>
        <v>56875000</v>
      </c>
      <c r="E33" s="8">
        <f t="shared" si="10"/>
        <v>48000000</v>
      </c>
      <c r="F33" s="2"/>
    </row>
    <row r="34" spans="2:6" x14ac:dyDescent="0.25">
      <c r="B34" s="1"/>
      <c r="C34" s="1"/>
      <c r="D34" s="1"/>
      <c r="E34" s="1"/>
      <c r="F34" s="1"/>
    </row>
    <row r="35" spans="2:6" x14ac:dyDescent="0.25">
      <c r="B35" s="18" t="s">
        <v>29</v>
      </c>
      <c r="C35" s="6" t="s">
        <v>1</v>
      </c>
      <c r="D35" s="6" t="s">
        <v>2</v>
      </c>
      <c r="E35" s="6" t="s">
        <v>3</v>
      </c>
      <c r="F35" s="1"/>
    </row>
    <row r="36" spans="2:6" x14ac:dyDescent="0.25">
      <c r="B36" s="22" t="s">
        <v>1</v>
      </c>
      <c r="C36" s="4">
        <v>12000000</v>
      </c>
      <c r="D36" s="4">
        <v>12000000</v>
      </c>
      <c r="E36" s="6"/>
      <c r="F36" s="1"/>
    </row>
    <row r="37" spans="2:6" x14ac:dyDescent="0.25">
      <c r="B37" s="22" t="s">
        <v>2</v>
      </c>
      <c r="C37" s="6"/>
      <c r="D37" s="4">
        <v>10000000</v>
      </c>
      <c r="E37" s="4">
        <v>10000000</v>
      </c>
      <c r="F37" s="1"/>
    </row>
    <row r="38" spans="2:6" x14ac:dyDescent="0.25">
      <c r="B38" s="22" t="s">
        <v>3</v>
      </c>
      <c r="C38" s="6"/>
      <c r="D38" s="6"/>
      <c r="E38" s="4">
        <v>10000000</v>
      </c>
      <c r="F38" s="1"/>
    </row>
    <row r="39" spans="2:6" x14ac:dyDescent="0.25">
      <c r="B39" s="23" t="s">
        <v>35</v>
      </c>
      <c r="C39" s="24">
        <f>SUM(C36:C38)</f>
        <v>12000000</v>
      </c>
      <c r="D39" s="24">
        <f t="shared" ref="D39:E39" si="11">SUM(D36:D38)</f>
        <v>22000000</v>
      </c>
      <c r="E39" s="24">
        <f t="shared" si="11"/>
        <v>20000000</v>
      </c>
      <c r="F39" s="1"/>
    </row>
    <row r="40" spans="2:6" x14ac:dyDescent="0.25">
      <c r="B40" s="1"/>
      <c r="C40" s="1"/>
      <c r="D40" s="1"/>
      <c r="E40" s="1"/>
      <c r="F40" s="1"/>
    </row>
    <row r="41" spans="2:6" x14ac:dyDescent="0.25">
      <c r="B41" s="18" t="s">
        <v>31</v>
      </c>
      <c r="C41" s="6" t="s">
        <v>1</v>
      </c>
      <c r="D41" s="6" t="s">
        <v>2</v>
      </c>
      <c r="E41" s="6" t="s">
        <v>3</v>
      </c>
      <c r="F41" s="1"/>
    </row>
    <row r="42" spans="2:6" x14ac:dyDescent="0.25">
      <c r="B42" s="21" t="s">
        <v>36</v>
      </c>
      <c r="C42" s="4">
        <v>10457983</v>
      </c>
      <c r="D42" s="4">
        <v>8621849</v>
      </c>
      <c r="E42" s="4">
        <v>7344538</v>
      </c>
      <c r="F42" s="1"/>
    </row>
    <row r="43" spans="2:6" x14ac:dyDescent="0.25">
      <c r="B43" s="21" t="s">
        <v>37</v>
      </c>
      <c r="C43" s="21"/>
      <c r="D43" s="25">
        <v>1117647</v>
      </c>
      <c r="E43" s="21"/>
      <c r="F43" s="1"/>
    </row>
    <row r="44" spans="2:6" x14ac:dyDescent="0.25">
      <c r="B44" s="21" t="s">
        <v>32</v>
      </c>
      <c r="C44" s="25">
        <v>3831933</v>
      </c>
      <c r="D44" s="25">
        <v>3193277</v>
      </c>
      <c r="E44" s="25">
        <v>3193277</v>
      </c>
      <c r="F44" s="1"/>
    </row>
    <row r="45" spans="2:6" x14ac:dyDescent="0.25">
      <c r="B45" s="21" t="s">
        <v>39</v>
      </c>
      <c r="C45" s="21"/>
      <c r="D45" s="25">
        <v>13092437</v>
      </c>
      <c r="E45" s="21"/>
      <c r="F45" s="1"/>
    </row>
    <row r="46" spans="2:6" x14ac:dyDescent="0.25">
      <c r="B46" s="21" t="s">
        <v>40</v>
      </c>
      <c r="C46" s="21"/>
      <c r="D46" s="25"/>
      <c r="E46" s="25">
        <v>5428571</v>
      </c>
      <c r="F46" s="1"/>
    </row>
    <row r="47" spans="2:6" x14ac:dyDescent="0.25">
      <c r="B47" s="7" t="s">
        <v>38</v>
      </c>
      <c r="C47" s="25">
        <f>C42+C43-C44-C45-C46</f>
        <v>6626050</v>
      </c>
      <c r="D47" s="25">
        <f t="shared" ref="D47:E47" si="12">D42+D43-D44-D45-D46</f>
        <v>-6546218</v>
      </c>
      <c r="E47" s="25">
        <f t="shared" si="12"/>
        <v>-1277310</v>
      </c>
      <c r="F47" s="1"/>
    </row>
    <row r="48" spans="2:6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  <row r="51" spans="2:6" x14ac:dyDescent="0.25">
      <c r="B51" s="1"/>
      <c r="C51" s="1"/>
      <c r="D51" s="1"/>
      <c r="E51" s="1"/>
      <c r="F51" s="1"/>
    </row>
    <row r="52" spans="2:6" x14ac:dyDescent="0.25">
      <c r="B52" s="1"/>
      <c r="C52" s="1"/>
      <c r="D52" s="1"/>
      <c r="E52" s="1"/>
      <c r="F52" s="1"/>
    </row>
    <row r="53" spans="2:6" x14ac:dyDescent="0.25">
      <c r="B53" s="1"/>
      <c r="C53" s="1"/>
      <c r="D53" s="1"/>
      <c r="E53" s="1"/>
      <c r="F53" s="1"/>
    </row>
    <row r="54" spans="2:6" x14ac:dyDescent="0.25">
      <c r="B54" s="1"/>
      <c r="C54" s="1"/>
      <c r="D54" s="1"/>
      <c r="E54" s="1"/>
      <c r="F54" s="1"/>
    </row>
    <row r="55" spans="2:6" x14ac:dyDescent="0.25">
      <c r="B55" s="1"/>
      <c r="C55" s="1"/>
      <c r="D55" s="1"/>
      <c r="E55" s="1"/>
      <c r="F55" s="1"/>
    </row>
    <row r="56" spans="2:6" x14ac:dyDescent="0.25">
      <c r="B56" s="1"/>
      <c r="C56" s="1"/>
      <c r="D56" s="1"/>
      <c r="E56" s="1"/>
      <c r="F56" s="1"/>
    </row>
    <row r="57" spans="2:6" x14ac:dyDescent="0.25">
      <c r="B57" s="1"/>
      <c r="C57" s="1"/>
      <c r="D57" s="1"/>
      <c r="E57" s="1"/>
      <c r="F57" s="1"/>
    </row>
    <row r="58" spans="2:6" x14ac:dyDescent="0.25">
      <c r="B58" s="1"/>
      <c r="C58" s="1"/>
      <c r="D58" s="1"/>
      <c r="E58" s="1"/>
      <c r="F58" s="1"/>
    </row>
    <row r="59" spans="2:6" x14ac:dyDescent="0.25">
      <c r="B59" s="1"/>
      <c r="C59" s="1"/>
      <c r="D59" s="1"/>
      <c r="E59" s="1"/>
      <c r="F59" s="1"/>
    </row>
    <row r="60" spans="2:6" x14ac:dyDescent="0.25">
      <c r="B60" s="1"/>
      <c r="C60" s="1"/>
      <c r="D60" s="1"/>
      <c r="E60" s="1"/>
      <c r="F60" s="1"/>
    </row>
    <row r="61" spans="2:6" x14ac:dyDescent="0.25">
      <c r="B61" s="1"/>
      <c r="C61" s="1"/>
      <c r="D61" s="1"/>
      <c r="E61" s="1"/>
      <c r="F61" s="1"/>
    </row>
    <row r="62" spans="2:6" x14ac:dyDescent="0.25">
      <c r="B62" s="1"/>
      <c r="C62" s="1"/>
      <c r="D62" s="1"/>
      <c r="E62" s="1"/>
      <c r="F62" s="1"/>
    </row>
    <row r="63" spans="2:6" x14ac:dyDescent="0.25">
      <c r="B63" s="1"/>
      <c r="C63" s="1"/>
      <c r="D63" s="1"/>
      <c r="E63" s="1"/>
      <c r="F63" s="1"/>
    </row>
    <row r="64" spans="2:6" x14ac:dyDescent="0.25">
      <c r="B64" s="1"/>
      <c r="C64" s="1"/>
      <c r="D64" s="1"/>
      <c r="E64" s="1"/>
      <c r="F64" s="1"/>
    </row>
    <row r="65" spans="2:6" x14ac:dyDescent="0.25">
      <c r="B65" s="1"/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B67" s="1"/>
      <c r="C67" s="1"/>
      <c r="D67" s="1"/>
      <c r="E67" s="1"/>
      <c r="F67" s="1"/>
    </row>
    <row r="68" spans="2:6" x14ac:dyDescent="0.25">
      <c r="B68" s="1"/>
      <c r="C68" s="1"/>
      <c r="D68" s="1"/>
      <c r="E68" s="1"/>
      <c r="F68" s="1"/>
    </row>
    <row r="69" spans="2:6" x14ac:dyDescent="0.25">
      <c r="B69" s="1"/>
      <c r="C69" s="1"/>
      <c r="D69" s="1"/>
      <c r="E69" s="1"/>
      <c r="F69" s="1"/>
    </row>
    <row r="70" spans="2:6" x14ac:dyDescent="0.25">
      <c r="B70" s="1"/>
      <c r="C70" s="1"/>
      <c r="D70" s="1"/>
      <c r="E70" s="1"/>
      <c r="F70" s="1"/>
    </row>
    <row r="71" spans="2:6" x14ac:dyDescent="0.25">
      <c r="B71" s="1"/>
      <c r="C71" s="1"/>
      <c r="D71" s="1"/>
      <c r="E71" s="1"/>
      <c r="F71" s="1"/>
    </row>
    <row r="72" spans="2:6" x14ac:dyDescent="0.25">
      <c r="B72" s="1"/>
      <c r="C72" s="1"/>
      <c r="D72" s="1"/>
      <c r="E72" s="1"/>
      <c r="F72" s="1"/>
    </row>
    <row r="73" spans="2:6" x14ac:dyDescent="0.25">
      <c r="B73" s="1"/>
      <c r="C73" s="1"/>
      <c r="D73" s="1"/>
      <c r="E73" s="1"/>
      <c r="F73" s="1"/>
    </row>
    <row r="74" spans="2:6" x14ac:dyDescent="0.25">
      <c r="B74" s="1"/>
      <c r="C74" s="1"/>
      <c r="D74" s="1"/>
      <c r="E74" s="1"/>
      <c r="F74" s="1"/>
    </row>
    <row r="75" spans="2:6" x14ac:dyDescent="0.25">
      <c r="B75" s="1"/>
      <c r="C75" s="1"/>
      <c r="D75" s="1"/>
      <c r="E75" s="1"/>
      <c r="F75" s="1"/>
    </row>
    <row r="76" spans="2:6" x14ac:dyDescent="0.25">
      <c r="B76" s="1"/>
      <c r="C76" s="1"/>
      <c r="D76" s="1"/>
      <c r="E76" s="1"/>
      <c r="F76" s="1"/>
    </row>
    <row r="77" spans="2:6" x14ac:dyDescent="0.25">
      <c r="B77" s="1"/>
      <c r="C77" s="1"/>
      <c r="D77" s="1"/>
      <c r="E77" s="1"/>
      <c r="F77" s="1"/>
    </row>
    <row r="78" spans="2:6" x14ac:dyDescent="0.25">
      <c r="B78" s="1"/>
      <c r="C78" s="1"/>
      <c r="D78" s="1"/>
      <c r="E78" s="1"/>
      <c r="F78" s="1"/>
    </row>
    <row r="79" spans="2:6" x14ac:dyDescent="0.25">
      <c r="B79" s="1"/>
      <c r="C79" s="1"/>
      <c r="D79" s="1"/>
      <c r="E79" s="1"/>
      <c r="F79" s="1"/>
    </row>
    <row r="80" spans="2:6" x14ac:dyDescent="0.25">
      <c r="B80" s="1"/>
      <c r="C80" s="1"/>
      <c r="D80" s="1"/>
      <c r="E80" s="1"/>
      <c r="F80" s="1"/>
    </row>
    <row r="81" spans="2:6" x14ac:dyDescent="0.25">
      <c r="B81" s="1"/>
      <c r="C81" s="1"/>
      <c r="D81" s="1"/>
      <c r="E81" s="1"/>
      <c r="F81" s="1"/>
    </row>
    <row r="82" spans="2:6" x14ac:dyDescent="0.25">
      <c r="B82" s="1"/>
      <c r="C82" s="1"/>
      <c r="D82" s="1"/>
      <c r="E82" s="1"/>
      <c r="F82" s="1"/>
    </row>
    <row r="83" spans="2:6" x14ac:dyDescent="0.25">
      <c r="B83" s="1"/>
      <c r="C83" s="1"/>
      <c r="D83" s="1"/>
      <c r="E83" s="1"/>
      <c r="F83" s="1"/>
    </row>
  </sheetData>
  <mergeCells count="4">
    <mergeCell ref="B2:F2"/>
    <mergeCell ref="C5:F5"/>
    <mergeCell ref="C9:F9"/>
    <mergeCell ref="C18:F18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Taller</cp:lastModifiedBy>
  <cp:lastPrinted>2014-06-18T16:03:43Z</cp:lastPrinted>
  <dcterms:created xsi:type="dcterms:W3CDTF">2014-06-18T15:00:06Z</dcterms:created>
  <dcterms:modified xsi:type="dcterms:W3CDTF">2014-06-19T13:31:16Z</dcterms:modified>
</cp:coreProperties>
</file>