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2240" windowHeight="9240"/>
  </bookViews>
  <sheets>
    <sheet name="Hoja1" sheetId="1" r:id="rId1"/>
    <sheet name="Hoja2" sheetId="2" r:id="rId2"/>
    <sheet name="Hoja4" sheetId="4" r:id="rId3"/>
    <sheet name="Hoja5" sheetId="5" r:id="rId4"/>
    <sheet name="Hoja6" sheetId="6" r:id="rId5"/>
  </sheets>
  <calcPr calcId="125725"/>
</workbook>
</file>

<file path=xl/calcChain.xml><?xml version="1.0" encoding="utf-8"?>
<calcChain xmlns="http://schemas.openxmlformats.org/spreadsheetml/2006/main">
  <c r="G17" i="1"/>
  <c r="F17"/>
  <c r="G16"/>
  <c r="E23"/>
  <c r="F16"/>
  <c r="E21"/>
  <c r="E14"/>
  <c r="E8"/>
  <c r="E9"/>
  <c r="E10"/>
  <c r="E11"/>
  <c r="E12"/>
  <c r="E7"/>
  <c r="D14"/>
  <c r="C14"/>
</calcChain>
</file>

<file path=xl/sharedStrings.xml><?xml version="1.0" encoding="utf-8"?>
<sst xmlns="http://schemas.openxmlformats.org/spreadsheetml/2006/main" count="39" uniqueCount="37">
  <si>
    <t>CAPITAL</t>
  </si>
  <si>
    <t>CUPRUM</t>
  </si>
  <si>
    <t>HABITAT</t>
  </si>
  <si>
    <t>MODELO</t>
  </si>
  <si>
    <t>PLANVITAL</t>
  </si>
  <si>
    <t>PROVIDA</t>
  </si>
  <si>
    <t>TOTAL</t>
  </si>
  <si>
    <t>AFP</t>
  </si>
  <si>
    <t>Afiliados</t>
  </si>
  <si>
    <t>Dic. 2015</t>
  </si>
  <si>
    <t xml:space="preserve">Número </t>
  </si>
  <si>
    <t>Número</t>
  </si>
  <si>
    <t>Cotizantes</t>
  </si>
  <si>
    <t>Porcentaje</t>
  </si>
  <si>
    <t>(%)</t>
  </si>
  <si>
    <t>Pensiones</t>
  </si>
  <si>
    <t>Total</t>
  </si>
  <si>
    <t>Pensión Promedio</t>
  </si>
  <si>
    <t>UF</t>
  </si>
  <si>
    <t>Pesos</t>
  </si>
  <si>
    <t>31.12.2015</t>
  </si>
  <si>
    <t>Valor UF 31.12.2015</t>
  </si>
  <si>
    <t>Millones de pesos</t>
  </si>
  <si>
    <t xml:space="preserve">       Superintendencia</t>
  </si>
  <si>
    <t xml:space="preserve">             Pensiones</t>
  </si>
  <si>
    <t>Pagos a</t>
  </si>
  <si>
    <t>Pago de</t>
  </si>
  <si>
    <t>Datos del negocio de las AFP - Diciembre 2015</t>
  </si>
  <si>
    <t>Millones de dólares</t>
  </si>
  <si>
    <t>Valor del dólar 31.12.2015</t>
  </si>
  <si>
    <t>Ingreso Promedio Nov 2015</t>
  </si>
  <si>
    <t>Cotización Promedio Nov. 215</t>
  </si>
  <si>
    <t>Fuente: Superintendencia de Pensiones, Octubre 2016</t>
  </si>
  <si>
    <t></t>
  </si>
  <si>
    <t></t>
  </si>
  <si>
    <t></t>
  </si>
  <si>
    <r>
      <rPr>
        <sz val="12"/>
        <color theme="1"/>
        <rFont val="Wingdings"/>
        <charset val="2"/>
      </rPr>
      <t xml:space="preserve">  </t>
    </r>
    <r>
      <rPr>
        <b/>
        <sz val="24"/>
        <color rgb="FFFF0000"/>
        <rFont val="Wingdings"/>
        <charset val="2"/>
      </rPr>
      <t>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</si>
</sst>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Wingdings"/>
      <charset val="2"/>
    </font>
    <font>
      <b/>
      <sz val="24"/>
      <color rgb="FFFF0000"/>
      <name val="Wingdings"/>
      <charset val="2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2" xfId="0" applyFont="1" applyBorder="1"/>
    <xf numFmtId="0" fontId="2" fillId="0" borderId="2" xfId="0" applyFont="1" applyBorder="1"/>
    <xf numFmtId="3" fontId="1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3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3" fontId="2" fillId="0" borderId="0" xfId="0" applyNumberFormat="1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3" fontId="0" fillId="0" borderId="0" xfId="0" applyNumberForma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0" fontId="5" fillId="0" borderId="0" xfId="0" applyFont="1"/>
    <xf numFmtId="3" fontId="6" fillId="0" borderId="6" xfId="0" applyNumberFormat="1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124811</xdr:colOff>
      <xdr:row>6</xdr:row>
      <xdr:rowOff>72258</xdr:rowOff>
    </xdr:from>
    <xdr:to>
      <xdr:col>5</xdr:col>
      <xdr:colOff>479535</xdr:colOff>
      <xdr:row>11</xdr:row>
      <xdr:rowOff>124810</xdr:rowOff>
    </xdr:to>
    <xdr:cxnSp macro="">
      <xdr:nvCxnSpPr>
        <xdr:cNvPr id="3" name="2 Conector recto"/>
        <xdr:cNvCxnSpPr/>
      </xdr:nvCxnSpPr>
      <xdr:spPr>
        <a:xfrm>
          <a:off x="3875690" y="873672"/>
          <a:ext cx="354724" cy="1037897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111672</xdr:colOff>
      <xdr:row>6</xdr:row>
      <xdr:rowOff>65690</xdr:rowOff>
    </xdr:from>
    <xdr:to>
      <xdr:col>6</xdr:col>
      <xdr:colOff>466396</xdr:colOff>
      <xdr:row>11</xdr:row>
      <xdr:rowOff>118242</xdr:rowOff>
    </xdr:to>
    <xdr:cxnSp macro="">
      <xdr:nvCxnSpPr>
        <xdr:cNvPr id="4" name="3 Conector recto"/>
        <xdr:cNvCxnSpPr/>
      </xdr:nvCxnSpPr>
      <xdr:spPr>
        <a:xfrm>
          <a:off x="4624551" y="1313793"/>
          <a:ext cx="354724" cy="1037897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226630</xdr:colOff>
      <xdr:row>13</xdr:row>
      <xdr:rowOff>154372</xdr:rowOff>
    </xdr:from>
    <xdr:to>
      <xdr:col>3</xdr:col>
      <xdr:colOff>285750</xdr:colOff>
      <xdr:row>15</xdr:row>
      <xdr:rowOff>141234</xdr:rowOff>
    </xdr:to>
    <xdr:sp macro="" textlink="">
      <xdr:nvSpPr>
        <xdr:cNvPr id="6" name="5 Cerrar llave"/>
        <xdr:cNvSpPr/>
      </xdr:nvSpPr>
      <xdr:spPr>
        <a:xfrm rot="5400000">
          <a:off x="1937845" y="2561898"/>
          <a:ext cx="407276" cy="899948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>
    <xdr:from>
      <xdr:col>5</xdr:col>
      <xdr:colOff>505811</xdr:colOff>
      <xdr:row>16</xdr:row>
      <xdr:rowOff>190501</xdr:rowOff>
    </xdr:from>
    <xdr:to>
      <xdr:col>6</xdr:col>
      <xdr:colOff>643759</xdr:colOff>
      <xdr:row>18</xdr:row>
      <xdr:rowOff>177363</xdr:rowOff>
    </xdr:to>
    <xdr:sp macro="" textlink="">
      <xdr:nvSpPr>
        <xdr:cNvPr id="7" name="6 Cerrar llave"/>
        <xdr:cNvSpPr/>
      </xdr:nvSpPr>
      <xdr:spPr>
        <a:xfrm rot="5400000">
          <a:off x="4680388" y="3406010"/>
          <a:ext cx="407276" cy="899948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>
    <xdr:from>
      <xdr:col>5</xdr:col>
      <xdr:colOff>13138</xdr:colOff>
      <xdr:row>21</xdr:row>
      <xdr:rowOff>65689</xdr:rowOff>
    </xdr:from>
    <xdr:to>
      <xdr:col>5</xdr:col>
      <xdr:colOff>229914</xdr:colOff>
      <xdr:row>23</xdr:row>
      <xdr:rowOff>26276</xdr:rowOff>
    </xdr:to>
    <xdr:sp macro="" textlink="">
      <xdr:nvSpPr>
        <xdr:cNvPr id="8" name="7 Cerrar llave"/>
        <xdr:cNvSpPr/>
      </xdr:nvSpPr>
      <xdr:spPr>
        <a:xfrm>
          <a:off x="3941379" y="4913586"/>
          <a:ext cx="216776" cy="354724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8"/>
  <sheetViews>
    <sheetView tabSelected="1" topLeftCell="A16" zoomScale="120" zoomScaleNormal="120" workbookViewId="0">
      <selection activeCell="E21" sqref="E21"/>
    </sheetView>
  </sheetViews>
  <sheetFormatPr baseColWidth="10" defaultRowHeight="15.75"/>
  <cols>
    <col min="1" max="1" width="5.42578125" style="1" customWidth="1"/>
    <col min="2" max="2" width="16.5703125" style="1" customWidth="1"/>
    <col min="3" max="3" width="12.5703125" style="1" customWidth="1"/>
    <col min="4" max="4" width="12.85546875" style="1" customWidth="1"/>
    <col min="5" max="16384" width="11.42578125" style="1"/>
  </cols>
  <sheetData>
    <row r="2" spans="1:7" ht="18.75">
      <c r="D2" s="22" t="s">
        <v>27</v>
      </c>
    </row>
    <row r="3" spans="1:7" ht="16.5" thickBot="1">
      <c r="A3" s="3"/>
      <c r="B3" s="3"/>
      <c r="C3" s="3"/>
      <c r="D3" s="3"/>
      <c r="E3" s="3"/>
      <c r="F3" s="3"/>
      <c r="G3" s="3"/>
    </row>
    <row r="4" spans="1:7">
      <c r="B4" s="2" t="s">
        <v>7</v>
      </c>
      <c r="C4" s="2" t="s">
        <v>10</v>
      </c>
      <c r="D4" s="2" t="s">
        <v>11</v>
      </c>
      <c r="E4" s="2" t="s">
        <v>13</v>
      </c>
      <c r="F4" s="2" t="s">
        <v>26</v>
      </c>
      <c r="G4" s="2" t="s">
        <v>25</v>
      </c>
    </row>
    <row r="5" spans="1:7">
      <c r="B5" s="2" t="s">
        <v>9</v>
      </c>
      <c r="C5" s="2" t="s">
        <v>8</v>
      </c>
      <c r="D5" s="2" t="s">
        <v>12</v>
      </c>
      <c r="E5" s="2" t="s">
        <v>12</v>
      </c>
      <c r="F5" s="2" t="s">
        <v>15</v>
      </c>
      <c r="G5" s="2" t="s">
        <v>7</v>
      </c>
    </row>
    <row r="6" spans="1:7" ht="16.5" thickBot="1">
      <c r="A6" s="3"/>
      <c r="B6" s="4"/>
      <c r="C6" s="3"/>
      <c r="D6" s="3"/>
      <c r="E6" s="4" t="s">
        <v>14</v>
      </c>
      <c r="F6" s="4" t="s">
        <v>16</v>
      </c>
      <c r="G6" s="3"/>
    </row>
    <row r="7" spans="1:7">
      <c r="A7" s="5">
        <v>1</v>
      </c>
      <c r="B7" s="1" t="s">
        <v>0</v>
      </c>
      <c r="C7" s="6">
        <v>1756676</v>
      </c>
      <c r="D7" s="6">
        <v>1017169</v>
      </c>
      <c r="E7" s="2">
        <f t="shared" ref="E7:E12" si="0">ROUND(D7/C7*100,0)</f>
        <v>58</v>
      </c>
    </row>
    <row r="8" spans="1:7">
      <c r="A8" s="5">
        <v>2</v>
      </c>
      <c r="B8" s="1" t="s">
        <v>1</v>
      </c>
      <c r="C8" s="6">
        <v>642629</v>
      </c>
      <c r="D8" s="6">
        <v>491979</v>
      </c>
      <c r="E8" s="2">
        <f t="shared" si="0"/>
        <v>77</v>
      </c>
    </row>
    <row r="9" spans="1:7">
      <c r="A9" s="5">
        <v>3</v>
      </c>
      <c r="B9" s="1" t="s">
        <v>2</v>
      </c>
      <c r="C9" s="6">
        <v>2052121</v>
      </c>
      <c r="D9" s="6">
        <v>1231959</v>
      </c>
      <c r="E9" s="2">
        <f t="shared" si="0"/>
        <v>60</v>
      </c>
    </row>
    <row r="10" spans="1:7">
      <c r="A10" s="5">
        <v>4</v>
      </c>
      <c r="B10" s="1" t="s">
        <v>3</v>
      </c>
      <c r="C10" s="6">
        <v>1480181</v>
      </c>
      <c r="D10" s="6">
        <v>696879</v>
      </c>
      <c r="E10" s="2">
        <f t="shared" si="0"/>
        <v>47</v>
      </c>
    </row>
    <row r="11" spans="1:7">
      <c r="A11" s="5">
        <v>5</v>
      </c>
      <c r="B11" s="1" t="s">
        <v>4</v>
      </c>
      <c r="C11" s="6">
        <v>782513</v>
      </c>
      <c r="D11" s="6">
        <v>424816</v>
      </c>
      <c r="E11" s="2">
        <f t="shared" si="0"/>
        <v>54</v>
      </c>
    </row>
    <row r="12" spans="1:7" ht="16.5" thickBot="1">
      <c r="A12" s="7">
        <v>6</v>
      </c>
      <c r="B12" s="3" t="s">
        <v>5</v>
      </c>
      <c r="C12" s="8">
        <v>3247602</v>
      </c>
      <c r="D12" s="8">
        <v>1720722</v>
      </c>
      <c r="E12" s="4">
        <f t="shared" si="0"/>
        <v>53</v>
      </c>
      <c r="F12" s="3"/>
      <c r="G12" s="3"/>
    </row>
    <row r="13" spans="1:7" ht="16.5" thickBot="1">
      <c r="A13" s="9"/>
      <c r="B13" s="3" t="s">
        <v>6</v>
      </c>
      <c r="C13" s="8">
        <v>9961722</v>
      </c>
      <c r="D13" s="8">
        <v>5583524</v>
      </c>
      <c r="E13" s="10"/>
      <c r="F13" s="8">
        <v>1106921</v>
      </c>
      <c r="G13" s="3"/>
    </row>
    <row r="14" spans="1:7" ht="16.5" thickBot="1">
      <c r="A14" s="9"/>
      <c r="B14" s="9"/>
      <c r="C14" s="11">
        <f>SUM(C7:C12)</f>
        <v>9961722</v>
      </c>
      <c r="D14" s="11">
        <f>SUM(D7:D12)</f>
        <v>5583524</v>
      </c>
      <c r="E14" s="12">
        <f>ROUND(SUM(E7:E12)/6,0)</f>
        <v>58</v>
      </c>
      <c r="F14" s="11">
        <v>8777884</v>
      </c>
    </row>
    <row r="15" spans="1:7" ht="16.5" thickBot="1">
      <c r="A15" s="9"/>
      <c r="B15" s="9"/>
      <c r="C15" s="11"/>
      <c r="D15" s="11"/>
      <c r="E15" s="12"/>
      <c r="F15" s="11"/>
    </row>
    <row r="16" spans="1:7" ht="30.75" thickBot="1">
      <c r="A16" s="9"/>
      <c r="B16" s="9"/>
      <c r="C16" s="30" t="s">
        <v>33</v>
      </c>
      <c r="D16" s="17"/>
      <c r="E16" s="18" t="s">
        <v>22</v>
      </c>
      <c r="F16" s="17">
        <f>ROUND(F14*D24/1000000,0)</f>
        <v>224969</v>
      </c>
      <c r="G16" s="17">
        <f>ROUND(D14/1000000*E23,0)</f>
        <v>379668</v>
      </c>
    </row>
    <row r="17" spans="1:8" ht="16.5" thickBot="1">
      <c r="A17" s="9"/>
      <c r="B17" s="9"/>
      <c r="C17" s="11"/>
      <c r="D17" s="17"/>
      <c r="E17" s="18" t="s">
        <v>28</v>
      </c>
      <c r="F17" s="17">
        <f>ROUND(F16/$D$25,0)</f>
        <v>318</v>
      </c>
      <c r="G17" s="17">
        <f>ROUND(G16/$D$25,0)</f>
        <v>537</v>
      </c>
    </row>
    <row r="18" spans="1:8" ht="16.5" thickBot="1">
      <c r="A18" s="13"/>
      <c r="B18" s="3"/>
      <c r="C18" s="8"/>
      <c r="D18" s="20"/>
      <c r="E18" s="21"/>
      <c r="F18" s="19"/>
    </row>
    <row r="19" spans="1:8">
      <c r="B19" s="1" t="s">
        <v>23</v>
      </c>
      <c r="C19" s="14"/>
      <c r="D19" s="24" t="s">
        <v>18</v>
      </c>
      <c r="E19" s="26" t="s">
        <v>19</v>
      </c>
    </row>
    <row r="20" spans="1:8" ht="30.75" thickBot="1">
      <c r="B20" s="3" t="s">
        <v>24</v>
      </c>
      <c r="C20" s="15"/>
      <c r="D20" s="16"/>
      <c r="E20" s="16" t="s">
        <v>20</v>
      </c>
      <c r="G20" s="31" t="s">
        <v>34</v>
      </c>
    </row>
    <row r="21" spans="1:8" ht="30">
      <c r="C21" s="23" t="s">
        <v>17</v>
      </c>
      <c r="D21" s="25">
        <v>7.93</v>
      </c>
      <c r="E21" s="32">
        <f>ROUND(D21*D24,0)</f>
        <v>203239</v>
      </c>
      <c r="F21" s="31" t="s">
        <v>35</v>
      </c>
    </row>
    <row r="22" spans="1:8">
      <c r="B22" s="13"/>
      <c r="C22" s="28" t="s">
        <v>30</v>
      </c>
      <c r="E22" s="27">
        <v>679975</v>
      </c>
      <c r="F22" s="13"/>
      <c r="G22" s="13"/>
      <c r="H22" s="13"/>
    </row>
    <row r="23" spans="1:8" ht="30">
      <c r="B23" s="13"/>
      <c r="C23" s="28" t="s">
        <v>31</v>
      </c>
      <c r="E23" s="27">
        <f>ROUND(E22*0.1,0)</f>
        <v>67998</v>
      </c>
      <c r="F23" s="33" t="s">
        <v>36</v>
      </c>
      <c r="G23" s="13"/>
      <c r="H23" s="13"/>
    </row>
    <row r="24" spans="1:8">
      <c r="B24" s="13"/>
      <c r="C24" s="28" t="s">
        <v>21</v>
      </c>
      <c r="D24" s="29">
        <v>25629.09</v>
      </c>
      <c r="E24" s="13"/>
      <c r="F24" s="13"/>
      <c r="G24" s="13"/>
      <c r="H24" s="13"/>
    </row>
    <row r="25" spans="1:8">
      <c r="B25" s="13"/>
      <c r="C25" s="28" t="s">
        <v>29</v>
      </c>
      <c r="D25" s="13">
        <v>707.34</v>
      </c>
      <c r="E25" s="13"/>
      <c r="F25" s="13"/>
      <c r="G25" s="13"/>
      <c r="H25" s="13"/>
    </row>
    <row r="26" spans="1:8">
      <c r="B26" s="13"/>
      <c r="C26" s="13"/>
      <c r="D26" s="13"/>
      <c r="E26" s="13"/>
      <c r="F26" s="13"/>
      <c r="G26" s="13"/>
      <c r="H26" s="13"/>
    </row>
    <row r="27" spans="1:8">
      <c r="B27" s="13" t="s">
        <v>32</v>
      </c>
      <c r="C27" s="13"/>
      <c r="D27" s="13"/>
      <c r="E27" s="13"/>
      <c r="F27" s="13"/>
      <c r="G27" s="27"/>
      <c r="H27" s="13"/>
    </row>
    <row r="28" spans="1:8">
      <c r="B28" s="13"/>
      <c r="C28" s="13"/>
      <c r="D28" s="13"/>
      <c r="E28" s="13"/>
      <c r="F28" s="13"/>
      <c r="G28" s="13"/>
      <c r="H28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Cristóbal Videla-Hintze</dc:creator>
  <cp:lastModifiedBy>arauco3</cp:lastModifiedBy>
  <dcterms:created xsi:type="dcterms:W3CDTF">2016-10-11T15:50:26Z</dcterms:created>
  <dcterms:modified xsi:type="dcterms:W3CDTF">2016-10-13T12:48:43Z</dcterms:modified>
</cp:coreProperties>
</file>