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5195" windowHeight="11640"/>
  </bookViews>
  <sheets>
    <sheet name="AideMémoire" sheetId="1" r:id="rId1"/>
    <sheet name="Anualidad" sheetId="2" r:id="rId2"/>
    <sheet name="Bonos" sheetId="3" r:id="rId3"/>
    <sheet name="Acciones" sheetId="4" r:id="rId4"/>
  </sheets>
  <calcPr calcId="125725"/>
</workbook>
</file>

<file path=xl/calcChain.xml><?xml version="1.0" encoding="utf-8"?>
<calcChain xmlns="http://schemas.openxmlformats.org/spreadsheetml/2006/main">
  <c r="E40" i="4"/>
  <c r="F40" s="1"/>
  <c r="F41" s="1"/>
  <c r="E43" s="1"/>
  <c r="F43" s="1"/>
  <c r="E45" s="1"/>
  <c r="F45" s="1"/>
  <c r="E47" s="1"/>
  <c r="F47" s="1"/>
  <c r="C22" i="3"/>
  <c r="B20"/>
  <c r="E20" s="1"/>
  <c r="C20"/>
  <c r="D20"/>
  <c r="B19"/>
  <c r="E19" s="1"/>
  <c r="B18"/>
  <c r="E18" s="1"/>
  <c r="C18"/>
  <c r="D18"/>
  <c r="C19"/>
  <c r="D19"/>
  <c r="B14" i="2"/>
  <c r="D14"/>
  <c r="C14"/>
  <c r="B13"/>
  <c r="D13" s="1"/>
  <c r="C13"/>
  <c r="B12"/>
  <c r="D12"/>
  <c r="C12"/>
  <c r="B11"/>
  <c r="D11" s="1"/>
  <c r="C11"/>
</calcChain>
</file>

<file path=xl/sharedStrings.xml><?xml version="1.0" encoding="utf-8"?>
<sst xmlns="http://schemas.openxmlformats.org/spreadsheetml/2006/main" count="94" uniqueCount="88">
  <si>
    <t>Un computador se vende al contado en  $</t>
  </si>
  <si>
    <t xml:space="preserve">o en </t>
  </si>
  <si>
    <t>cuotas de $</t>
  </si>
  <si>
    <t>Valor presente</t>
  </si>
  <si>
    <t>Número cuotas</t>
  </si>
  <si>
    <t>Valor cuotas (=s)</t>
  </si>
  <si>
    <t>r</t>
  </si>
  <si>
    <t>Rentabilidad al vencimiento=</t>
  </si>
  <si>
    <r>
      <t>VP =  950 =   (90/r) * (1 - 1/(1+r)</t>
    </r>
    <r>
      <rPr>
        <b/>
        <vertAlign val="superscript"/>
        <sz val="18"/>
        <rFont val="Arial"/>
        <family val="2"/>
      </rPr>
      <t>n</t>
    </r>
    <r>
      <rPr>
        <b/>
        <sz val="18"/>
        <rFont val="Arial"/>
        <family val="2"/>
      </rPr>
      <t>)    +   1.000/(1+r)</t>
    </r>
    <r>
      <rPr>
        <b/>
        <vertAlign val="superscript"/>
        <sz val="18"/>
        <rFont val="Arial"/>
        <family val="2"/>
      </rPr>
      <t>n</t>
    </r>
  </si>
  <si>
    <t>(90/r)</t>
  </si>
  <si>
    <r>
      <t>1.000/(1+r)</t>
    </r>
    <r>
      <rPr>
        <vertAlign val="superscript"/>
        <sz val="11"/>
        <rFont val="Arial"/>
        <family val="2"/>
      </rPr>
      <t>6</t>
    </r>
  </si>
  <si>
    <r>
      <t>(1-1/ (1+r)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) </t>
    </r>
  </si>
  <si>
    <t>n</t>
  </si>
  <si>
    <t>Perpetuidad (P, r)</t>
  </si>
  <si>
    <t>VP( Perpetuidad )  =  P / r</t>
  </si>
  <si>
    <t>Anualidad  (C, r, n)</t>
  </si>
  <si>
    <t>Número de Periodos</t>
  </si>
  <si>
    <t>i , t</t>
  </si>
  <si>
    <t>Capital, cuota, cupón</t>
  </si>
  <si>
    <t>La inflación</t>
  </si>
  <si>
    <r>
      <t>Acciones (r, DIV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, P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)</t>
    </r>
  </si>
  <si>
    <t>Dividendo fin periodo i</t>
  </si>
  <si>
    <t>Precio periodo i</t>
  </si>
  <si>
    <t>Aide Mêmoire sobre Valor del dinero en el Tiempo</t>
  </si>
  <si>
    <t>?</t>
  </si>
  <si>
    <t>vende hoy día a 950 dólares. ¿Cuál es su rentabilidad al vencimiento?</t>
  </si>
  <si>
    <t>Cambio de precio:  desde US$ 1.000 a US$ 950. (¿Por qué 'cambio de precio'?)</t>
  </si>
  <si>
    <t>Rentabilidad original: 9% (¿Cómo lo sabe?)</t>
  </si>
  <si>
    <t>¿Cuál es hoy día su rentabilidad al vencimiento?</t>
  </si>
  <si>
    <t>Un bono con vencimiento a 6 años paga un interés de 90 dólares anuales y se</t>
  </si>
  <si>
    <t>Problema de Anualidad (típica compra a crédito (en cuotas) en una casa comercial)</t>
  </si>
  <si>
    <t>¿Qué tasa de interés le está cobrando la casa comercial?</t>
  </si>
  <si>
    <t>Se supone que los dividendos que paga la empresa a fin de año</t>
  </si>
  <si>
    <t>Problema con dividendos que crecen a una tasa constante.</t>
  </si>
  <si>
    <t xml:space="preserve">De una acción se espera dividendos de 1,00; 1,25 y 1,50 dólares </t>
  </si>
  <si>
    <t>para los próximos los próximos 3 años. Además, se espera que a partir</t>
  </si>
  <si>
    <t>a incrementarse en 1,5% anual permanentemente.</t>
  </si>
  <si>
    <t>de comienzos del cuarto año los dividendos comiencen</t>
  </si>
  <si>
    <t>La rentabilidad esperada por los accionistas de la empresa es 12%.</t>
  </si>
  <si>
    <t>a)</t>
  </si>
  <si>
    <t>¿Cuál es el precio de mercado de la acción hoy día?</t>
  </si>
  <si>
    <t>¿Cuál es el precio de mercado de la acción al final del año 1?</t>
  </si>
  <si>
    <t>¿Cuál es el precio de mercado de la acción al final del año 2?</t>
  </si>
  <si>
    <t>¿Cuál es el precio de mercado de la acción al final del año 3?</t>
  </si>
  <si>
    <t>Preguntas</t>
  </si>
  <si>
    <t>b)</t>
  </si>
  <si>
    <t>c)</t>
  </si>
  <si>
    <t>d)</t>
  </si>
  <si>
    <t>Dividendo al final del año 4</t>
  </si>
  <si>
    <t>tienen una tasa de crecimiento constante (progresión geométrica)</t>
  </si>
  <si>
    <r>
      <t xml:space="preserve">VP (Acción </t>
    </r>
    <r>
      <rPr>
        <b/>
        <vertAlign val="subscript"/>
        <sz val="16"/>
        <rFont val="Arial"/>
        <family val="2"/>
      </rPr>
      <t>0</t>
    </r>
    <r>
      <rPr>
        <b/>
        <sz val="16"/>
        <rFont val="Arial"/>
        <family val="2"/>
      </rPr>
      <t>)  =  (P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+ DIV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) / (1 + r)</t>
    </r>
  </si>
  <si>
    <r>
      <t>Acciones (r, DIV</t>
    </r>
    <r>
      <rPr>
        <b/>
        <vertAlign val="subscript"/>
        <sz val="14"/>
        <rFont val="Arial"/>
        <family val="2"/>
      </rPr>
      <t>1</t>
    </r>
    <r>
      <rPr>
        <b/>
        <sz val="16"/>
        <rFont val="Arial"/>
        <family val="2"/>
      </rPr>
      <t>, g)</t>
    </r>
  </si>
  <si>
    <r>
      <t xml:space="preserve">VP (Acción </t>
    </r>
    <r>
      <rPr>
        <b/>
        <vertAlign val="subscript"/>
        <sz val="16"/>
        <rFont val="Arial"/>
        <family val="2"/>
      </rPr>
      <t>0</t>
    </r>
    <r>
      <rPr>
        <b/>
        <sz val="16"/>
        <rFont val="Arial"/>
        <family val="2"/>
      </rPr>
      <t>)  =  DIV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/ ( r - g )</t>
    </r>
  </si>
  <si>
    <t>(Atención! Tómese nota de los subíndices que indican los periodos de tiempo)</t>
  </si>
  <si>
    <t>Solución:   (Hint: ¡Comience a responder por la última pregunta!)</t>
  </si>
  <si>
    <t>Datos</t>
  </si>
  <si>
    <t>Precio acción final año 3</t>
  </si>
  <si>
    <t>Precio acción al final año 2</t>
  </si>
  <si>
    <t>Precio acción final año 1</t>
  </si>
  <si>
    <t>Precio acción hoy día</t>
  </si>
  <si>
    <t>Periodo de tiempo</t>
  </si>
  <si>
    <t>Bonos (Pr, C, r, n)</t>
  </si>
  <si>
    <t>Tasa de interés</t>
  </si>
  <si>
    <t>El interés (unidades monetarias)</t>
  </si>
  <si>
    <t>VP = Valor Presente  (VF, r, n)</t>
  </si>
  <si>
    <t>( 1 + tasa de interés real ) = ( 1 + tasa de interés nominal ) / ( 1 + tasa de inflación )</t>
  </si>
  <si>
    <t>Es el valor present neto de todos los ingresos y gastos de un proyecto.</t>
  </si>
  <si>
    <r>
      <t>DIV</t>
    </r>
    <r>
      <rPr>
        <b/>
        <i/>
        <vertAlign val="subscript"/>
        <sz val="16"/>
        <rFont val="Times New Roman"/>
        <family val="1"/>
      </rPr>
      <t>i</t>
    </r>
  </si>
  <si>
    <r>
      <t>P</t>
    </r>
    <r>
      <rPr>
        <b/>
        <i/>
        <vertAlign val="subscript"/>
        <sz val="16"/>
        <rFont val="Times New Roman"/>
        <family val="1"/>
      </rPr>
      <t>i</t>
    </r>
  </si>
  <si>
    <r>
      <t>C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 xml:space="preserve"> * r</t>
    </r>
  </si>
  <si>
    <r>
      <t>VF = Valor Futuro (C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, r, n)</t>
    </r>
  </si>
  <si>
    <r>
      <t>VF( C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 xml:space="preserve"> )  =  C</t>
    </r>
    <r>
      <rPr>
        <b/>
        <vertAlign val="subscript"/>
        <sz val="16"/>
        <rFont val="Times New Roman"/>
        <family val="1"/>
      </rPr>
      <t xml:space="preserve">0 </t>
    </r>
    <r>
      <rPr>
        <b/>
        <sz val="16"/>
        <rFont val="Times New Roman"/>
        <family val="1"/>
      </rPr>
      <t>* ( 1 + r )</t>
    </r>
    <r>
      <rPr>
        <b/>
        <vertAlign val="superscript"/>
        <sz val="16"/>
        <rFont val="Times New Roman"/>
        <family val="1"/>
      </rPr>
      <t>n</t>
    </r>
  </si>
  <si>
    <r>
      <t>VP  =  VF / (1 + r )</t>
    </r>
    <r>
      <rPr>
        <b/>
        <vertAlign val="superscript"/>
        <sz val="16"/>
        <rFont val="Times New Roman"/>
        <family val="1"/>
      </rPr>
      <t>n</t>
    </r>
  </si>
  <si>
    <r>
      <t>VP ( Anualidad )  =  ( C / r )  * ( 1 - 1 / (1+r)</t>
    </r>
    <r>
      <rPr>
        <b/>
        <vertAlign val="superscript"/>
        <sz val="16"/>
        <rFont val="Times New Roman"/>
        <family val="1"/>
      </rPr>
      <t>n</t>
    </r>
    <r>
      <rPr>
        <b/>
        <sz val="16"/>
        <rFont val="Times New Roman"/>
        <family val="1"/>
      </rPr>
      <t xml:space="preserve"> )</t>
    </r>
  </si>
  <si>
    <r>
      <t>VP ( B(P, C, r, n) )  =  (C/r) * ( 1 - 1/(1+r)</t>
    </r>
    <r>
      <rPr>
        <b/>
        <vertAlign val="superscript"/>
        <sz val="16"/>
        <rFont val="Times New Roman"/>
        <family val="1"/>
      </rPr>
      <t>n</t>
    </r>
    <r>
      <rPr>
        <b/>
        <sz val="16"/>
        <rFont val="Times New Roman"/>
        <family val="1"/>
      </rPr>
      <t xml:space="preserve"> )  +  Pr/(1+r)</t>
    </r>
    <r>
      <rPr>
        <b/>
        <vertAlign val="superscript"/>
        <sz val="16"/>
        <rFont val="Times New Roman"/>
        <family val="1"/>
      </rPr>
      <t>n</t>
    </r>
  </si>
  <si>
    <r>
      <t>Acciones (r,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, P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)</t>
    </r>
  </si>
  <si>
    <r>
      <t xml:space="preserve">VP (Acción 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)  =  (P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+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) / (1 + r)</t>
    </r>
  </si>
  <si>
    <r>
      <t>Acciones (r,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, g)</t>
    </r>
  </si>
  <si>
    <r>
      <t xml:space="preserve">VP (Acción 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)  = 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/ ( r - g )</t>
    </r>
  </si>
  <si>
    <r>
      <t>Sean los ingresos son I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 xml:space="preserve">, I </t>
    </r>
    <r>
      <rPr>
        <b/>
        <vertAlign val="subscript"/>
        <sz val="16"/>
        <rFont val="Times New Roman"/>
        <family val="1"/>
      </rPr>
      <t>3</t>
    </r>
    <r>
      <rPr>
        <b/>
        <sz val="16"/>
        <rFont val="Times New Roman"/>
        <family val="1"/>
      </rPr>
      <t>, I</t>
    </r>
    <r>
      <rPr>
        <b/>
        <vertAlign val="subscript"/>
        <sz val="16"/>
        <rFont val="Times New Roman"/>
        <family val="1"/>
      </rPr>
      <t xml:space="preserve">4 </t>
    </r>
    <r>
      <rPr>
        <b/>
        <sz val="16"/>
        <rFont val="Times New Roman"/>
        <family val="1"/>
      </rPr>
      <t>y los gastos G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, G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y G</t>
    </r>
    <r>
      <rPr>
        <b/>
        <vertAlign val="subscript"/>
        <sz val="16"/>
        <rFont val="Times New Roman"/>
        <family val="1"/>
      </rPr>
      <t>4</t>
    </r>
  </si>
  <si>
    <r>
      <t>VPN(Proyecto) = VP(I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>) + VP(I</t>
    </r>
    <r>
      <rPr>
        <b/>
        <vertAlign val="subscript"/>
        <sz val="16"/>
        <rFont val="Times New Roman"/>
        <family val="1"/>
      </rPr>
      <t>3</t>
    </r>
    <r>
      <rPr>
        <b/>
        <sz val="16"/>
        <rFont val="Times New Roman"/>
        <family val="1"/>
      </rPr>
      <t>) + VP(I</t>
    </r>
    <r>
      <rPr>
        <b/>
        <vertAlign val="subscript"/>
        <sz val="16"/>
        <rFont val="Times New Roman"/>
        <family val="1"/>
      </rPr>
      <t>4</t>
    </r>
    <r>
      <rPr>
        <b/>
        <sz val="16"/>
        <rFont val="Times New Roman"/>
        <family val="1"/>
      </rPr>
      <t>) + VP(G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) + VP(G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) + VP(G</t>
    </r>
    <r>
      <rPr>
        <b/>
        <vertAlign val="subscript"/>
        <sz val="16"/>
        <rFont val="Times New Roman"/>
        <family val="1"/>
      </rPr>
      <t>4</t>
    </r>
    <r>
      <rPr>
        <b/>
        <sz val="16"/>
        <rFont val="Times New Roman"/>
        <family val="1"/>
      </rPr>
      <t>)</t>
    </r>
  </si>
  <si>
    <t>Costo de Oportunidad del Capital</t>
  </si>
  <si>
    <t>Es la tasa de rentabilidad que se aplica a un proyecto cuyo riesgo es similar</t>
  </si>
  <si>
    <t>a otro proyecto cuya rentabilidad se conoce.</t>
  </si>
  <si>
    <t>Es la tasa de rentabilidad de un proyecto que hace su VPN igual a cero.</t>
  </si>
  <si>
    <t>Tasa Interna de Retorno (TIR)</t>
  </si>
  <si>
    <t>VPN (Proyecto)</t>
  </si>
  <si>
    <t>C - A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</si>
</sst>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0000"/>
    <numFmt numFmtId="166" formatCode="#,##0.000000"/>
    <numFmt numFmtId="167" formatCode="0.0000000000"/>
  </numFmts>
  <fonts count="25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vertAlign val="superscript"/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vertAlign val="subscript"/>
      <sz val="14"/>
      <name val="Arial"/>
      <family val="2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sz val="16"/>
      <name val="Times New Roman"/>
      <family val="1"/>
    </font>
    <font>
      <b/>
      <i/>
      <vertAlign val="subscript"/>
      <sz val="16"/>
      <name val="Times New Roman"/>
      <family val="1"/>
    </font>
    <font>
      <b/>
      <vertAlign val="subscript"/>
      <sz val="16"/>
      <name val="Times New Roman"/>
      <family val="1"/>
    </font>
    <font>
      <b/>
      <vertAlign val="superscript"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 applyAlignment="1">
      <alignment horizontal="center"/>
    </xf>
    <xf numFmtId="165" fontId="9" fillId="0" borderId="0" xfId="0" applyNumberFormat="1" applyFont="1"/>
    <xf numFmtId="0" fontId="9" fillId="0" borderId="0" xfId="0" applyFont="1"/>
    <xf numFmtId="166" fontId="9" fillId="0" borderId="0" xfId="0" applyNumberFormat="1" applyFont="1"/>
    <xf numFmtId="166" fontId="10" fillId="0" borderId="0" xfId="0" applyNumberFormat="1" applyFont="1"/>
    <xf numFmtId="0" fontId="10" fillId="0" borderId="0" xfId="0" applyFont="1"/>
    <xf numFmtId="167" fontId="9" fillId="0" borderId="0" xfId="0" applyNumberFormat="1" applyFont="1"/>
    <xf numFmtId="4" fontId="9" fillId="0" borderId="0" xfId="0" applyNumberFormat="1" applyFont="1"/>
    <xf numFmtId="2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horizontal="right"/>
    </xf>
    <xf numFmtId="3" fontId="5" fillId="0" borderId="0" xfId="0" applyNumberFormat="1" applyFont="1"/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164" fontId="5" fillId="2" borderId="0" xfId="0" applyNumberFormat="1" applyFont="1" applyFill="1"/>
    <xf numFmtId="3" fontId="5" fillId="2" borderId="0" xfId="0" applyNumberFormat="1" applyFont="1" applyFill="1"/>
    <xf numFmtId="0" fontId="13" fillId="0" borderId="0" xfId="0" applyFont="1"/>
    <xf numFmtId="167" fontId="13" fillId="2" borderId="0" xfId="0" applyNumberFormat="1" applyFont="1" applyFill="1"/>
    <xf numFmtId="166" fontId="14" fillId="2" borderId="0" xfId="0" applyNumberFormat="1" applyFont="1" applyFill="1"/>
    <xf numFmtId="0" fontId="14" fillId="2" borderId="0" xfId="0" applyFont="1" applyFill="1"/>
    <xf numFmtId="3" fontId="13" fillId="2" borderId="0" xfId="0" applyNumberFormat="1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2" fontId="15" fillId="0" borderId="0" xfId="0" applyNumberFormat="1" applyFont="1"/>
    <xf numFmtId="0" fontId="15" fillId="0" borderId="0" xfId="0" applyFont="1" applyAlignment="1">
      <alignment horizontal="center"/>
    </xf>
    <xf numFmtId="0" fontId="19" fillId="0" borderId="0" xfId="0" applyFont="1"/>
    <xf numFmtId="0" fontId="17" fillId="0" borderId="0" xfId="0" applyFont="1" applyAlignment="1">
      <alignment horizontal="right"/>
    </xf>
    <xf numFmtId="4" fontId="15" fillId="0" borderId="0" xfId="0" applyNumberFormat="1" applyFont="1"/>
    <xf numFmtId="2" fontId="16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276225</xdr:rowOff>
    </xdr:from>
    <xdr:to>
      <xdr:col>0</xdr:col>
      <xdr:colOff>457200</xdr:colOff>
      <xdr:row>9</xdr:row>
      <xdr:rowOff>19050</xdr:rowOff>
    </xdr:to>
    <xdr:sp macro="" textlink="">
      <xdr:nvSpPr>
        <xdr:cNvPr id="2117" name="Line 2"/>
        <xdr:cNvSpPr>
          <a:spLocks noChangeShapeType="1"/>
        </xdr:cNvSpPr>
      </xdr:nvSpPr>
      <xdr:spPr bwMode="auto">
        <a:xfrm>
          <a:off x="457200" y="866775"/>
          <a:ext cx="0" cy="1809750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428625</xdr:colOff>
      <xdr:row>5</xdr:row>
      <xdr:rowOff>285750</xdr:rowOff>
    </xdr:from>
    <xdr:to>
      <xdr:col>5</xdr:col>
      <xdr:colOff>542925</xdr:colOff>
      <xdr:row>6</xdr:row>
      <xdr:rowOff>19050</xdr:rowOff>
    </xdr:to>
    <xdr:sp macro="" textlink="">
      <xdr:nvSpPr>
        <xdr:cNvPr id="2118" name="Line 3"/>
        <xdr:cNvSpPr>
          <a:spLocks noChangeShapeType="1"/>
        </xdr:cNvSpPr>
      </xdr:nvSpPr>
      <xdr:spPr bwMode="auto">
        <a:xfrm flipV="1">
          <a:off x="428625" y="1762125"/>
          <a:ext cx="5391150" cy="28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1019175</xdr:colOff>
      <xdr:row>4</xdr:row>
      <xdr:rowOff>161925</xdr:rowOff>
    </xdr:from>
    <xdr:to>
      <xdr:col>0</xdr:col>
      <xdr:colOff>1019175</xdr:colOff>
      <xdr:row>6</xdr:row>
      <xdr:rowOff>0</xdr:rowOff>
    </xdr:to>
    <xdr:sp macro="" textlink="">
      <xdr:nvSpPr>
        <xdr:cNvPr id="2119" name="Line 5"/>
        <xdr:cNvSpPr>
          <a:spLocks noChangeShapeType="1"/>
        </xdr:cNvSpPr>
      </xdr:nvSpPr>
      <xdr:spPr bwMode="auto">
        <a:xfrm>
          <a:off x="1019175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4</xdr:row>
      <xdr:rowOff>171450</xdr:rowOff>
    </xdr:from>
    <xdr:to>
      <xdr:col>1</xdr:col>
      <xdr:colOff>361950</xdr:colOff>
      <xdr:row>6</xdr:row>
      <xdr:rowOff>9525</xdr:rowOff>
    </xdr:to>
    <xdr:sp macro="" textlink="">
      <xdr:nvSpPr>
        <xdr:cNvPr id="2120" name="Line 6"/>
        <xdr:cNvSpPr>
          <a:spLocks noChangeShapeType="1"/>
        </xdr:cNvSpPr>
      </xdr:nvSpPr>
      <xdr:spPr bwMode="auto">
        <a:xfrm>
          <a:off x="1581150" y="1352550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895350</xdr:colOff>
      <xdr:row>4</xdr:row>
      <xdr:rowOff>161925</xdr:rowOff>
    </xdr:from>
    <xdr:to>
      <xdr:col>1</xdr:col>
      <xdr:colOff>895350</xdr:colOff>
      <xdr:row>6</xdr:row>
      <xdr:rowOff>0</xdr:rowOff>
    </xdr:to>
    <xdr:sp macro="" textlink="">
      <xdr:nvSpPr>
        <xdr:cNvPr id="2121" name="Line 7"/>
        <xdr:cNvSpPr>
          <a:spLocks noChangeShapeType="1"/>
        </xdr:cNvSpPr>
      </xdr:nvSpPr>
      <xdr:spPr bwMode="auto">
        <a:xfrm>
          <a:off x="2114550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304800</xdr:colOff>
      <xdr:row>4</xdr:row>
      <xdr:rowOff>161925</xdr:rowOff>
    </xdr:from>
    <xdr:to>
      <xdr:col>2</xdr:col>
      <xdr:colOff>304800</xdr:colOff>
      <xdr:row>6</xdr:row>
      <xdr:rowOff>0</xdr:rowOff>
    </xdr:to>
    <xdr:sp macro="" textlink="">
      <xdr:nvSpPr>
        <xdr:cNvPr id="2122" name="Line 8"/>
        <xdr:cNvSpPr>
          <a:spLocks noChangeShapeType="1"/>
        </xdr:cNvSpPr>
      </xdr:nvSpPr>
      <xdr:spPr bwMode="auto">
        <a:xfrm>
          <a:off x="2600325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952500</xdr:colOff>
      <xdr:row>4</xdr:row>
      <xdr:rowOff>161925</xdr:rowOff>
    </xdr:from>
    <xdr:to>
      <xdr:col>2</xdr:col>
      <xdr:colOff>952500</xdr:colOff>
      <xdr:row>6</xdr:row>
      <xdr:rowOff>0</xdr:rowOff>
    </xdr:to>
    <xdr:sp macro="" textlink="">
      <xdr:nvSpPr>
        <xdr:cNvPr id="2123" name="Line 9"/>
        <xdr:cNvSpPr>
          <a:spLocks noChangeShapeType="1"/>
        </xdr:cNvSpPr>
      </xdr:nvSpPr>
      <xdr:spPr bwMode="auto">
        <a:xfrm>
          <a:off x="3248025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4</xdr:row>
      <xdr:rowOff>171450</xdr:rowOff>
    </xdr:from>
    <xdr:to>
      <xdr:col>3</xdr:col>
      <xdr:colOff>257175</xdr:colOff>
      <xdr:row>6</xdr:row>
      <xdr:rowOff>9525</xdr:rowOff>
    </xdr:to>
    <xdr:sp macro="" textlink="">
      <xdr:nvSpPr>
        <xdr:cNvPr id="2124" name="Line 10"/>
        <xdr:cNvSpPr>
          <a:spLocks noChangeShapeType="1"/>
        </xdr:cNvSpPr>
      </xdr:nvSpPr>
      <xdr:spPr bwMode="auto">
        <a:xfrm>
          <a:off x="3800475" y="1352550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352425</xdr:colOff>
      <xdr:row>6</xdr:row>
      <xdr:rowOff>47625</xdr:rowOff>
    </xdr:from>
    <xdr:to>
      <xdr:col>0</xdr:col>
      <xdr:colOff>647700</xdr:colOff>
      <xdr:row>6</xdr:row>
      <xdr:rowOff>247650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352425" y="1819275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704850</xdr:colOff>
      <xdr:row>6</xdr:row>
      <xdr:rowOff>28575</xdr:rowOff>
    </xdr:from>
    <xdr:to>
      <xdr:col>1</xdr:col>
      <xdr:colOff>238125</xdr:colOff>
      <xdr:row>6</xdr:row>
      <xdr:rowOff>228600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704850" y="1800225"/>
          <a:ext cx="752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257175</xdr:colOff>
      <xdr:row>6</xdr:row>
      <xdr:rowOff>19050</xdr:rowOff>
    </xdr:from>
    <xdr:to>
      <xdr:col>1</xdr:col>
      <xdr:colOff>552450</xdr:colOff>
      <xdr:row>6</xdr:row>
      <xdr:rowOff>219075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476375" y="1790700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590550</xdr:colOff>
      <xdr:row>6</xdr:row>
      <xdr:rowOff>28575</xdr:rowOff>
    </xdr:from>
    <xdr:to>
      <xdr:col>2</xdr:col>
      <xdr:colOff>123825</xdr:colOff>
      <xdr:row>6</xdr:row>
      <xdr:rowOff>228600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809750" y="1800225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171450</xdr:colOff>
      <xdr:row>6</xdr:row>
      <xdr:rowOff>28575</xdr:rowOff>
    </xdr:from>
    <xdr:to>
      <xdr:col>2</xdr:col>
      <xdr:colOff>466725</xdr:colOff>
      <xdr:row>6</xdr:row>
      <xdr:rowOff>228600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2466975" y="1800225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2</xdr:col>
      <xdr:colOff>552450</xdr:colOff>
      <xdr:row>6</xdr:row>
      <xdr:rowOff>19050</xdr:rowOff>
    </xdr:from>
    <xdr:to>
      <xdr:col>3</xdr:col>
      <xdr:colOff>85725</xdr:colOff>
      <xdr:row>6</xdr:row>
      <xdr:rowOff>219075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2847975" y="1790700"/>
          <a:ext cx="781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</xdr:col>
      <xdr:colOff>133350</xdr:colOff>
      <xdr:row>6</xdr:row>
      <xdr:rowOff>19050</xdr:rowOff>
    </xdr:from>
    <xdr:to>
      <xdr:col>3</xdr:col>
      <xdr:colOff>428625</xdr:colOff>
      <xdr:row>6</xdr:row>
      <xdr:rowOff>219075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3676650" y="1790700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4</xdr:col>
      <xdr:colOff>409575</xdr:colOff>
      <xdr:row>6</xdr:row>
      <xdr:rowOff>9525</xdr:rowOff>
    </xdr:from>
    <xdr:to>
      <xdr:col>5</xdr:col>
      <xdr:colOff>428625</xdr:colOff>
      <xdr:row>6</xdr:row>
      <xdr:rowOff>209550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4924425" y="1781175"/>
          <a:ext cx="781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Tiempo</a:t>
          </a:r>
        </a:p>
      </xdr:txBody>
    </xdr:sp>
    <xdr:clientData/>
  </xdr:twoCellAnchor>
  <xdr:twoCellAnchor>
    <xdr:from>
      <xdr:col>1</xdr:col>
      <xdr:colOff>400050</xdr:colOff>
      <xdr:row>2</xdr:row>
      <xdr:rowOff>219075</xdr:rowOff>
    </xdr:from>
    <xdr:to>
      <xdr:col>2</xdr:col>
      <xdr:colOff>209550</xdr:colOff>
      <xdr:row>3</xdr:row>
      <xdr:rowOff>180975</xdr:rowOff>
    </xdr:to>
    <xdr:sp macro="" textlink="">
      <xdr:nvSpPr>
        <xdr:cNvPr id="2070" name="AutoShape 22"/>
        <xdr:cNvSpPr>
          <a:spLocks noChangeArrowheads="1"/>
        </xdr:cNvSpPr>
      </xdr:nvSpPr>
      <xdr:spPr bwMode="auto">
        <a:xfrm>
          <a:off x="1619250" y="809625"/>
          <a:ext cx="885825" cy="257175"/>
        </a:xfrm>
        <a:prstGeom prst="wedgeRectCallout">
          <a:avLst>
            <a:gd name="adj1" fmla="val -116667"/>
            <a:gd name="adj2" fmla="val 161111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90</a:t>
          </a:r>
        </a:p>
      </xdr:txBody>
    </xdr:sp>
    <xdr:clientData/>
  </xdr:twoCellAnchor>
  <xdr:twoCellAnchor>
    <xdr:from>
      <xdr:col>1</xdr:col>
      <xdr:colOff>495300</xdr:colOff>
      <xdr:row>7</xdr:row>
      <xdr:rowOff>114300</xdr:rowOff>
    </xdr:from>
    <xdr:to>
      <xdr:col>2</xdr:col>
      <xdr:colOff>304800</xdr:colOff>
      <xdr:row>8</xdr:row>
      <xdr:rowOff>95250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714500" y="2181225"/>
          <a:ext cx="885825" cy="276225"/>
        </a:xfrm>
        <a:prstGeom prst="wedgeRectCallout">
          <a:avLst>
            <a:gd name="adj1" fmla="val -185000"/>
            <a:gd name="adj2" fmla="val -181032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950</a:t>
          </a:r>
        </a:p>
      </xdr:txBody>
    </xdr:sp>
    <xdr:clientData/>
  </xdr:twoCellAnchor>
  <xdr:twoCellAnchor>
    <xdr:from>
      <xdr:col>0</xdr:col>
      <xdr:colOff>523875</xdr:colOff>
      <xdr:row>2</xdr:row>
      <xdr:rowOff>123825</xdr:rowOff>
    </xdr:from>
    <xdr:to>
      <xdr:col>3</xdr:col>
      <xdr:colOff>209550</xdr:colOff>
      <xdr:row>4</xdr:row>
      <xdr:rowOff>133350</xdr:rowOff>
    </xdr:to>
    <xdr:sp macro="" textlink="">
      <xdr:nvSpPr>
        <xdr:cNvPr id="2135" name="Freeform 24"/>
        <xdr:cNvSpPr>
          <a:spLocks/>
        </xdr:cNvSpPr>
      </xdr:nvSpPr>
      <xdr:spPr bwMode="auto">
        <a:xfrm>
          <a:off x="523875" y="714375"/>
          <a:ext cx="3228975" cy="600075"/>
        </a:xfrm>
        <a:custGeom>
          <a:avLst/>
          <a:gdLst>
            <a:gd name="T0" fmla="*/ 0 w 339"/>
            <a:gd name="T1" fmla="*/ 561975 h 63"/>
            <a:gd name="T2" fmla="*/ 1704975 w 339"/>
            <a:gd name="T3" fmla="*/ 9525 h 63"/>
            <a:gd name="T4" fmla="*/ 3228975 w 339"/>
            <a:gd name="T5" fmla="*/ 600075 h 63"/>
            <a:gd name="T6" fmla="*/ 0 60000 65536"/>
            <a:gd name="T7" fmla="*/ 0 60000 65536"/>
            <a:gd name="T8" fmla="*/ 0 60000 65536"/>
            <a:gd name="T9" fmla="*/ 0 w 339"/>
            <a:gd name="T10" fmla="*/ 0 h 63"/>
            <a:gd name="T11" fmla="*/ 339 w 339"/>
            <a:gd name="T12" fmla="*/ 63 h 6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39" h="63">
              <a:moveTo>
                <a:pt x="0" y="59"/>
              </a:moveTo>
              <a:cubicBezTo>
                <a:pt x="61" y="29"/>
                <a:pt x="123" y="0"/>
                <a:pt x="179" y="1"/>
              </a:cubicBezTo>
              <a:cubicBezTo>
                <a:pt x="235" y="2"/>
                <a:pt x="287" y="32"/>
                <a:pt x="339" y="63"/>
              </a:cubicBezTo>
            </a:path>
          </a:pathLst>
        </a:custGeom>
        <a:noFill/>
        <a:ln w="28575">
          <a:solidFill>
            <a:srgbClr val="0000FF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4</xdr:row>
      <xdr:rowOff>152400</xdr:rowOff>
    </xdr:from>
    <xdr:to>
      <xdr:col>4</xdr:col>
      <xdr:colOff>152400</xdr:colOff>
      <xdr:row>4</xdr:row>
      <xdr:rowOff>200025</xdr:rowOff>
    </xdr:to>
    <xdr:sp macro="" textlink="">
      <xdr:nvSpPr>
        <xdr:cNvPr id="2136" name="Line 25"/>
        <xdr:cNvSpPr>
          <a:spLocks noChangeShapeType="1"/>
        </xdr:cNvSpPr>
      </xdr:nvSpPr>
      <xdr:spPr bwMode="auto">
        <a:xfrm flipV="1">
          <a:off x="304800" y="1333500"/>
          <a:ext cx="4362450" cy="476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12</xdr:row>
      <xdr:rowOff>266700</xdr:rowOff>
    </xdr:from>
    <xdr:to>
      <xdr:col>4</xdr:col>
      <xdr:colOff>371475</xdr:colOff>
      <xdr:row>16</xdr:row>
      <xdr:rowOff>161925</xdr:rowOff>
    </xdr:to>
    <xdr:sp macro="" textlink="">
      <xdr:nvSpPr>
        <xdr:cNvPr id="2137" name="Freeform 26"/>
        <xdr:cNvSpPr>
          <a:spLocks/>
        </xdr:cNvSpPr>
      </xdr:nvSpPr>
      <xdr:spPr bwMode="auto">
        <a:xfrm>
          <a:off x="238125" y="3810000"/>
          <a:ext cx="4648200" cy="1114425"/>
        </a:xfrm>
        <a:custGeom>
          <a:avLst/>
          <a:gdLst>
            <a:gd name="T0" fmla="*/ 0 w 488"/>
            <a:gd name="T1" fmla="*/ 414670 h 86"/>
            <a:gd name="T2" fmla="*/ 2447926 w 488"/>
            <a:gd name="T3" fmla="*/ 116626 h 86"/>
            <a:gd name="T4" fmla="*/ 4648200 w 488"/>
            <a:gd name="T5" fmla="*/ 1114425 h 86"/>
            <a:gd name="T6" fmla="*/ 0 60000 65536"/>
            <a:gd name="T7" fmla="*/ 0 60000 65536"/>
            <a:gd name="T8" fmla="*/ 0 60000 65536"/>
            <a:gd name="T9" fmla="*/ 0 w 488"/>
            <a:gd name="T10" fmla="*/ 0 h 86"/>
            <a:gd name="T11" fmla="*/ 488 w 488"/>
            <a:gd name="T12" fmla="*/ 86 h 8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88" h="86">
              <a:moveTo>
                <a:pt x="0" y="32"/>
              </a:moveTo>
              <a:cubicBezTo>
                <a:pt x="88" y="16"/>
                <a:pt x="176" y="0"/>
                <a:pt x="257" y="9"/>
              </a:cubicBezTo>
              <a:cubicBezTo>
                <a:pt x="338" y="18"/>
                <a:pt x="450" y="73"/>
                <a:pt x="488" y="86"/>
              </a:cubicBezTo>
            </a:path>
          </a:pathLst>
        </a:custGeom>
        <a:noFill/>
        <a:ln w="2857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17</xdr:row>
      <xdr:rowOff>76200</xdr:rowOff>
    </xdr:from>
    <xdr:to>
      <xdr:col>8</xdr:col>
      <xdr:colOff>390525</xdr:colOff>
      <xdr:row>17</xdr:row>
      <xdr:rowOff>85725</xdr:rowOff>
    </xdr:to>
    <xdr:sp macro="" textlink="">
      <xdr:nvSpPr>
        <xdr:cNvPr id="3147" name="Line 2"/>
        <xdr:cNvSpPr>
          <a:spLocks noChangeShapeType="1"/>
        </xdr:cNvSpPr>
      </xdr:nvSpPr>
      <xdr:spPr bwMode="auto">
        <a:xfrm flipV="1">
          <a:off x="3000375" y="3476625"/>
          <a:ext cx="3486150" cy="95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657225</xdr:colOff>
      <xdr:row>3</xdr:row>
      <xdr:rowOff>104775</xdr:rowOff>
    </xdr:from>
    <xdr:to>
      <xdr:col>0</xdr:col>
      <xdr:colOff>657225</xdr:colOff>
      <xdr:row>17</xdr:row>
      <xdr:rowOff>95250</xdr:rowOff>
    </xdr:to>
    <xdr:sp macro="" textlink="">
      <xdr:nvSpPr>
        <xdr:cNvPr id="3148" name="Line 3"/>
        <xdr:cNvSpPr>
          <a:spLocks noChangeShapeType="1"/>
        </xdr:cNvSpPr>
      </xdr:nvSpPr>
      <xdr:spPr bwMode="auto">
        <a:xfrm flipV="1">
          <a:off x="657225" y="704850"/>
          <a:ext cx="0" cy="27908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314325</xdr:colOff>
      <xdr:row>16</xdr:row>
      <xdr:rowOff>0</xdr:rowOff>
    </xdr:from>
    <xdr:to>
      <xdr:col>1</xdr:col>
      <xdr:colOff>314325</xdr:colOff>
      <xdr:row>17</xdr:row>
      <xdr:rowOff>85725</xdr:rowOff>
    </xdr:to>
    <xdr:sp macro="" textlink="">
      <xdr:nvSpPr>
        <xdr:cNvPr id="3149" name="Line 4"/>
        <xdr:cNvSpPr>
          <a:spLocks noChangeShapeType="1"/>
        </xdr:cNvSpPr>
      </xdr:nvSpPr>
      <xdr:spPr bwMode="auto">
        <a:xfrm>
          <a:off x="1076325" y="3200400"/>
          <a:ext cx="0" cy="2857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15</xdr:row>
      <xdr:rowOff>66675</xdr:rowOff>
    </xdr:from>
    <xdr:to>
      <xdr:col>1</xdr:col>
      <xdr:colOff>723900</xdr:colOff>
      <xdr:row>17</xdr:row>
      <xdr:rowOff>66675</xdr:rowOff>
    </xdr:to>
    <xdr:sp macro="" textlink="">
      <xdr:nvSpPr>
        <xdr:cNvPr id="3150" name="Line 5"/>
        <xdr:cNvSpPr>
          <a:spLocks noChangeShapeType="1"/>
        </xdr:cNvSpPr>
      </xdr:nvSpPr>
      <xdr:spPr bwMode="auto">
        <a:xfrm flipH="1">
          <a:off x="1485900" y="3067050"/>
          <a:ext cx="0" cy="4000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11</xdr:row>
      <xdr:rowOff>133350</xdr:rowOff>
    </xdr:from>
    <xdr:to>
      <xdr:col>2</xdr:col>
      <xdr:colOff>504825</xdr:colOff>
      <xdr:row>17</xdr:row>
      <xdr:rowOff>66675</xdr:rowOff>
    </xdr:to>
    <xdr:sp macro="" textlink="">
      <xdr:nvSpPr>
        <xdr:cNvPr id="3151" name="Line 6"/>
        <xdr:cNvSpPr>
          <a:spLocks noChangeShapeType="1"/>
        </xdr:cNvSpPr>
      </xdr:nvSpPr>
      <xdr:spPr bwMode="auto">
        <a:xfrm flipH="1">
          <a:off x="2019300" y="2333625"/>
          <a:ext cx="9525" cy="113347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666750</xdr:colOff>
      <xdr:row>6</xdr:row>
      <xdr:rowOff>85725</xdr:rowOff>
    </xdr:from>
    <xdr:to>
      <xdr:col>4</xdr:col>
      <xdr:colOff>676275</xdr:colOff>
      <xdr:row>17</xdr:row>
      <xdr:rowOff>76200</xdr:rowOff>
    </xdr:to>
    <xdr:sp macro="" textlink="">
      <xdr:nvSpPr>
        <xdr:cNvPr id="3152" name="Line 7"/>
        <xdr:cNvSpPr>
          <a:spLocks noChangeShapeType="1"/>
        </xdr:cNvSpPr>
      </xdr:nvSpPr>
      <xdr:spPr bwMode="auto">
        <a:xfrm>
          <a:off x="3714750" y="1285875"/>
          <a:ext cx="9525" cy="21907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17</xdr:row>
      <xdr:rowOff>133350</xdr:rowOff>
    </xdr:from>
    <xdr:to>
      <xdr:col>1</xdr:col>
      <xdr:colOff>152400</xdr:colOff>
      <xdr:row>19</xdr:row>
      <xdr:rowOff>95250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76250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</xdr:col>
      <xdr:colOff>104775</xdr:colOff>
      <xdr:row>17</xdr:row>
      <xdr:rowOff>133350</xdr:rowOff>
    </xdr:from>
    <xdr:to>
      <xdr:col>1</xdr:col>
      <xdr:colOff>542925</xdr:colOff>
      <xdr:row>19</xdr:row>
      <xdr:rowOff>95250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866775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257175</xdr:colOff>
      <xdr:row>18</xdr:row>
      <xdr:rowOff>19050</xdr:rowOff>
    </xdr:from>
    <xdr:to>
      <xdr:col>8</xdr:col>
      <xdr:colOff>685800</xdr:colOff>
      <xdr:row>19</xdr:row>
      <xdr:rowOff>142875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591175" y="3619500"/>
          <a:ext cx="1190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Tiempo</a:t>
          </a:r>
        </a:p>
      </xdr:txBody>
    </xdr:sp>
    <xdr:clientData/>
  </xdr:twoCellAnchor>
  <xdr:twoCellAnchor>
    <xdr:from>
      <xdr:col>2</xdr:col>
      <xdr:colOff>247650</xdr:colOff>
      <xdr:row>17</xdr:row>
      <xdr:rowOff>123825</xdr:rowOff>
    </xdr:from>
    <xdr:to>
      <xdr:col>2</xdr:col>
      <xdr:colOff>685800</xdr:colOff>
      <xdr:row>19</xdr:row>
      <xdr:rowOff>85725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771650" y="3524250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523875</xdr:colOff>
      <xdr:row>17</xdr:row>
      <xdr:rowOff>133350</xdr:rowOff>
    </xdr:from>
    <xdr:to>
      <xdr:col>2</xdr:col>
      <xdr:colOff>200025</xdr:colOff>
      <xdr:row>19</xdr:row>
      <xdr:rowOff>95250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1285875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</xdr:col>
      <xdr:colOff>495300</xdr:colOff>
      <xdr:row>17</xdr:row>
      <xdr:rowOff>133350</xdr:rowOff>
    </xdr:from>
    <xdr:to>
      <xdr:col>5</xdr:col>
      <xdr:colOff>171450</xdr:colOff>
      <xdr:row>19</xdr:row>
      <xdr:rowOff>95250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3543300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0</xdr:col>
      <xdr:colOff>733425</xdr:colOff>
      <xdr:row>6</xdr:row>
      <xdr:rowOff>57150</xdr:rowOff>
    </xdr:from>
    <xdr:to>
      <xdr:col>1</xdr:col>
      <xdr:colOff>504825</xdr:colOff>
      <xdr:row>8</xdr:row>
      <xdr:rowOff>85725</xdr:rowOff>
    </xdr:to>
    <xdr:sp macro="" textlink="">
      <xdr:nvSpPr>
        <xdr:cNvPr id="3086" name="AutoShape 14"/>
        <xdr:cNvSpPr>
          <a:spLocks noChangeArrowheads="1"/>
        </xdr:cNvSpPr>
      </xdr:nvSpPr>
      <xdr:spPr bwMode="auto">
        <a:xfrm>
          <a:off x="733425" y="1257300"/>
          <a:ext cx="533400" cy="428625"/>
        </a:xfrm>
        <a:prstGeom prst="wedgeRectCallout">
          <a:avLst>
            <a:gd name="adj1" fmla="val 12352"/>
            <a:gd name="adj2" fmla="val 3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685800</xdr:colOff>
      <xdr:row>6</xdr:row>
      <xdr:rowOff>85725</xdr:rowOff>
    </xdr:from>
    <xdr:to>
      <xdr:col>3</xdr:col>
      <xdr:colOff>152400</xdr:colOff>
      <xdr:row>8</xdr:row>
      <xdr:rowOff>114300</xdr:rowOff>
    </xdr:to>
    <xdr:sp macro="" textlink="">
      <xdr:nvSpPr>
        <xdr:cNvPr id="3087" name="AutoShape 15"/>
        <xdr:cNvSpPr>
          <a:spLocks noChangeArrowheads="1"/>
        </xdr:cNvSpPr>
      </xdr:nvSpPr>
      <xdr:spPr bwMode="auto">
        <a:xfrm>
          <a:off x="1447800" y="1285875"/>
          <a:ext cx="990600" cy="428625"/>
        </a:xfrm>
        <a:prstGeom prst="wedgeRectCallout">
          <a:avLst>
            <a:gd name="adj1" fmla="val -44231"/>
            <a:gd name="adj2" fmla="val 29054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(1+g)</a:t>
          </a:r>
        </a:p>
      </xdr:txBody>
    </xdr:sp>
    <xdr:clientData/>
  </xdr:twoCellAnchor>
  <xdr:twoCellAnchor>
    <xdr:from>
      <xdr:col>3</xdr:col>
      <xdr:colOff>104775</xdr:colOff>
      <xdr:row>12</xdr:row>
      <xdr:rowOff>133350</xdr:rowOff>
    </xdr:from>
    <xdr:to>
      <xdr:col>4</xdr:col>
      <xdr:colOff>647700</xdr:colOff>
      <xdr:row>15</xdr:row>
      <xdr:rowOff>0</xdr:rowOff>
    </xdr:to>
    <xdr:sp macro="" textlink="">
      <xdr:nvSpPr>
        <xdr:cNvPr id="3088" name="AutoShape 16"/>
        <xdr:cNvSpPr>
          <a:spLocks noChangeArrowheads="1"/>
        </xdr:cNvSpPr>
      </xdr:nvSpPr>
      <xdr:spPr bwMode="auto">
        <a:xfrm>
          <a:off x="2390775" y="2533650"/>
          <a:ext cx="1304925" cy="466725"/>
        </a:xfrm>
        <a:prstGeom prst="wedgeRectCallout">
          <a:avLst>
            <a:gd name="adj1" fmla="val -78468"/>
            <a:gd name="adj2" fmla="val -928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(1+g)</a:t>
          </a:r>
          <a:r>
            <a:rPr lang="es-MX" sz="1600" b="1" i="0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</xdr:col>
      <xdr:colOff>571500</xdr:colOff>
      <xdr:row>10</xdr:row>
      <xdr:rowOff>66675</xdr:rowOff>
    </xdr:from>
    <xdr:to>
      <xdr:col>7</xdr:col>
      <xdr:colOff>419100</xdr:colOff>
      <xdr:row>12</xdr:row>
      <xdr:rowOff>95250</xdr:rowOff>
    </xdr:to>
    <xdr:sp macro="" textlink="">
      <xdr:nvSpPr>
        <xdr:cNvPr id="3089" name="AutoShape 17"/>
        <xdr:cNvSpPr>
          <a:spLocks noChangeArrowheads="1"/>
        </xdr:cNvSpPr>
      </xdr:nvSpPr>
      <xdr:spPr bwMode="auto">
        <a:xfrm>
          <a:off x="4381500" y="2066925"/>
          <a:ext cx="1371600" cy="428625"/>
        </a:xfrm>
        <a:prstGeom prst="wedgeRectCallout">
          <a:avLst>
            <a:gd name="adj1" fmla="val -89583"/>
            <a:gd name="adj2" fmla="val -40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(1+g)</a:t>
          </a:r>
          <a:r>
            <a:rPr lang="es-MX" sz="1600" b="1" i="0" strike="noStrike" baseline="3000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6</xdr:col>
      <xdr:colOff>19050</xdr:colOff>
      <xdr:row>17</xdr:row>
      <xdr:rowOff>28575</xdr:rowOff>
    </xdr:from>
    <xdr:to>
      <xdr:col>6</xdr:col>
      <xdr:colOff>457200</xdr:colOff>
      <xdr:row>19</xdr:row>
      <xdr:rowOff>123825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4591050" y="3429000"/>
          <a:ext cx="438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s-MX" sz="2400" b="1" i="0" strike="noStrike">
              <a:solidFill>
                <a:srgbClr val="000000"/>
              </a:solidFill>
              <a:latin typeface="Arial"/>
              <a:cs typeface="Arial"/>
            </a:rPr>
            <a:t>...</a:t>
          </a:r>
        </a:p>
      </xdr:txBody>
    </xdr:sp>
    <xdr:clientData/>
  </xdr:twoCellAnchor>
  <xdr:twoCellAnchor>
    <xdr:from>
      <xdr:col>0</xdr:col>
      <xdr:colOff>647700</xdr:colOff>
      <xdr:row>17</xdr:row>
      <xdr:rowOff>85725</xdr:rowOff>
    </xdr:from>
    <xdr:to>
      <xdr:col>3</xdr:col>
      <xdr:colOff>247650</xdr:colOff>
      <xdr:row>17</xdr:row>
      <xdr:rowOff>95250</xdr:rowOff>
    </xdr:to>
    <xdr:sp macro="" textlink="">
      <xdr:nvSpPr>
        <xdr:cNvPr id="3164" name="Line 19"/>
        <xdr:cNvSpPr>
          <a:spLocks noChangeShapeType="1"/>
        </xdr:cNvSpPr>
      </xdr:nvSpPr>
      <xdr:spPr bwMode="auto">
        <a:xfrm flipV="1">
          <a:off x="647700" y="3486150"/>
          <a:ext cx="1885950" cy="952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3</xdr:row>
      <xdr:rowOff>19050</xdr:rowOff>
    </xdr:from>
    <xdr:to>
      <xdr:col>4</xdr:col>
      <xdr:colOff>438150</xdr:colOff>
      <xdr:row>16</xdr:row>
      <xdr:rowOff>0</xdr:rowOff>
    </xdr:to>
    <xdr:sp macro="" textlink="">
      <xdr:nvSpPr>
        <xdr:cNvPr id="3165" name="Freeform 25"/>
        <xdr:cNvSpPr>
          <a:spLocks/>
        </xdr:cNvSpPr>
      </xdr:nvSpPr>
      <xdr:spPr bwMode="auto">
        <a:xfrm>
          <a:off x="1057275" y="619125"/>
          <a:ext cx="2428875" cy="2581275"/>
        </a:xfrm>
        <a:custGeom>
          <a:avLst/>
          <a:gdLst>
            <a:gd name="T0" fmla="*/ 0 w 276"/>
            <a:gd name="T1" fmla="*/ 2581275 h 209"/>
            <a:gd name="T2" fmla="*/ 404812 w 276"/>
            <a:gd name="T3" fmla="*/ 2433068 h 209"/>
            <a:gd name="T4" fmla="*/ 906428 w 276"/>
            <a:gd name="T5" fmla="*/ 1852590 h 209"/>
            <a:gd name="T6" fmla="*/ 2428875 w 276"/>
            <a:gd name="T7" fmla="*/ 0 h 209"/>
            <a:gd name="T8" fmla="*/ 0 60000 65536"/>
            <a:gd name="T9" fmla="*/ 0 60000 65536"/>
            <a:gd name="T10" fmla="*/ 0 60000 65536"/>
            <a:gd name="T11" fmla="*/ 0 60000 65536"/>
            <a:gd name="T12" fmla="*/ 0 w 276"/>
            <a:gd name="T13" fmla="*/ 0 h 209"/>
            <a:gd name="T14" fmla="*/ 276 w 276"/>
            <a:gd name="T15" fmla="*/ 209 h 20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6" h="209">
              <a:moveTo>
                <a:pt x="0" y="209"/>
              </a:moveTo>
              <a:cubicBezTo>
                <a:pt x="14" y="208"/>
                <a:pt x="29" y="207"/>
                <a:pt x="46" y="197"/>
              </a:cubicBezTo>
              <a:cubicBezTo>
                <a:pt x="63" y="187"/>
                <a:pt x="65" y="183"/>
                <a:pt x="103" y="150"/>
              </a:cubicBezTo>
              <a:cubicBezTo>
                <a:pt x="141" y="117"/>
                <a:pt x="208" y="58"/>
                <a:pt x="276" y="0"/>
              </a:cubicBezTo>
            </a:path>
          </a:pathLst>
        </a:custGeom>
        <a:noFill/>
        <a:ln w="444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666750</xdr:colOff>
      <xdr:row>2</xdr:row>
      <xdr:rowOff>133350</xdr:rowOff>
    </xdr:from>
    <xdr:to>
      <xdr:col>4</xdr:col>
      <xdr:colOff>666750</xdr:colOff>
      <xdr:row>5</xdr:row>
      <xdr:rowOff>123825</xdr:rowOff>
    </xdr:to>
    <xdr:sp macro="" textlink="">
      <xdr:nvSpPr>
        <xdr:cNvPr id="3166" name="Line 27"/>
        <xdr:cNvSpPr>
          <a:spLocks noChangeShapeType="1"/>
        </xdr:cNvSpPr>
      </xdr:nvSpPr>
      <xdr:spPr bwMode="auto">
        <a:xfrm>
          <a:off x="3714750" y="533400"/>
          <a:ext cx="0" cy="590550"/>
        </a:xfrm>
        <a:prstGeom prst="line">
          <a:avLst/>
        </a:prstGeom>
        <a:noFill/>
        <a:ln w="571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238125</xdr:colOff>
      <xdr:row>17</xdr:row>
      <xdr:rowOff>85725</xdr:rowOff>
    </xdr:from>
    <xdr:to>
      <xdr:col>3</xdr:col>
      <xdr:colOff>695325</xdr:colOff>
      <xdr:row>17</xdr:row>
      <xdr:rowOff>85725</xdr:rowOff>
    </xdr:to>
    <xdr:sp macro="" textlink="">
      <xdr:nvSpPr>
        <xdr:cNvPr id="3167" name="Line 29"/>
        <xdr:cNvSpPr>
          <a:spLocks noChangeShapeType="1"/>
        </xdr:cNvSpPr>
      </xdr:nvSpPr>
      <xdr:spPr bwMode="auto">
        <a:xfrm>
          <a:off x="2524125" y="3486150"/>
          <a:ext cx="457200" cy="0"/>
        </a:xfrm>
        <a:prstGeom prst="line">
          <a:avLst/>
        </a:prstGeom>
        <a:noFill/>
        <a:ln w="571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19</xdr:row>
      <xdr:rowOff>9525</xdr:rowOff>
    </xdr:from>
    <xdr:to>
      <xdr:col>5</xdr:col>
      <xdr:colOff>247650</xdr:colOff>
      <xdr:row>21</xdr:row>
      <xdr:rowOff>0</xdr:rowOff>
    </xdr:to>
    <xdr:sp macro="" textlink="">
      <xdr:nvSpPr>
        <xdr:cNvPr id="3168" name="Freeform 30"/>
        <xdr:cNvSpPr>
          <a:spLocks/>
        </xdr:cNvSpPr>
      </xdr:nvSpPr>
      <xdr:spPr bwMode="auto">
        <a:xfrm>
          <a:off x="742950" y="3810000"/>
          <a:ext cx="3314700" cy="390525"/>
        </a:xfrm>
        <a:custGeom>
          <a:avLst/>
          <a:gdLst>
            <a:gd name="T0" fmla="*/ 2971800 w 348"/>
            <a:gd name="T1" fmla="*/ 390525 h 41"/>
            <a:gd name="T2" fmla="*/ 2905125 w 348"/>
            <a:gd name="T3" fmla="*/ 190500 h 41"/>
            <a:gd name="T4" fmla="*/ 542925 w 348"/>
            <a:gd name="T5" fmla="*/ 190500 h 41"/>
            <a:gd name="T6" fmla="*/ 0 w 348"/>
            <a:gd name="T7" fmla="*/ 0 h 41"/>
            <a:gd name="T8" fmla="*/ 0 60000 65536"/>
            <a:gd name="T9" fmla="*/ 0 60000 65536"/>
            <a:gd name="T10" fmla="*/ 0 60000 65536"/>
            <a:gd name="T11" fmla="*/ 0 60000 65536"/>
            <a:gd name="T12" fmla="*/ 0 w 348"/>
            <a:gd name="T13" fmla="*/ 0 h 41"/>
            <a:gd name="T14" fmla="*/ 348 w 348"/>
            <a:gd name="T15" fmla="*/ 41 h 4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48" h="41">
              <a:moveTo>
                <a:pt x="312" y="41"/>
              </a:moveTo>
              <a:cubicBezTo>
                <a:pt x="330" y="32"/>
                <a:pt x="348" y="24"/>
                <a:pt x="305" y="20"/>
              </a:cubicBezTo>
              <a:cubicBezTo>
                <a:pt x="262" y="16"/>
                <a:pt x="108" y="23"/>
                <a:pt x="57" y="20"/>
              </a:cubicBezTo>
              <a:cubicBezTo>
                <a:pt x="6" y="17"/>
                <a:pt x="3" y="8"/>
                <a:pt x="0" y="0"/>
              </a:cubicBezTo>
            </a:path>
          </a:pathLst>
        </a:custGeom>
        <a:noFill/>
        <a:ln w="2857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topLeftCell="A16" zoomScale="104" zoomScaleNormal="104" workbookViewId="0">
      <selection activeCell="A21" sqref="A21"/>
    </sheetView>
  </sheetViews>
  <sheetFormatPr baseColWidth="10" defaultRowHeight="20.25"/>
  <cols>
    <col min="1" max="1" width="53.140625" style="44" customWidth="1"/>
    <col min="2" max="2" width="18.5703125" style="44" customWidth="1"/>
    <col min="3" max="3" width="35.5703125" style="44" customWidth="1"/>
    <col min="4" max="4" width="15.85546875" style="44" customWidth="1"/>
    <col min="5" max="16384" width="11.42578125" style="44"/>
  </cols>
  <sheetData>
    <row r="1" spans="1:6" ht="30" customHeight="1">
      <c r="A1" s="46" t="s">
        <v>23</v>
      </c>
      <c r="B1" s="46"/>
      <c r="C1" s="46"/>
      <c r="D1" s="46"/>
      <c r="E1" s="46"/>
      <c r="F1" s="46"/>
    </row>
    <row r="2" spans="1:6" ht="30" customHeight="1">
      <c r="A2" s="44" t="s">
        <v>62</v>
      </c>
      <c r="B2" s="43" t="s">
        <v>6</v>
      </c>
      <c r="C2" s="44" t="s">
        <v>16</v>
      </c>
      <c r="D2" s="45" t="s">
        <v>12</v>
      </c>
    </row>
    <row r="3" spans="1:6" ht="30" customHeight="1">
      <c r="A3" s="44" t="s">
        <v>60</v>
      </c>
      <c r="B3" s="43" t="s">
        <v>17</v>
      </c>
      <c r="C3" s="44" t="s">
        <v>18</v>
      </c>
      <c r="D3" s="45" t="s">
        <v>87</v>
      </c>
    </row>
    <row r="4" spans="1:6" ht="30" customHeight="1">
      <c r="A4" s="44" t="s">
        <v>21</v>
      </c>
      <c r="B4" s="43" t="s">
        <v>67</v>
      </c>
      <c r="C4" s="44" t="s">
        <v>22</v>
      </c>
      <c r="D4" s="43" t="s">
        <v>68</v>
      </c>
    </row>
    <row r="5" spans="1:6" ht="30" customHeight="1">
      <c r="A5" s="44" t="s">
        <v>63</v>
      </c>
      <c r="B5" s="44" t="s">
        <v>69</v>
      </c>
    </row>
    <row r="6" spans="1:6" ht="30" customHeight="1">
      <c r="A6" s="44" t="s">
        <v>70</v>
      </c>
      <c r="B6" s="44" t="s">
        <v>71</v>
      </c>
    </row>
    <row r="7" spans="1:6" ht="30" customHeight="1">
      <c r="A7" s="44" t="s">
        <v>64</v>
      </c>
      <c r="B7" s="44" t="s">
        <v>72</v>
      </c>
    </row>
    <row r="8" spans="1:6" ht="30" customHeight="1">
      <c r="A8" s="44" t="s">
        <v>13</v>
      </c>
      <c r="B8" s="44" t="s">
        <v>14</v>
      </c>
    </row>
    <row r="9" spans="1:6" ht="30" customHeight="1">
      <c r="A9" s="44" t="s">
        <v>15</v>
      </c>
      <c r="B9" s="44" t="s">
        <v>73</v>
      </c>
    </row>
    <row r="10" spans="1:6" ht="30" customHeight="1">
      <c r="A10" s="44" t="s">
        <v>61</v>
      </c>
      <c r="B10" s="44" t="s">
        <v>74</v>
      </c>
    </row>
    <row r="11" spans="1:6" ht="30" customHeight="1">
      <c r="A11" s="44" t="s">
        <v>75</v>
      </c>
      <c r="B11" s="44" t="s">
        <v>76</v>
      </c>
    </row>
    <row r="12" spans="1:6" ht="30" customHeight="1">
      <c r="A12" s="44" t="s">
        <v>77</v>
      </c>
      <c r="B12" s="44" t="s">
        <v>78</v>
      </c>
    </row>
    <row r="13" spans="1:6" ht="30" customHeight="1">
      <c r="A13" s="44" t="s">
        <v>19</v>
      </c>
      <c r="B13" s="44" t="s">
        <v>65</v>
      </c>
    </row>
    <row r="14" spans="1:6" ht="30" customHeight="1">
      <c r="A14" s="44" t="s">
        <v>86</v>
      </c>
      <c r="B14" s="44" t="s">
        <v>66</v>
      </c>
    </row>
    <row r="15" spans="1:6" ht="30" customHeight="1">
      <c r="B15" s="44" t="s">
        <v>79</v>
      </c>
    </row>
    <row r="16" spans="1:6" ht="30" customHeight="1">
      <c r="B16" s="44" t="s">
        <v>80</v>
      </c>
    </row>
    <row r="17" spans="1:2" ht="30" customHeight="1">
      <c r="A17" s="44" t="s">
        <v>81</v>
      </c>
      <c r="B17" s="44" t="s">
        <v>82</v>
      </c>
    </row>
    <row r="18" spans="1:2" ht="30" customHeight="1">
      <c r="B18" s="44" t="s">
        <v>83</v>
      </c>
    </row>
    <row r="19" spans="1:2" ht="30" customHeight="1">
      <c r="A19" s="44" t="s">
        <v>85</v>
      </c>
      <c r="B19" s="44" t="s">
        <v>84</v>
      </c>
    </row>
  </sheetData>
  <mergeCells count="1">
    <mergeCell ref="A1:F1"/>
  </mergeCells>
  <phoneticPr fontId="1" type="noConversion"/>
  <pageMargins left="0.83" right="0.32" top="0.28999999999999998" bottom="0.17" header="0" footer="0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4"/>
  <sheetViews>
    <sheetView zoomScale="168" workbookViewId="0">
      <selection activeCell="B16" sqref="B16"/>
    </sheetView>
  </sheetViews>
  <sheetFormatPr baseColWidth="10" defaultRowHeight="12.75"/>
  <cols>
    <col min="1" max="1" width="16.140625" style="5" customWidth="1"/>
    <col min="2" max="2" width="19.42578125" style="5" customWidth="1"/>
    <col min="3" max="3" width="9.5703125" style="5" customWidth="1"/>
    <col min="4" max="4" width="14.5703125" style="5" customWidth="1"/>
    <col min="5" max="8" width="16.140625" style="5" customWidth="1"/>
  </cols>
  <sheetData>
    <row r="2" spans="1:5">
      <c r="A2" s="10" t="s">
        <v>30</v>
      </c>
    </row>
    <row r="3" spans="1:5">
      <c r="A3" s="5" t="s">
        <v>0</v>
      </c>
      <c r="C3" s="1">
        <v>559997</v>
      </c>
      <c r="D3" s="8" t="s">
        <v>1</v>
      </c>
      <c r="E3" s="7">
        <v>36</v>
      </c>
    </row>
    <row r="4" spans="1:5">
      <c r="A4" s="9" t="s">
        <v>2</v>
      </c>
      <c r="B4" s="7">
        <v>25650</v>
      </c>
    </row>
    <row r="5" spans="1:5">
      <c r="A5" s="9" t="s">
        <v>31</v>
      </c>
      <c r="B5" s="7"/>
    </row>
    <row r="6" spans="1:5">
      <c r="A6" s="9"/>
      <c r="B6" s="7"/>
    </row>
    <row r="7" spans="1:5">
      <c r="A7" s="9" t="s">
        <v>3</v>
      </c>
      <c r="B7" s="24">
        <v>559997</v>
      </c>
    </row>
    <row r="8" spans="1:5">
      <c r="A8" s="5" t="s">
        <v>4</v>
      </c>
      <c r="B8" s="1">
        <v>36</v>
      </c>
    </row>
    <row r="9" spans="1:5">
      <c r="A9" s="5" t="s">
        <v>5</v>
      </c>
      <c r="B9" s="1">
        <v>25650</v>
      </c>
      <c r="D9" s="6"/>
    </row>
    <row r="10" spans="1:5" ht="15.75">
      <c r="A10" s="26" t="s">
        <v>6</v>
      </c>
      <c r="B10" s="25" t="s">
        <v>24</v>
      </c>
    </row>
    <row r="11" spans="1:5">
      <c r="A11" s="5">
        <v>0.1</v>
      </c>
      <c r="B11" s="5">
        <f>B$9/A11</f>
        <v>256500</v>
      </c>
      <c r="C11" s="5">
        <f>1-1/POWER(1+A11,B$8)</f>
        <v>0.96765081569239331</v>
      </c>
      <c r="D11" s="1">
        <f>ROUND(B11*C11,0)</f>
        <v>248202</v>
      </c>
    </row>
    <row r="12" spans="1:5">
      <c r="A12" s="5">
        <v>0.08</v>
      </c>
      <c r="B12" s="5">
        <f>B$9/A12</f>
        <v>320625</v>
      </c>
      <c r="C12" s="5">
        <f>1-1/POWER(1+A12,B$8)</f>
        <v>0.93737542342645352</v>
      </c>
      <c r="D12" s="1">
        <f>ROUND(B12*C12,0)</f>
        <v>300546</v>
      </c>
    </row>
    <row r="13" spans="1:5">
      <c r="A13" s="5">
        <v>0.02</v>
      </c>
      <c r="B13" s="5">
        <f>B$9/A13</f>
        <v>1282500</v>
      </c>
      <c r="C13" s="5">
        <f>1-1/POWER(1+A13,B$8)</f>
        <v>0.50977684964774772</v>
      </c>
      <c r="D13" s="1">
        <f>ROUND(B13*C13,0)</f>
        <v>653789</v>
      </c>
    </row>
    <row r="14" spans="1:5">
      <c r="A14" s="27">
        <v>0.03</v>
      </c>
      <c r="B14" s="27">
        <f>B$9/A14</f>
        <v>855000</v>
      </c>
      <c r="C14" s="27">
        <f>1-1/POWER(1+A14,B$8)</f>
        <v>0.65496757494331326</v>
      </c>
      <c r="D14" s="28">
        <f>ROUND(B14*C14,0)</f>
        <v>559997</v>
      </c>
    </row>
  </sheetData>
  <phoneticPr fontId="1" type="noConversion"/>
  <pageMargins left="0.75" right="0.75" top="1" bottom="1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topLeftCell="A10" workbookViewId="0">
      <selection activeCell="H17" sqref="H17"/>
    </sheetView>
  </sheetViews>
  <sheetFormatPr baseColWidth="10" defaultRowHeight="23.25"/>
  <cols>
    <col min="1" max="1" width="18.28515625" style="11" customWidth="1"/>
    <col min="2" max="2" width="16.140625" style="11" customWidth="1"/>
    <col min="3" max="3" width="18.7109375" style="11" customWidth="1"/>
    <col min="4" max="4" width="14.5703125" style="11" customWidth="1"/>
    <col min="5" max="16384" width="11.42578125" style="11"/>
  </cols>
  <sheetData>
    <row r="1" spans="1:1">
      <c r="A1" s="11" t="s">
        <v>29</v>
      </c>
    </row>
    <row r="2" spans="1:1">
      <c r="A2" s="11" t="s">
        <v>25</v>
      </c>
    </row>
    <row r="11" spans="1:1">
      <c r="A11" s="11" t="s">
        <v>26</v>
      </c>
    </row>
    <row r="12" spans="1:1">
      <c r="A12" s="11" t="s">
        <v>27</v>
      </c>
    </row>
    <row r="13" spans="1:1">
      <c r="A13" s="11" t="s">
        <v>28</v>
      </c>
    </row>
    <row r="15" spans="1:1" ht="26.25">
      <c r="A15" s="12" t="s">
        <v>8</v>
      </c>
    </row>
    <row r="16" spans="1:1">
      <c r="A16" s="12"/>
    </row>
    <row r="17" spans="1:5">
      <c r="A17" s="13" t="s">
        <v>6</v>
      </c>
      <c r="B17" s="23" t="s">
        <v>9</v>
      </c>
      <c r="C17" s="23" t="s">
        <v>11</v>
      </c>
      <c r="D17" s="23" t="s">
        <v>10</v>
      </c>
      <c r="E17" s="3">
        <v>950</v>
      </c>
    </row>
    <row r="18" spans="1:5" s="15" customFormat="1" ht="15">
      <c r="A18" s="19">
        <v>0.1</v>
      </c>
      <c r="B18" s="17">
        <f>90/A18</f>
        <v>900</v>
      </c>
      <c r="C18" s="18">
        <f>1 - 1/POWER(1+A18,6)</f>
        <v>0.43552606994622278</v>
      </c>
      <c r="D18" s="18">
        <f>1000/POWER(1+A18,6)</f>
        <v>564.47393005377717</v>
      </c>
      <c r="E18" s="22">
        <f>ROUND(B18*C18+D18,0)</f>
        <v>956</v>
      </c>
    </row>
    <row r="19" spans="1:5" s="15" customFormat="1" ht="15">
      <c r="A19" s="19">
        <v>0.105</v>
      </c>
      <c r="B19" s="17">
        <f>90/A19</f>
        <v>857.14285714285722</v>
      </c>
      <c r="C19" s="18">
        <f>1 - 1/POWER(1+A19,6)</f>
        <v>0.45067883571405998</v>
      </c>
      <c r="D19" s="18">
        <f>1000/POWER(1+A19,6)</f>
        <v>549.32116428594009</v>
      </c>
      <c r="E19" s="22">
        <f>ROUND(B19*C19+D19,0)</f>
        <v>936</v>
      </c>
    </row>
    <row r="20" spans="1:5" ht="17.25" customHeight="1">
      <c r="A20" s="30">
        <v>0.10150000000000001</v>
      </c>
      <c r="B20" s="31">
        <f>90/A20</f>
        <v>886.69950738916248</v>
      </c>
      <c r="C20" s="32">
        <f>1 - 1/POWER(1+A20,6)</f>
        <v>0.44012253044577432</v>
      </c>
      <c r="D20" s="32">
        <f>1000/POWER(1+A20,6)</f>
        <v>559.87746955422563</v>
      </c>
      <c r="E20" s="33">
        <f>ROUND(B20*C20+D20,0)</f>
        <v>950</v>
      </c>
    </row>
    <row r="21" spans="1:5" ht="17.25" customHeight="1">
      <c r="A21" s="19"/>
      <c r="B21" s="17"/>
      <c r="C21" s="18"/>
      <c r="D21" s="18"/>
      <c r="E21" s="16"/>
    </row>
    <row r="22" spans="1:5" ht="23.25" customHeight="1">
      <c r="A22" s="29" t="s">
        <v>7</v>
      </c>
      <c r="C22" s="11">
        <f>ROUND(100*A20,2)</f>
        <v>10.15</v>
      </c>
      <c r="D22" s="18"/>
      <c r="E22" s="16"/>
    </row>
    <row r="23" spans="1:5" ht="17.25" customHeight="1">
      <c r="A23" s="14"/>
      <c r="B23" s="21"/>
      <c r="C23" s="14"/>
      <c r="D23" s="14"/>
    </row>
    <row r="24" spans="1:5" ht="17.25" customHeight="1">
      <c r="A24" s="14"/>
      <c r="B24" s="20"/>
      <c r="C24" s="14"/>
      <c r="D24" s="14"/>
    </row>
    <row r="25" spans="1:5" ht="17.25" customHeight="1">
      <c r="A25" s="14"/>
      <c r="B25" s="14"/>
      <c r="C25" s="14"/>
      <c r="D25" s="14"/>
    </row>
    <row r="26" spans="1:5">
      <c r="A26" s="14"/>
      <c r="B26" s="14"/>
      <c r="C26" s="14"/>
      <c r="D26" s="14"/>
    </row>
  </sheetData>
  <phoneticPr fontId="1" type="noConversion"/>
  <pageMargins left="0.75" right="0.52" top="0.18" bottom="0.24" header="0" footer="0"/>
  <pageSetup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J21" sqref="J21"/>
    </sheetView>
  </sheetViews>
  <sheetFormatPr baseColWidth="10" defaultRowHeight="15.75"/>
  <cols>
    <col min="1" max="16384" width="11.42578125" style="34"/>
  </cols>
  <sheetData>
    <row r="1" spans="1:2">
      <c r="A1" s="34" t="s">
        <v>32</v>
      </c>
    </row>
    <row r="2" spans="1:2">
      <c r="A2" s="34" t="s">
        <v>49</v>
      </c>
    </row>
    <row r="5" spans="1:2">
      <c r="B5" s="35"/>
    </row>
    <row r="22" spans="1:7" ht="23.25">
      <c r="A22" s="2" t="s">
        <v>20</v>
      </c>
      <c r="B22" s="2"/>
      <c r="E22" s="4" t="s">
        <v>50</v>
      </c>
    </row>
    <row r="23" spans="1:7" ht="23.25">
      <c r="A23" s="2" t="s">
        <v>51</v>
      </c>
      <c r="C23" s="2"/>
      <c r="E23" s="4" t="s">
        <v>52</v>
      </c>
    </row>
    <row r="24" spans="1:7" ht="19.5">
      <c r="A24" s="39" t="s">
        <v>53</v>
      </c>
    </row>
    <row r="26" spans="1:7">
      <c r="A26" s="36" t="s">
        <v>33</v>
      </c>
      <c r="G26" s="40" t="s">
        <v>55</v>
      </c>
    </row>
    <row r="27" spans="1:7">
      <c r="A27" s="34" t="s">
        <v>34</v>
      </c>
      <c r="G27" s="41">
        <v>1</v>
      </c>
    </row>
    <row r="28" spans="1:7">
      <c r="A28" s="34" t="s">
        <v>35</v>
      </c>
      <c r="G28" s="41">
        <v>1.25</v>
      </c>
    </row>
    <row r="29" spans="1:7">
      <c r="A29" s="34" t="s">
        <v>37</v>
      </c>
      <c r="G29" s="41">
        <v>1.5</v>
      </c>
    </row>
    <row r="30" spans="1:7">
      <c r="A30" s="34" t="s">
        <v>36</v>
      </c>
      <c r="G30" s="34">
        <v>1.4999999999999999E-2</v>
      </c>
    </row>
    <row r="31" spans="1:7">
      <c r="A31" s="34" t="s">
        <v>38</v>
      </c>
      <c r="G31" s="34">
        <v>0.12</v>
      </c>
    </row>
    <row r="32" spans="1:7">
      <c r="A32" s="34" t="s">
        <v>44</v>
      </c>
    </row>
    <row r="33" spans="1:6">
      <c r="A33" s="38" t="s">
        <v>39</v>
      </c>
      <c r="B33" s="34" t="s">
        <v>40</v>
      </c>
    </row>
    <row r="34" spans="1:6">
      <c r="A34" s="38" t="s">
        <v>45</v>
      </c>
      <c r="B34" s="34" t="s">
        <v>41</v>
      </c>
    </row>
    <row r="35" spans="1:6">
      <c r="A35" s="38" t="s">
        <v>46</v>
      </c>
      <c r="B35" s="34" t="s">
        <v>42</v>
      </c>
    </row>
    <row r="36" spans="1:6">
      <c r="A36" s="38" t="s">
        <v>47</v>
      </c>
      <c r="B36" s="34" t="s">
        <v>43</v>
      </c>
    </row>
    <row r="38" spans="1:6">
      <c r="A38" s="34" t="s">
        <v>54</v>
      </c>
    </row>
    <row r="40" spans="1:6">
      <c r="A40" s="34" t="s">
        <v>47</v>
      </c>
      <c r="B40" s="34" t="s">
        <v>48</v>
      </c>
      <c r="E40" s="41">
        <f>G29</f>
        <v>1.5</v>
      </c>
      <c r="F40" s="34">
        <f>E40*(1+G30)</f>
        <v>1.5225</v>
      </c>
    </row>
    <row r="41" spans="1:6">
      <c r="B41" s="35" t="s">
        <v>56</v>
      </c>
      <c r="C41" s="35"/>
      <c r="D41" s="35"/>
      <c r="E41" s="35"/>
      <c r="F41" s="42">
        <f>ROUND(F40/(G31-G30),2)</f>
        <v>14.5</v>
      </c>
    </row>
    <row r="42" spans="1:6">
      <c r="B42" s="35"/>
      <c r="C42" s="35"/>
      <c r="D42" s="35"/>
      <c r="E42" s="35"/>
      <c r="F42" s="42"/>
    </row>
    <row r="43" spans="1:6">
      <c r="A43" s="34" t="s">
        <v>46</v>
      </c>
      <c r="B43" s="35" t="s">
        <v>57</v>
      </c>
      <c r="E43" s="37">
        <f>F41+G29</f>
        <v>16</v>
      </c>
      <c r="F43" s="35">
        <f>ROUND(E43/(1+G31),2)</f>
        <v>14.29</v>
      </c>
    </row>
    <row r="45" spans="1:6">
      <c r="A45" s="34" t="s">
        <v>45</v>
      </c>
      <c r="B45" s="35" t="s">
        <v>58</v>
      </c>
      <c r="E45" s="41">
        <f>F43+G28</f>
        <v>15.54</v>
      </c>
      <c r="F45" s="35">
        <f>ROUND(E45/(1+G31),2)</f>
        <v>13.88</v>
      </c>
    </row>
    <row r="47" spans="1:6">
      <c r="A47" s="34" t="s">
        <v>39</v>
      </c>
      <c r="B47" s="35" t="s">
        <v>59</v>
      </c>
      <c r="E47" s="41">
        <f>F45+G27</f>
        <v>14.88</v>
      </c>
      <c r="F47" s="35">
        <f>ROUND(E47/(1+G31),2)</f>
        <v>13.29</v>
      </c>
    </row>
  </sheetData>
  <phoneticPr fontId="1" type="noConversion"/>
  <pageMargins left="1.08" right="0.17" top="0.46" bottom="0.47" header="0" footer="0"/>
  <pageSetup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AideMémoire</vt:lpstr>
      <vt:lpstr>Anualidad</vt:lpstr>
      <vt:lpstr>Bonos</vt:lpstr>
      <vt:lpstr>Acciones</vt:lpstr>
    </vt:vector>
  </TitlesOfParts>
  <Company>Universidad de Chile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</dc:creator>
  <cp:lastModifiedBy>CRISTOBAL VIDELA-HINTZE</cp:lastModifiedBy>
  <cp:lastPrinted>2007-03-26T23:41:38Z</cp:lastPrinted>
  <dcterms:created xsi:type="dcterms:W3CDTF">2007-03-25T22:32:07Z</dcterms:created>
  <dcterms:modified xsi:type="dcterms:W3CDTF">2014-08-12T10:19:11Z</dcterms:modified>
</cp:coreProperties>
</file>