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Ignacio Mujica\Downloads\"/>
    </mc:Choice>
  </mc:AlternateContent>
  <xr:revisionPtr revIDLastSave="0" documentId="13_ncr:1_{51FF74B0-A08D-4F5A-8104-2DB7024D75A6}" xr6:coauthVersionLast="47" xr6:coauthVersionMax="47" xr10:uidLastSave="{00000000-0000-0000-0000-000000000000}"/>
  <bookViews>
    <workbookView xWindow="-19530" yWindow="1635" windowWidth="17280" windowHeight="12660" firstSheet="1" activeTab="4" xr2:uid="{70DFB057-0FD2-459E-845B-78F6EF9EA8CD}"/>
  </bookViews>
  <sheets>
    <sheet name="Requerimientos y respuestas" sheetId="2" state="hidden" r:id="rId1"/>
    <sheet name="Entrevistas" sheetId="6" r:id="rId2"/>
    <sheet name="Minuta de estrategia" sheetId="5" r:id="rId3"/>
    <sheet name="Demandas" sheetId="7" r:id="rId4"/>
    <sheet name="ExTestigos" sheetId="12" r:id="rId5"/>
    <sheet name="Alegatos" sheetId="8" r:id="rId6"/>
    <sheet name="Gestión de causas" sheetId="9" r:id="rId7"/>
    <sheet name="Examen" sheetId="10" r:id="rId8"/>
    <sheet name="Grupos y casos" sheetId="1" r:id="rId9"/>
    <sheet name="Acta final" sheetId="11"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2" l="1"/>
  <c r="C6" i="12"/>
  <c r="I8" i="11"/>
  <c r="J8" i="11"/>
  <c r="K8" i="11"/>
  <c r="J4" i="11"/>
  <c r="I4" i="11"/>
  <c r="I14" i="11"/>
  <c r="K14" i="11"/>
  <c r="J3" i="11"/>
  <c r="J5" i="11"/>
  <c r="J6" i="11"/>
  <c r="J7" i="11"/>
  <c r="J9" i="11"/>
  <c r="J10" i="11"/>
  <c r="K10" i="11" s="1"/>
  <c r="J11" i="11"/>
  <c r="J12" i="11"/>
  <c r="J13" i="11"/>
  <c r="J14" i="11"/>
  <c r="J15" i="11"/>
  <c r="K15" i="11" s="1"/>
  <c r="I3" i="11"/>
  <c r="K4" i="11"/>
  <c r="I5" i="11"/>
  <c r="K5" i="11" s="1"/>
  <c r="I6" i="11"/>
  <c r="K6" i="11" s="1"/>
  <c r="I7" i="11"/>
  <c r="K7" i="11" s="1"/>
  <c r="I9" i="11"/>
  <c r="I10" i="11"/>
  <c r="I11" i="11"/>
  <c r="I12" i="11"/>
  <c r="I13" i="11"/>
  <c r="K13" i="11" s="1"/>
  <c r="I15" i="11"/>
  <c r="J2" i="11"/>
  <c r="I2" i="11"/>
  <c r="K2" i="11" l="1"/>
  <c r="K11" i="11"/>
  <c r="K12" i="11"/>
  <c r="K3" i="11"/>
  <c r="K9" i="11"/>
  <c r="P13" i="9"/>
  <c r="G15" i="11" s="1"/>
  <c r="O13" i="9"/>
  <c r="G14" i="11" s="1"/>
  <c r="N13" i="9"/>
  <c r="G13" i="11" s="1"/>
  <c r="M13" i="9"/>
  <c r="G12" i="11" s="1"/>
  <c r="L13" i="9"/>
  <c r="G11" i="11" s="1"/>
  <c r="K13" i="9"/>
  <c r="G10" i="11" s="1"/>
  <c r="J13" i="9"/>
  <c r="G9" i="11" s="1"/>
  <c r="I13" i="9"/>
  <c r="G8" i="11" s="1"/>
  <c r="H13" i="9"/>
  <c r="G7" i="11" s="1"/>
  <c r="G13" i="9"/>
  <c r="F13" i="9"/>
  <c r="E13" i="9"/>
  <c r="G4" i="11" s="1"/>
  <c r="D13" i="9"/>
  <c r="G3" i="11" s="1"/>
  <c r="C13" i="9"/>
  <c r="G2" i="11" s="1"/>
  <c r="B13" i="9"/>
  <c r="F21" i="5"/>
  <c r="G21" i="5"/>
  <c r="B21" i="5"/>
  <c r="C23" i="8"/>
  <c r="G5" i="11" l="1"/>
  <c r="G6" i="11"/>
  <c r="D13" i="11"/>
  <c r="D15" i="11"/>
  <c r="D14" i="11"/>
  <c r="D12" i="11"/>
  <c r="D11" i="11"/>
  <c r="C26" i="7"/>
  <c r="D26" i="7"/>
  <c r="E26" i="7"/>
  <c r="F26" i="7"/>
  <c r="G26" i="7"/>
  <c r="D23" i="8"/>
  <c r="F2" i="11" s="1"/>
  <c r="E23" i="8"/>
  <c r="F3" i="11" s="1"/>
  <c r="F23" i="8"/>
  <c r="F4" i="11" s="1"/>
  <c r="G23" i="8"/>
  <c r="F5" i="11" s="1"/>
  <c r="H23" i="8"/>
  <c r="F6" i="11" s="1"/>
  <c r="I23" i="8"/>
  <c r="F7" i="11" s="1"/>
  <c r="J23" i="8"/>
  <c r="F8" i="11" s="1"/>
  <c r="K23" i="8"/>
  <c r="F9" i="11" s="1"/>
  <c r="L23" i="8"/>
  <c r="F10" i="11" s="1"/>
  <c r="M23" i="8"/>
  <c r="F11" i="11" s="1"/>
  <c r="N23" i="8"/>
  <c r="F12" i="11" s="1"/>
  <c r="O23" i="8"/>
  <c r="F13" i="11" s="1"/>
  <c r="P23" i="8"/>
  <c r="F14" i="11" s="1"/>
  <c r="Q23" i="8"/>
  <c r="F15" i="11" s="1"/>
  <c r="B12" i="6"/>
  <c r="C12" i="6"/>
  <c r="C2" i="11" s="1"/>
  <c r="D12" i="6"/>
  <c r="C3" i="11" s="1"/>
  <c r="E12" i="6"/>
  <c r="C4" i="11" s="1"/>
  <c r="F12" i="6"/>
  <c r="C5" i="11" s="1"/>
  <c r="G12" i="6"/>
  <c r="C6" i="11" s="1"/>
  <c r="H12" i="6"/>
  <c r="C7" i="11" s="1"/>
  <c r="I12" i="6"/>
  <c r="C8" i="11" s="1"/>
  <c r="J12" i="6"/>
  <c r="C9" i="11" s="1"/>
  <c r="K12" i="6"/>
  <c r="C10" i="11" s="1"/>
  <c r="L12" i="6"/>
  <c r="C11" i="11" s="1"/>
  <c r="M12" i="6"/>
  <c r="C12" i="11" s="1"/>
  <c r="N12" i="6"/>
  <c r="C13" i="11" s="1"/>
  <c r="O12" i="6"/>
  <c r="C14" i="11" s="1"/>
  <c r="P12" i="6"/>
  <c r="C15" i="11" s="1"/>
  <c r="C21" i="5"/>
  <c r="D21" i="5"/>
  <c r="E21" i="5"/>
  <c r="D4" i="11" l="1"/>
  <c r="D2" i="11"/>
  <c r="D3" i="11"/>
  <c r="E14" i="11"/>
  <c r="H14" i="11" s="1"/>
  <c r="L14" i="11" s="1"/>
  <c r="M14" i="11" s="1"/>
  <c r="E13" i="11"/>
  <c r="H13" i="11" s="1"/>
  <c r="L13" i="11" s="1"/>
  <c r="M13" i="11" s="1"/>
  <c r="E15" i="11"/>
  <c r="H15" i="11" s="1"/>
  <c r="L15" i="11" s="1"/>
  <c r="M15" i="11" s="1"/>
  <c r="E12" i="11"/>
  <c r="H12" i="11" s="1"/>
  <c r="L12" i="11" s="1"/>
  <c r="M12" i="11" s="1"/>
  <c r="E11" i="11"/>
  <c r="H11" i="11" s="1"/>
  <c r="L11" i="11" s="1"/>
  <c r="M11" i="11" s="1"/>
  <c r="E9" i="11"/>
  <c r="E8" i="11"/>
  <c r="E10" i="11"/>
  <c r="E5" i="11"/>
  <c r="E7" i="11"/>
  <c r="E6" i="11"/>
  <c r="E4" i="11"/>
  <c r="H4" i="11" s="1"/>
  <c r="L4" i="11" s="1"/>
  <c r="M4" i="11" s="1"/>
  <c r="E3" i="11"/>
  <c r="E2" i="11"/>
  <c r="D8" i="11"/>
  <c r="D9" i="11"/>
  <c r="D10" i="11"/>
  <c r="D6" i="11"/>
  <c r="D5" i="11"/>
  <c r="D7" i="11"/>
  <c r="H7" i="11" l="1"/>
  <c r="L7" i="11" s="1"/>
  <c r="M7" i="11" s="1"/>
  <c r="H5" i="11"/>
  <c r="L5" i="11" s="1"/>
  <c r="M5" i="11" s="1"/>
  <c r="H6" i="11"/>
  <c r="L6" i="11" s="1"/>
  <c r="M6" i="11" s="1"/>
  <c r="H9" i="11"/>
  <c r="L9" i="11" s="1"/>
  <c r="M9" i="11" s="1"/>
  <c r="H10" i="11"/>
  <c r="L10" i="11" s="1"/>
  <c r="M10" i="11" s="1"/>
  <c r="H8" i="11"/>
  <c r="L8" i="11" s="1"/>
  <c r="M8" i="11" s="1"/>
  <c r="H3" i="11"/>
  <c r="L3" i="11" s="1"/>
  <c r="M3" i="11" s="1"/>
  <c r="H2" i="11"/>
  <c r="L2" i="11" s="1"/>
  <c r="M2" i="11" s="1"/>
</calcChain>
</file>

<file path=xl/sharedStrings.xml><?xml version="1.0" encoding="utf-8"?>
<sst xmlns="http://schemas.openxmlformats.org/spreadsheetml/2006/main" count="256" uniqueCount="237">
  <si>
    <t>Joaquín Abarzúa V.</t>
  </si>
  <si>
    <t>Antonia Baros F.</t>
  </si>
  <si>
    <t>Martín Herrera</t>
  </si>
  <si>
    <t>Christian Klare</t>
  </si>
  <si>
    <t>Pía Villarreal</t>
  </si>
  <si>
    <t>Pablo Yera C.</t>
  </si>
  <si>
    <t>Felipe Bustos</t>
  </si>
  <si>
    <t>Alonso Quiroz M.</t>
  </si>
  <si>
    <t>Carol Alejandra Canales</t>
  </si>
  <si>
    <t>María Carvajal</t>
  </si>
  <si>
    <t>Valentina Choque Chávez</t>
  </si>
  <si>
    <t>Lucas Delard</t>
  </si>
  <si>
    <t>Mónica Moya M.</t>
  </si>
  <si>
    <t>Esteban Marusic M.</t>
  </si>
  <si>
    <t>Denisse Hidalgo</t>
  </si>
  <si>
    <t>https://drive.google.com/drive/folders/1oAkbxg_-yZps15wPrTiF7lFkPZeMz3Y6?usp=sharing</t>
  </si>
  <si>
    <t>https://drive.google.com/drive/folders/1i-HQvMOGi26uKm_s9bCKMZErQSAeYia6?usp=sharing</t>
  </si>
  <si>
    <t>https://drive.google.com/drive/folders/1ertpIBF9y46ETLYhff3ItFmenyfk9h8T?usp=sharing</t>
  </si>
  <si>
    <t>https://drive.google.com/drive/folders/1lLNt4wy5I3xkxAbOoS9O0wvBrze0EFG6?usp=sharing</t>
  </si>
  <si>
    <t>Cliente</t>
  </si>
  <si>
    <t>Gerardo Lanzarotti</t>
  </si>
  <si>
    <t>Carpeta</t>
  </si>
  <si>
    <t>Estudiante</t>
  </si>
  <si>
    <t>Francisca Droguett</t>
  </si>
  <si>
    <t>Jazmín Bustos</t>
  </si>
  <si>
    <t>Claudia Espinoza</t>
  </si>
  <si>
    <t>Mariela Valenzuela</t>
  </si>
  <si>
    <t>Patricia Fuenzalida</t>
  </si>
  <si>
    <t>Grupo</t>
  </si>
  <si>
    <t>Ayudante a Cargo</t>
  </si>
  <si>
    <t>Link para reunión</t>
  </si>
  <si>
    <t>Pass Zoom</t>
  </si>
  <si>
    <t>Ayudante Cliente simulado</t>
  </si>
  <si>
    <t>Requerimientos de información</t>
  </si>
  <si>
    <t>A. Información Edificio y funcionarios</t>
  </si>
  <si>
    <t>1) Estatuto de copropiedad del edificio</t>
  </si>
  <si>
    <t>2) Datos de Rodrigo Mella (administrador)</t>
  </si>
  <si>
    <t>B. Contrato de servicios con Empresa Mejor Gas LTDA</t>
  </si>
  <si>
    <t>1) Copia del contrato de servicios</t>
  </si>
  <si>
    <t>2) Datos de la empresa y del contratante</t>
  </si>
  <si>
    <t>3) Comprobante de pago</t>
  </si>
  <si>
    <t>4) Foto o documentos que acrediten el sello verde</t>
  </si>
  <si>
    <t>5) Notificación de la Superintendencia de Energía y Combustibles</t>
  </si>
  <si>
    <t>6) Comprobante de reparación de las cañerías.</t>
  </si>
  <si>
    <t>Preguntas a Rodrigo Mella.</t>
  </si>
  <si>
    <t>1. ¿En qué fecha usted asumió como administrador del edificio?</t>
  </si>
  <si>
    <t>2. ¿En qué fecha usted renunció a la administración?</t>
  </si>
  <si>
    <t>5. ¿Usted firmó el contrato con la empresa de gas?</t>
  </si>
  <si>
    <t>3) Copia del acta de fiscalización de la superintendencia del 18 de marzo de 2020.</t>
  </si>
  <si>
    <t>3. ¿Nos puede explicar los deberes y obligaciones de su cargo como administrador?</t>
  </si>
  <si>
    <t>4. ¿Cómo fue la contratación de “Mejor Gas LTDA”? ¿Quién eligió la empresa y de donde saco el contacto?</t>
  </si>
  <si>
    <t>* Acta de fiscalización de la superintendencia de electricidad y combustibles.</t>
  </si>
  <si>
    <t>* Instrucción de la inspección periódica y el arreglo del defecto del piso 4. con fecha del 27.03.20</t>
  </si>
  <si>
    <t>* Documento de formulación de cargos de la SEC (Oficio Ordinario SEC N° 13222, de fecha 01 de julio de 2020)</t>
  </si>
  <si>
    <t>* Reglamento interno del edificio en el cual dice que no se puede hacer intervenciones de gas.</t>
  </si>
  <si>
    <t>* Documento de la superintendencia que acredita que no se cumplió con la inspección periódica. </t>
  </si>
  <si>
    <t>* Expediente administrativo. </t>
  </si>
  <si>
    <t>*Comprobante o contrato con empresa mejor gas limitada que realizó los arreglos en el edificio, así como el comprobante que remitió a la SEC.</t>
  </si>
  <si>
    <t>*Estado económico de la administración del edificio y de los vecinos.</t>
  </si>
  <si>
    <t>1. Certificado del oficio de formulación de cargos.</t>
  </si>
  <si>
    <t>2. Comprobantes, boletas y facturas de la contratación de la empresa Mejor Gas.</t>
  </si>
  <si>
    <t>3. Comprobante de la obtención de los sellos y de la reparación del piso 4.</t>
  </si>
  <si>
    <t>4. Acta de la administración del edificio. </t>
  </si>
  <si>
    <t>5. Solicitud de la empresa Mejor Gas para obtener su informe hacia la SEC, en donde señala el cumplimiento de los requisitos.</t>
  </si>
  <si>
    <t>6. Notificación por parte de la SEC hacia el edificio.</t>
  </si>
  <si>
    <t>En primer término, nos gustaría consultar acerca del resultado de la elección de una nueva administración. Esto, con la intención de saber si la nueva administración está interesada en que representemos sus intereses en la causa. </t>
  </si>
  <si>
    <t>En caso de que la respuesta sea afirmativa, tenemos algunas preguntas acerca de como sucedieron los hechos. </t>
  </si>
  <si>
    <t>-¿En que fecha se hizo la modificación a los conductos de gas en el piso 4?, ¿Hay registros fotográficos? </t>
  </si>
  <si>
    <t>-¿Cuándo se hizo la denuncia anónima que dió lugar a la fiscalización?</t>
  </si>
  <si>
    <t>-¿Existe algún registro de inspecciones realizadas a las instalaciones de gas del edifico con anterioridad a la instrucción de la SEC? (Independiente que con el tiempo se hayan dejado de realizar.)</t>
  </si>
  <si>
    <t>-En caso de una negativa a la pregunta anterior, ¿Le consta a la administración por qué nunca fueron realizadas?</t>
  </si>
  <si>
    <t>-¿A quién daba cuenta de sus labores el antigo administrador del edificio?</t>
  </si>
  <si>
    <t>-¿Quién tuvo contacto con los fiscalizadores de la SEC?</t>
  </si>
  <si>
    <t>-¿Quién tuvo contacto con la empresa contratada para reparar las modificiaciones del piso 4?, ¿Cuál fue el acuerdo? y ¿Hay registro de las reparaciones? </t>
  </si>
  <si>
    <t>-¿Cúal es la capacidad de pago del edificio? </t>
  </si>
  <si>
    <t>-¿Quines viven en el edifico? (pormedio de edad, ocupación mayoritaria y otros antecedes que permitan estabelcer carcateristicas de quienes viven en el edificio)</t>
  </si>
  <si>
    <t>Estas preguntas van en la línea de enteder de mejor manera que fue lo que pasó, consideradno que el edificio tuvo 3 oportunidades para dar cuenta de lo ordenado por la SEC y en la resolución no consta que se haya hecho. Esto nos deja en una posición desventajosa para alcanzar el objetivo de revertir la sanción o disminuir su monto, por lo que debemos recabar todos los antecedentes necesarios que nos permitan construir un argumento de porque a la SEC no le constan las reparaciones efectuadas ni la disposición de la administración de hacerse cargo del problema. </t>
  </si>
  <si>
    <t>En segundo lugar, nos gustaría solicitar los siguientes documentos para comenzar a trabajar en una teoría del caso y planterle los caminos que consideramos viables para alcanzar nuestro objetivo. </t>
  </si>
  <si>
    <t>-Acta de Fiscalización funcionarios SEC, 18 de marzo 2020.</t>
  </si>
  <si>
    <t>-Oficio Ordinario SEC N° 1233,  27 de marzo de 2020.</t>
  </si>
  <si>
    <t>-Oficio Ordinario SEC N° 13222,01 de julio de 2020.</t>
  </si>
  <si>
    <t>-Comprobante contrato de la empresa encargada de la reparación. </t>
  </si>
  <si>
    <t>-Comprobante reparación realizada por la empresa contratada. </t>
  </si>
  <si>
    <t>-Comporbante notificación del cumplimiento del oficio SEC.</t>
  </si>
  <si>
    <t>-Comprobante solicitud de fiscalización de las instalaciones de gas del edificio.</t>
  </si>
  <si>
    <t>-Comporbante capacidad de pago del edificio.  </t>
  </si>
  <si>
    <t>-Reglamento de coporpiedad.</t>
  </si>
  <si>
    <t>-Libro de visitas Edificio.</t>
  </si>
  <si>
    <t>Finalmente, tenemos algunas preguntas para otras prsonas que forman parte del relato del caso. </t>
  </si>
  <si>
    <t>1. Rodrigo Mella, administrador saliente. </t>
  </si>
  <si>
    <t>Estimado, nos ponemos en contacto con usted en representación de la actual administración del efidicio La Superación para formularle algunas preguntas acerca del caso que terminó en la multa en contra del edificio. Primero, hacerle incapié en que representamos a la actual administación del edificio y nuestras preguntas buscan recabar información para revertir la multa o en su defecto, disminuirla. </t>
  </si>
  <si>
    <t>Para comenzar, nos gustaría saber cómo era su relación con los vecinos del edificio que administraba y si sentía que el edificio estaba conforme con su administración. También nos gustaría saber si usted estuvo al tanto de la modificiación que realizó un vecino en el piso 4 y cómo fue que se enteró. Por otro lado, una vez recbida la instrucción de la SEC y establecido el contacto con la empresa que iba a reparar las instalaciones, nos gustaría saber cúal fue el acuerdo que tuvo con ellos, en especial respecto a la notificación a la SEC del cumplimiento de lo ordenado y si finalmente la empresa realizó el trabajo. En esta misma línea, no hemos logrado recabar antecedentes que den cuenta de qué pasó cuando recibieron por parte de la SEC el oficio 13222 que otorgaba un plazo de 15 días para formular descargos, ¿por qué no fueron formulados?</t>
  </si>
  <si>
    <t>Por último, nos gustaría saber que lo llevo a renunciar a la administración de edificio.</t>
  </si>
  <si>
    <t>2. Vecino piso 4 que hizo la modificación. </t>
  </si>
  <si>
    <t>Estimado, nos ponemos en contacto con usted en representación de la actual administración del efidicio La Superación para formularle algunas preguntas acerca del caso que terminó en la multa en contra del edificio. Primero, hacerle incapié en que representamos a la actual administación del edificio y nuestras preguntas buscan recabar información para revertir la multa o en su defecto, disminuirla.</t>
  </si>
  <si>
    <t>Según lo que entendemos hasta el momento, usted instaló una nueva cocina en su departamento, y en función de esto, debió realizar una modificación a la instalación del gas. Lo que nos guastaría saber es si usted dío aviso a alguien del edificio, ya sea antes o después, de la modificación que necesitaba hacer para instalar su cocina. </t>
  </si>
  <si>
    <t>Se despiden atte. </t>
  </si>
  <si>
    <t>-Expediente y documentos relacionados con el procedimiento que derivo en la resolución sancionatoria que nos compartiste (Solo si tienes acceso, pues sabemos que lo manejaba la antigua administración)</t>
  </si>
  <si>
    <t>-Registro o certificado de la reparación del mal detectado por la SEC</t>
  </si>
  <si>
    <t>-Certificado o sello de realización de la inspección que no se habia hecho por lo administración y que fue motivo de denuncia de la SEC para iniciar el procedimiento</t>
  </si>
  <si>
    <t>-Certificado, registro o comprobante de notificación a la SEC sobre la realización de la reparacion y de la inspección recién referida.</t>
  </si>
  <si>
    <t>Token</t>
  </si>
  <si>
    <t>Va en los correos de arrastre reenviados</t>
  </si>
  <si>
    <t>Adjunta</t>
  </si>
  <si>
    <t>Adjunto</t>
  </si>
  <si>
    <t>Va en los documentos</t>
  </si>
  <si>
    <t>No fue ubicado</t>
  </si>
  <si>
    <t>Va adjunto</t>
  </si>
  <si>
    <t>Allá por el año 1995 aproximadamente. La fecha exacta no la recuerdo.</t>
  </si>
  <si>
    <t>El lunes 11 renunció toda la administración porque fuimos increpados por los vecinos. Nos pareció injusto que nos culparan a nosotros.</t>
  </si>
  <si>
    <t>Vea la ley pues joven.</t>
  </si>
  <si>
    <t>Yo conseguí el contacto consultando con unos amigos. Cotizamos con varias empresas más pero esta era la más barata. Por eso la elegimos.</t>
  </si>
  <si>
    <t>Si, yo mismo.</t>
  </si>
  <si>
    <t>va</t>
  </si>
  <si>
    <t>no fue habido</t>
  </si>
  <si>
    <t>no existe</t>
  </si>
  <si>
    <t>no tenemos copia</t>
  </si>
  <si>
    <t>va adjunto</t>
  </si>
  <si>
    <t>va correo</t>
  </si>
  <si>
    <t>Vías de acción</t>
  </si>
  <si>
    <t>Diagnóstico</t>
  </si>
  <si>
    <t>Marco Normativo</t>
  </si>
  <si>
    <t>Identifica con claridad el/los objetivos</t>
  </si>
  <si>
    <t>Objetivos del Cliente</t>
  </si>
  <si>
    <t>Procesamiento de la información</t>
  </si>
  <si>
    <t>Incorporación de prueba</t>
  </si>
  <si>
    <t>Integridad</t>
  </si>
  <si>
    <t>Coherencia</t>
  </si>
  <si>
    <t>Cronología</t>
  </si>
  <si>
    <t>Redacción y formalidades</t>
  </si>
  <si>
    <t>G5</t>
  </si>
  <si>
    <t>G4</t>
  </si>
  <si>
    <t>G3</t>
  </si>
  <si>
    <t>G2</t>
  </si>
  <si>
    <t>G1</t>
  </si>
  <si>
    <t>Puntaje</t>
  </si>
  <si>
    <t>Criterio</t>
  </si>
  <si>
    <t>Juega un rol activo en la entrevista</t>
  </si>
  <si>
    <t>Informan al cliente sobre pasos a seguir y necesidades de documentación para completar el análisis</t>
  </si>
  <si>
    <t>Logran construir un relato cronológico de hechos suficiente para analizar el caso (identifican hechos y fechas clave; posibles testigos; antecedentes relevantes; entre otros). </t>
  </si>
  <si>
    <t>Se recaban los datos de contacto e identificación del cliente y fijan forma de comunicación</t>
  </si>
  <si>
    <t>Demuestran un conocimiento satisfactorio del marco legal aplicable</t>
  </si>
  <si>
    <t>Indagan y determinan satisfactoriamente los objetivos del cliente</t>
  </si>
  <si>
    <t>La entrevista se desarrolla conforme a una estructura lógica</t>
  </si>
  <si>
    <t xml:space="preserve"> Demuestran una actitud de escucha activa y reaccionan de forma empática frente a cliente</t>
  </si>
  <si>
    <t>Se presentan adecuadamente y mantienen un comportamiento cordial y respetuoso que permite conformar una relación profesional de confianza </t>
  </si>
  <si>
    <t>Nota</t>
  </si>
  <si>
    <t>Cita jurisprudencia y/o doctrina que respalda sus pretensiones .25</t>
  </si>
  <si>
    <t>Menciona y analiza las normas relevantes para la decisión de la causa .25</t>
  </si>
  <si>
    <t>Desarrolla una argumentación legal adecuada y fundada 1</t>
  </si>
  <si>
    <t>Relato coherente y persuasivo (sin hechos superfluos, enfrenta debilidades, con elementos de acción) 1.0</t>
  </si>
  <si>
    <t>Fundamentación: 2.5pto</t>
  </si>
  <si>
    <t>La demanda cuenta con una redacción clara y precisa 0.5</t>
  </si>
  <si>
    <t>Redacción: 0.5 pto</t>
  </si>
  <si>
    <t>Contiene peticiones concretas apropiadas .2</t>
  </si>
  <si>
    <t>Sección de Hechos y derecho claramente diferenciadas .2</t>
  </si>
  <si>
    <t>Individualización correcta del Demandante y demandado .2</t>
  </si>
  <si>
    <t>Individualización correcta del Tribunal .2</t>
  </si>
  <si>
    <t>Contiene presuma y suma coherentes .2</t>
  </si>
  <si>
    <t>Req. del art. 254 y presuma: 1pto</t>
  </si>
  <si>
    <t>Demanda Criterios de evaluación</t>
  </si>
  <si>
    <t>Mantiene sus alegaciones dentro del tiempo y logra alegar de forma fluida y con ritmo adecuado</t>
  </si>
  <si>
    <t>Utiliza un lenguaje apropiado</t>
  </si>
  <si>
    <t>Se dirige al tribunal de forma adecuada</t>
  </si>
  <si>
    <t>Formalidades</t>
  </si>
  <si>
    <t>Anticipa o responde a la contraparte</t>
  </si>
  <si>
    <t>Confronta las debilidades del caso</t>
  </si>
  <si>
    <t>Capitaliza las fortalezas de su caso</t>
  </si>
  <si>
    <t>Se exponen argumentos claros y coherentes</t>
  </si>
  <si>
    <t>Argumentación</t>
  </si>
  <si>
    <t>Distingue entre hechos centrales y asuntos accesorios según su TdC</t>
  </si>
  <si>
    <t xml:space="preserve">Su versión de los hechos es coherente con su teoría </t>
  </si>
  <si>
    <t>Ofrece una versión de los hechos clara, entendible y veraz</t>
  </si>
  <si>
    <t>Relato y narrativa</t>
  </si>
  <si>
    <t>Desarrolla su teoría en el curso del alegato</t>
  </si>
  <si>
    <t>Inicia su alegato con una teoría del caso clara</t>
  </si>
  <si>
    <t>Teoría del caso</t>
  </si>
  <si>
    <t>Criterios de Evaluación Alegatos</t>
  </si>
  <si>
    <t>Se acredita personería adecuadamente .5</t>
  </si>
  <si>
    <t>Cuestiones accesorias a la acción 1</t>
  </si>
  <si>
    <t>Requisitos de admisibilidad 1</t>
  </si>
  <si>
    <t>Se aborda requisito de Solve et Repete .75</t>
  </si>
  <si>
    <t>Se justifican los requisitos de plazo y competencia .25</t>
  </si>
  <si>
    <t>Se acompañan documentos adecuadamente .25</t>
  </si>
  <si>
    <t>Se asume patrocinio correctamente .25</t>
  </si>
  <si>
    <t xml:space="preserve">Análisis del riesgo al que se enfrenta el cliente en caso de no realizar acción alguna </t>
  </si>
  <si>
    <t>Análisis de fortalezas y debilidades del caso</t>
  </si>
  <si>
    <t>Análisis adecuado de alternativa administrativa</t>
  </si>
  <si>
    <t>Análisis adecuado de alternativa judicial</t>
  </si>
  <si>
    <t>Mantienen actualizada la carpeta con todos los antecedentes</t>
  </si>
  <si>
    <t>Mantienen una bitácora completa y actualizada</t>
  </si>
  <si>
    <t>Entregan insumos de calidad y cumpliendo con los estándares esperados</t>
  </si>
  <si>
    <t>Mantienen relación fluída con cliente</t>
  </si>
  <si>
    <t>Distribuyen adecuadamente las cargas de trabajo en el equipo</t>
  </si>
  <si>
    <t>Cumplen con los plazos de entrega de los insumos comprometidos/audiencias</t>
  </si>
  <si>
    <t>Realizan una entrega completa y ordenada de sus causas</t>
  </si>
  <si>
    <t>Demuestran una actitud tendiente a avanzar en los obejtivos del encargo</t>
  </si>
  <si>
    <t>Comentarios Grupo 1:</t>
  </si>
  <si>
    <t>Entrevistas</t>
  </si>
  <si>
    <t>Minutas Estrategia</t>
  </si>
  <si>
    <t>Demanda</t>
  </si>
  <si>
    <t>Alegatos</t>
  </si>
  <si>
    <t>Gestión de causas</t>
  </si>
  <si>
    <t>Nota presentación</t>
  </si>
  <si>
    <t>Examen escrito</t>
  </si>
  <si>
    <t>Examen oral</t>
  </si>
  <si>
    <t>Nota final</t>
  </si>
  <si>
    <t>Parte Oral</t>
  </si>
  <si>
    <t>Parte escrita</t>
  </si>
  <si>
    <t>Examen ponderado</t>
  </si>
  <si>
    <t>Nota con beneficio</t>
  </si>
  <si>
    <t>Nombre</t>
  </si>
  <si>
    <t>Comentarios Grupo 2:</t>
  </si>
  <si>
    <t>Comentarios Grupo 3:</t>
  </si>
  <si>
    <t>Comentarios Grupo 4:</t>
  </si>
  <si>
    <t>Comentarios Grupo 5:</t>
  </si>
  <si>
    <t>Camila Araneda</t>
  </si>
  <si>
    <t>Juan Gajardo</t>
  </si>
  <si>
    <t>Raimundo Miranda</t>
  </si>
  <si>
    <t>https://drive.google.com/drive/folders/146iiandNTWQUyzU_7oFbYwUncZ5o_Ixz?usp=sharing</t>
  </si>
  <si>
    <t>https://drive.google.com/drive/folders/1dwfY88LN1JZvADYT2SwMwj2Rfu88MUmt?usp=sharing</t>
  </si>
  <si>
    <t>https://drive.google.com/drive/folders/1NC-6FJtWLcgnfFMM_Rhfk7LGemhLFT3K?usp=sharing</t>
  </si>
  <si>
    <t>Articula premisas fácticas claras y coherentes</t>
  </si>
  <si>
    <t xml:space="preserve">Articula teoría legal </t>
  </si>
  <si>
    <t>Articula un relato que confronte fortalezas y debilidades</t>
  </si>
  <si>
    <t>Examen /Contraexamen</t>
  </si>
  <si>
    <t>Introduce elementos probatorios de la carpeta</t>
  </si>
  <si>
    <t>Las preguntas tienen coherencia (cronológica/temática)</t>
  </si>
  <si>
    <t>Formual preguntas aceptables al tipo de interrogatorio</t>
  </si>
  <si>
    <t>Objeta preguntas incorrectas de la contraparte</t>
  </si>
  <si>
    <t>Acción frente a preguntas de la contraparte</t>
  </si>
  <si>
    <t>Logra justificar adecuadamente las incidencias</t>
  </si>
  <si>
    <t>Total</t>
  </si>
  <si>
    <t>El examen refleja la teoría del caso del alegato</t>
  </si>
  <si>
    <t>Logra adaptarse a las reacciones del testigo</t>
  </si>
  <si>
    <t>Bonificación de hasta:</t>
  </si>
  <si>
    <t>Alegato de apertura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</si>
</sst>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u/>
      <sz val="11"/>
      <color theme="10"/>
      <name val="Calibri"/>
      <family val="2"/>
      <scheme val="minor"/>
    </font>
    <font>
      <sz val="14"/>
      <color theme="1"/>
      <name val="Calibri"/>
      <family val="2"/>
      <scheme val="minor"/>
    </font>
    <font>
      <b/>
      <sz val="14"/>
      <color theme="1"/>
      <name val="Calibri"/>
      <family val="2"/>
      <scheme val="minor"/>
    </font>
    <font>
      <b/>
      <sz val="12"/>
      <color rgb="FF000000"/>
      <name val="Calibri"/>
      <family val="2"/>
      <scheme val="minor"/>
    </font>
    <font>
      <sz val="10"/>
      <color rgb="FF000000"/>
      <name val="Arial"/>
      <family val="2"/>
    </font>
    <font>
      <sz val="12"/>
      <color rgb="FF000000"/>
      <name val="Calibri"/>
      <family val="2"/>
      <scheme val="minor"/>
    </font>
    <font>
      <sz val="12"/>
      <name val="Calibri"/>
      <family val="2"/>
      <scheme val="minor"/>
    </font>
    <font>
      <b/>
      <sz val="10"/>
      <color rgb="FF000000"/>
      <name val="Arial"/>
      <family val="2"/>
    </font>
    <font>
      <sz val="11"/>
      <color rgb="FF000000"/>
      <name val="Calibri"/>
      <family val="2"/>
      <scheme val="minor"/>
    </font>
    <font>
      <sz val="8"/>
      <name val="Calibri"/>
      <family val="2"/>
      <scheme val="minor"/>
    </font>
    <font>
      <b/>
      <sz val="12"/>
      <color theme="1"/>
      <name val="Calibri"/>
      <family val="2"/>
      <scheme val="minor"/>
    </font>
    <font>
      <b/>
      <sz val="11"/>
      <color rgb="FF000000"/>
      <name val="Calibri"/>
      <family val="2"/>
      <scheme val="minor"/>
    </font>
    <font>
      <sz val="12"/>
      <color theme="1"/>
      <name val="Calibri"/>
      <family val="2"/>
      <scheme val="minor"/>
    </font>
  </fonts>
  <fills count="3">
    <fill>
      <patternFill patternType="none"/>
    </fill>
    <fill>
      <patternFill patternType="gray125"/>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xf numFmtId="0" fontId="2" fillId="0" borderId="0" applyNumberFormat="0" applyFill="0" applyBorder="0" applyAlignment="0" applyProtection="0"/>
  </cellStyleXfs>
  <cellXfs count="89">
    <xf numFmtId="0" fontId="0" fillId="0" borderId="0" xfId="0"/>
    <xf numFmtId="0" fontId="0" fillId="0" borderId="1" xfId="0" applyBorder="1"/>
    <xf numFmtId="0" fontId="1" fillId="0" borderId="0" xfId="0" applyFont="1"/>
    <xf numFmtId="0" fontId="0" fillId="0" borderId="1" xfId="0" applyBorder="1" applyAlignment="1">
      <alignment horizontal="center"/>
    </xf>
    <xf numFmtId="0" fontId="1" fillId="0" borderId="2" xfId="0" applyFont="1" applyBorder="1"/>
    <xf numFmtId="0" fontId="0" fillId="0" borderId="3" xfId="0" applyBorder="1" applyAlignment="1">
      <alignment horizontal="center"/>
    </xf>
    <xf numFmtId="0" fontId="0" fillId="0" borderId="3" xfId="0" applyBorder="1"/>
    <xf numFmtId="0" fontId="0" fillId="0" borderId="4" xfId="0" applyBorder="1" applyAlignment="1">
      <alignment horizontal="center"/>
    </xf>
    <xf numFmtId="0" fontId="0" fillId="0" borderId="5" xfId="0" applyBorder="1"/>
    <xf numFmtId="0" fontId="2" fillId="0" borderId="5" xfId="1" applyBorder="1"/>
    <xf numFmtId="0" fontId="0" fillId="0" borderId="6" xfId="0" applyBorder="1"/>
    <xf numFmtId="0" fontId="0" fillId="0" borderId="2" xfId="0" applyBorder="1" applyAlignment="1">
      <alignment horizontal="center"/>
    </xf>
    <xf numFmtId="0" fontId="0" fillId="0" borderId="2" xfId="0" applyBorder="1"/>
    <xf numFmtId="0" fontId="0" fillId="0" borderId="7" xfId="0" applyBorder="1" applyAlignment="1">
      <alignment horizontal="center"/>
    </xf>
    <xf numFmtId="0" fontId="0" fillId="0" borderId="7" xfId="0" applyBorder="1"/>
    <xf numFmtId="0" fontId="0" fillId="2" borderId="0" xfId="0" applyFill="1"/>
    <xf numFmtId="0" fontId="0" fillId="0" borderId="0" xfId="0" applyAlignment="1">
      <alignment horizontal="left" vertical="center" indent="1"/>
    </xf>
    <xf numFmtId="164" fontId="1" fillId="0" borderId="1" xfId="0" applyNumberFormat="1" applyFont="1" applyBorder="1" applyAlignment="1">
      <alignment horizontal="center"/>
    </xf>
    <xf numFmtId="0" fontId="0" fillId="0" borderId="8" xfId="0"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0" xfId="0" applyFont="1" applyAlignment="1">
      <alignment horizontal="center"/>
    </xf>
    <xf numFmtId="0" fontId="1" fillId="0" borderId="1" xfId="0" applyFont="1" applyBorder="1" applyAlignment="1">
      <alignment horizontal="center"/>
    </xf>
    <xf numFmtId="0" fontId="3" fillId="0" borderId="1" xfId="0" applyFont="1" applyBorder="1" applyAlignment="1">
      <alignment vertical="center" wrapText="1"/>
    </xf>
    <xf numFmtId="0" fontId="4" fillId="0" borderId="10" xfId="0" applyFont="1" applyBorder="1" applyAlignment="1">
      <alignment vertical="center" wrapText="1"/>
    </xf>
    <xf numFmtId="0" fontId="0" fillId="0" borderId="1" xfId="0" applyBorder="1" applyAlignment="1">
      <alignment wrapText="1"/>
    </xf>
    <xf numFmtId="0" fontId="0" fillId="0" borderId="1" xfId="0" applyBorder="1" applyAlignment="1">
      <alignment vertical="center" wrapText="1"/>
    </xf>
    <xf numFmtId="0" fontId="3" fillId="0" borderId="7" xfId="0" applyFont="1" applyBorder="1" applyAlignment="1">
      <alignment vertical="center" wrapText="1"/>
    </xf>
    <xf numFmtId="0" fontId="4" fillId="0" borderId="1" xfId="0" applyFont="1" applyBorder="1" applyAlignment="1">
      <alignment vertical="center" wrapText="1"/>
    </xf>
    <xf numFmtId="0" fontId="0" fillId="0" borderId="0" xfId="0" applyAlignment="1">
      <alignment wrapText="1"/>
    </xf>
    <xf numFmtId="0" fontId="5" fillId="0" borderId="11" xfId="0" applyFont="1" applyBorder="1" applyAlignment="1">
      <alignment shrinkToFit="1"/>
    </xf>
    <xf numFmtId="0" fontId="6" fillId="0" borderId="0" xfId="0" applyFont="1" applyAlignment="1">
      <alignment shrinkToFit="1"/>
    </xf>
    <xf numFmtId="0" fontId="8" fillId="0" borderId="13" xfId="0" applyFont="1" applyBorder="1" applyAlignment="1">
      <alignment shrinkToFit="1"/>
    </xf>
    <xf numFmtId="0" fontId="6" fillId="0" borderId="14" xfId="0" applyFont="1" applyBorder="1" applyAlignment="1">
      <alignment shrinkToFit="1"/>
    </xf>
    <xf numFmtId="0" fontId="8" fillId="0" borderId="12" xfId="0" applyFont="1" applyBorder="1" applyAlignment="1">
      <alignment shrinkToFit="1"/>
    </xf>
    <xf numFmtId="0" fontId="9" fillId="0" borderId="13" xfId="0" applyFont="1" applyBorder="1" applyAlignment="1">
      <alignment shrinkToFit="1"/>
    </xf>
    <xf numFmtId="0" fontId="3" fillId="0" borderId="0" xfId="0" applyFont="1"/>
    <xf numFmtId="0" fontId="4" fillId="0" borderId="0" xfId="0" applyFont="1" applyAlignment="1">
      <alignment horizontal="center"/>
    </xf>
    <xf numFmtId="0" fontId="10" fillId="0" borderId="0" xfId="0" applyFont="1"/>
    <xf numFmtId="0" fontId="4" fillId="0" borderId="0" xfId="0" applyFont="1"/>
    <xf numFmtId="0" fontId="7" fillId="0" borderId="15" xfId="0" applyFont="1" applyBorder="1" applyAlignment="1">
      <alignment shrinkToFit="1"/>
    </xf>
    <xf numFmtId="0" fontId="6" fillId="0" borderId="16" xfId="0" applyFont="1" applyBorder="1" applyAlignment="1">
      <alignment shrinkToFit="1"/>
    </xf>
    <xf numFmtId="0" fontId="7" fillId="0" borderId="17" xfId="0" applyFont="1" applyBorder="1" applyAlignment="1">
      <alignment shrinkToFit="1"/>
    </xf>
    <xf numFmtId="0" fontId="7" fillId="0" borderId="1" xfId="0" applyFont="1" applyBorder="1" applyAlignment="1">
      <alignment shrinkToFit="1"/>
    </xf>
    <xf numFmtId="0" fontId="3" fillId="0" borderId="0" xfId="0" applyFont="1" applyAlignment="1">
      <alignment wrapText="1"/>
    </xf>
    <xf numFmtId="0" fontId="0" fillId="0" borderId="0" xfId="0" applyAlignment="1">
      <alignment horizontal="left"/>
    </xf>
    <xf numFmtId="0" fontId="1" fillId="0" borderId="0" xfId="0" applyFont="1" applyAlignment="1">
      <alignment horizontal="left"/>
    </xf>
    <xf numFmtId="0" fontId="1" fillId="0" borderId="1" xfId="0" applyFont="1" applyBorder="1" applyAlignment="1">
      <alignment horizontal="left"/>
    </xf>
    <xf numFmtId="0" fontId="3" fillId="0" borderId="1" xfId="0" applyFont="1" applyBorder="1" applyAlignment="1">
      <alignment vertical="center"/>
    </xf>
    <xf numFmtId="0" fontId="12" fillId="0" borderId="1" xfId="0" applyFont="1" applyBorder="1" applyAlignment="1">
      <alignment vertical="center"/>
    </xf>
    <xf numFmtId="0" fontId="12" fillId="0" borderId="0" xfId="0" applyFont="1" applyAlignment="1">
      <alignment horizontal="center"/>
    </xf>
    <xf numFmtId="0" fontId="12" fillId="0" borderId="1" xfId="0" applyFont="1" applyBorder="1" applyAlignment="1">
      <alignment horizontal="center"/>
    </xf>
    <xf numFmtId="0" fontId="0" fillId="0" borderId="1" xfId="0" applyBorder="1" applyAlignment="1">
      <alignment vertical="center"/>
    </xf>
    <xf numFmtId="0" fontId="12" fillId="0" borderId="1" xfId="0" applyFont="1" applyBorder="1" applyAlignment="1">
      <alignment horizontal="left" vertical="center"/>
    </xf>
    <xf numFmtId="0" fontId="12" fillId="0" borderId="10" xfId="0" applyFont="1" applyBorder="1" applyAlignment="1">
      <alignment horizontal="left" vertical="center"/>
    </xf>
    <xf numFmtId="20" fontId="0" fillId="0" borderId="0" xfId="0" applyNumberFormat="1" applyAlignment="1">
      <alignment horizontal="center"/>
    </xf>
    <xf numFmtId="0" fontId="0" fillId="0" borderId="0" xfId="0" applyAlignment="1">
      <alignment horizontal="center"/>
    </xf>
    <xf numFmtId="20" fontId="0" fillId="0" borderId="0" xfId="0" applyNumberFormat="1"/>
    <xf numFmtId="0" fontId="1" fillId="0" borderId="18" xfId="0" applyFont="1" applyBorder="1" applyAlignment="1">
      <alignment vertical="center"/>
    </xf>
    <xf numFmtId="0" fontId="1" fillId="0" borderId="19"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1" fillId="0" borderId="1" xfId="0" applyFont="1" applyBorder="1"/>
    <xf numFmtId="0" fontId="7" fillId="0" borderId="0" xfId="0" applyFont="1"/>
    <xf numFmtId="0" fontId="7" fillId="0" borderId="0" xfId="0" applyFont="1" applyAlignment="1">
      <alignment horizontal="center"/>
    </xf>
    <xf numFmtId="164" fontId="10" fillId="0" borderId="0" xfId="0" applyNumberFormat="1" applyFont="1" applyAlignment="1">
      <alignment horizontal="center"/>
    </xf>
    <xf numFmtId="164" fontId="10" fillId="0" borderId="0" xfId="0" applyNumberFormat="1" applyFont="1"/>
    <xf numFmtId="164" fontId="13" fillId="0" borderId="0" xfId="0" applyNumberFormat="1" applyFont="1" applyAlignment="1">
      <alignment horizontal="center"/>
    </xf>
    <xf numFmtId="0" fontId="10" fillId="0" borderId="0" xfId="0" applyFont="1" applyAlignment="1">
      <alignment horizontal="center"/>
    </xf>
    <xf numFmtId="0" fontId="13" fillId="0" borderId="0" xfId="0" applyFont="1" applyAlignment="1">
      <alignment horizontal="center"/>
    </xf>
    <xf numFmtId="0" fontId="10" fillId="0" borderId="1" xfId="0" applyFont="1" applyBorder="1" applyAlignment="1">
      <alignment horizontal="center"/>
    </xf>
    <xf numFmtId="0" fontId="10" fillId="0" borderId="3" xfId="0" applyFont="1" applyBorder="1" applyAlignment="1">
      <alignment horizontal="center"/>
    </xf>
    <xf numFmtId="164" fontId="10" fillId="0" borderId="0" xfId="0" applyNumberFormat="1" applyFont="1" applyAlignment="1">
      <alignment horizontal="center" wrapText="1"/>
    </xf>
    <xf numFmtId="0" fontId="13" fillId="0" borderId="10" xfId="0" applyFont="1" applyBorder="1" applyAlignment="1">
      <alignment horizontal="center"/>
    </xf>
    <xf numFmtId="164" fontId="13" fillId="0" borderId="10" xfId="0" applyNumberFormat="1" applyFont="1" applyBorder="1" applyAlignment="1">
      <alignment horizontal="center"/>
    </xf>
    <xf numFmtId="0" fontId="5" fillId="0" borderId="22" xfId="0" applyFont="1" applyBorder="1" applyAlignment="1">
      <alignment horizontal="center"/>
    </xf>
    <xf numFmtId="164" fontId="1" fillId="0" borderId="23" xfId="0" applyNumberFormat="1" applyFont="1" applyBorder="1" applyAlignment="1">
      <alignment horizontal="center"/>
    </xf>
    <xf numFmtId="164" fontId="1" fillId="0" borderId="24" xfId="0" applyNumberFormat="1" applyFont="1" applyBorder="1" applyAlignment="1">
      <alignment horizontal="center"/>
    </xf>
    <xf numFmtId="0" fontId="2" fillId="0" borderId="3" xfId="1" applyBorder="1"/>
    <xf numFmtId="0" fontId="2" fillId="0" borderId="1" xfId="1" applyBorder="1"/>
    <xf numFmtId="0" fontId="0" fillId="0" borderId="25" xfId="0" applyBorder="1" applyAlignment="1">
      <alignment horizontal="center"/>
    </xf>
    <xf numFmtId="0" fontId="0" fillId="0" borderId="26" xfId="0" applyBorder="1"/>
    <xf numFmtId="0" fontId="2" fillId="0" borderId="26" xfId="1" applyBorder="1"/>
    <xf numFmtId="0" fontId="0" fillId="0" borderId="1" xfId="0" applyBorder="1" applyAlignment="1">
      <alignment horizontal="center"/>
    </xf>
    <xf numFmtId="0" fontId="4" fillId="0" borderId="0" xfId="0" applyFont="1" applyAlignment="1">
      <alignment wrapText="1"/>
    </xf>
    <xf numFmtId="0" fontId="12" fillId="0" borderId="0" xfId="0" applyFont="1" applyAlignment="1">
      <alignment wrapText="1"/>
    </xf>
    <xf numFmtId="0" fontId="14" fillId="0" borderId="0" xfId="0" applyFont="1" applyAlignment="1">
      <alignment wrapText="1"/>
    </xf>
    <xf numFmtId="0" fontId="14"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drive.google.com/drive/folders/1oAkbxg_-yZps15wPrTiF7lFkPZeMz3Y6?usp=sharing" TargetMode="External"/><Relationship Id="rId7" Type="http://schemas.openxmlformats.org/officeDocument/2006/relationships/hyperlink" Target="https://drive.google.com/drive/folders/1lLNt4wy5I3xkxAbOoS9O0wvBrze0EFG6?usp=sharing" TargetMode="External"/><Relationship Id="rId2" Type="http://schemas.openxmlformats.org/officeDocument/2006/relationships/hyperlink" Target="https://drive.google.com/drive/folders/146iiandNTWQUyzU_7oFbYwUncZ5o_Ixz?usp=sharing" TargetMode="External"/><Relationship Id="rId1" Type="http://schemas.openxmlformats.org/officeDocument/2006/relationships/hyperlink" Target="https://drive.google.com/drive/folders/1NC-6FJtWLcgnfFMM_Rhfk7LGemhLFT3K?usp=sharing" TargetMode="External"/><Relationship Id="rId6" Type="http://schemas.openxmlformats.org/officeDocument/2006/relationships/hyperlink" Target="https://drive.google.com/drive/folders/1ertpIBF9y46ETLYhff3ItFmenyfk9h8T?usp=sharing" TargetMode="External"/><Relationship Id="rId5" Type="http://schemas.openxmlformats.org/officeDocument/2006/relationships/hyperlink" Target="https://drive.google.com/drive/folders/1dwfY88LN1JZvADYT2SwMwj2Rfu88MUmt?usp=sharing" TargetMode="External"/><Relationship Id="rId4" Type="http://schemas.openxmlformats.org/officeDocument/2006/relationships/hyperlink" Target="https://drive.google.com/drive/folders/1i-HQvMOGi26uKm_s9bCKMZErQSAeYia6?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06740-DA00-4442-962A-E2F9E5E32A6E}">
  <dimension ref="A1:D83"/>
  <sheetViews>
    <sheetView zoomScale="109" zoomScaleNormal="160" workbookViewId="0">
      <selection activeCell="C34" sqref="C34"/>
    </sheetView>
  </sheetViews>
  <sheetFormatPr defaultColWidth="8.6640625" defaultRowHeight="14.4" x14ac:dyDescent="0.3"/>
  <cols>
    <col min="2" max="2" width="27.6640625" customWidth="1"/>
    <col min="3" max="3" width="72.44140625" customWidth="1"/>
  </cols>
  <sheetData>
    <row r="1" spans="1:4" x14ac:dyDescent="0.3">
      <c r="A1" t="s">
        <v>33</v>
      </c>
    </row>
    <row r="2" spans="1:4" ht="15" thickBot="1" x14ac:dyDescent="0.35">
      <c r="A2" s="2" t="s">
        <v>28</v>
      </c>
      <c r="B2" s="4" t="s">
        <v>22</v>
      </c>
      <c r="C2" t="s">
        <v>34</v>
      </c>
    </row>
    <row r="3" spans="1:4" ht="15" thickBot="1" x14ac:dyDescent="0.35">
      <c r="A3" s="7">
        <v>1</v>
      </c>
      <c r="B3" s="8" t="s">
        <v>0</v>
      </c>
      <c r="C3" t="s">
        <v>35</v>
      </c>
      <c r="D3" t="s">
        <v>101</v>
      </c>
    </row>
    <row r="4" spans="1:4" x14ac:dyDescent="0.3">
      <c r="A4" s="5"/>
      <c r="B4" s="6" t="s">
        <v>1</v>
      </c>
      <c r="C4" t="s">
        <v>36</v>
      </c>
      <c r="D4" t="s">
        <v>102</v>
      </c>
    </row>
    <row r="5" spans="1:4" x14ac:dyDescent="0.3">
      <c r="A5" s="11"/>
      <c r="B5" s="12" t="s">
        <v>2</v>
      </c>
      <c r="C5" s="15" t="s">
        <v>48</v>
      </c>
      <c r="D5" t="s">
        <v>103</v>
      </c>
    </row>
    <row r="7" spans="1:4" x14ac:dyDescent="0.3">
      <c r="C7" t="s">
        <v>37</v>
      </c>
    </row>
    <row r="8" spans="1:4" x14ac:dyDescent="0.3">
      <c r="C8" t="s">
        <v>38</v>
      </c>
      <c r="D8" t="s">
        <v>104</v>
      </c>
    </row>
    <row r="9" spans="1:4" x14ac:dyDescent="0.3">
      <c r="C9" s="15" t="s">
        <v>39</v>
      </c>
      <c r="D9" t="s">
        <v>105</v>
      </c>
    </row>
    <row r="10" spans="1:4" x14ac:dyDescent="0.3">
      <c r="C10" t="s">
        <v>40</v>
      </c>
      <c r="D10" t="s">
        <v>106</v>
      </c>
    </row>
    <row r="11" spans="1:4" x14ac:dyDescent="0.3">
      <c r="C11" s="15" t="s">
        <v>41</v>
      </c>
      <c r="D11" t="s">
        <v>107</v>
      </c>
    </row>
    <row r="12" spans="1:4" x14ac:dyDescent="0.3">
      <c r="C12" s="15" t="s">
        <v>42</v>
      </c>
    </row>
    <row r="13" spans="1:4" x14ac:dyDescent="0.3">
      <c r="C13" s="15" t="s">
        <v>43</v>
      </c>
      <c r="D13" t="s">
        <v>107</v>
      </c>
    </row>
    <row r="15" spans="1:4" x14ac:dyDescent="0.3">
      <c r="C15" t="s">
        <v>44</v>
      </c>
    </row>
    <row r="16" spans="1:4" x14ac:dyDescent="0.3">
      <c r="C16" t="s">
        <v>45</v>
      </c>
      <c r="D16" t="s">
        <v>108</v>
      </c>
    </row>
    <row r="17" spans="1:4" x14ac:dyDescent="0.3">
      <c r="C17" t="s">
        <v>46</v>
      </c>
      <c r="D17" t="s">
        <v>109</v>
      </c>
    </row>
    <row r="18" spans="1:4" x14ac:dyDescent="0.3">
      <c r="C18" t="s">
        <v>49</v>
      </c>
      <c r="D18" t="s">
        <v>110</v>
      </c>
    </row>
    <row r="19" spans="1:4" x14ac:dyDescent="0.3">
      <c r="C19" t="s">
        <v>50</v>
      </c>
      <c r="D19" t="s">
        <v>111</v>
      </c>
    </row>
    <row r="20" spans="1:4" x14ac:dyDescent="0.3">
      <c r="C20" t="s">
        <v>47</v>
      </c>
      <c r="D20" t="s">
        <v>112</v>
      </c>
    </row>
    <row r="21" spans="1:4" ht="15" thickBot="1" x14ac:dyDescent="0.35"/>
    <row r="22" spans="1:4" ht="15" thickBot="1" x14ac:dyDescent="0.35">
      <c r="A22" s="7">
        <v>2</v>
      </c>
      <c r="B22" s="8" t="s">
        <v>3</v>
      </c>
      <c r="C22" s="15" t="s">
        <v>51</v>
      </c>
      <c r="D22" t="s">
        <v>113</v>
      </c>
    </row>
    <row r="23" spans="1:4" x14ac:dyDescent="0.3">
      <c r="A23" s="5"/>
      <c r="B23" s="6" t="s">
        <v>9</v>
      </c>
      <c r="C23" s="15" t="s">
        <v>52</v>
      </c>
      <c r="D23" t="s">
        <v>113</v>
      </c>
    </row>
    <row r="24" spans="1:4" x14ac:dyDescent="0.3">
      <c r="A24" s="11"/>
      <c r="B24" s="12" t="s">
        <v>10</v>
      </c>
      <c r="C24" s="15" t="s">
        <v>53</v>
      </c>
      <c r="D24" t="s">
        <v>113</v>
      </c>
    </row>
    <row r="25" spans="1:4" x14ac:dyDescent="0.3">
      <c r="C25" t="s">
        <v>54</v>
      </c>
      <c r="D25" t="s">
        <v>114</v>
      </c>
    </row>
    <row r="26" spans="1:4" x14ac:dyDescent="0.3">
      <c r="C26" t="s">
        <v>55</v>
      </c>
      <c r="D26" t="s">
        <v>115</v>
      </c>
    </row>
    <row r="27" spans="1:4" x14ac:dyDescent="0.3">
      <c r="C27" t="s">
        <v>56</v>
      </c>
      <c r="D27" t="s">
        <v>116</v>
      </c>
    </row>
    <row r="28" spans="1:4" x14ac:dyDescent="0.3">
      <c r="C28" s="15" t="s">
        <v>57</v>
      </c>
      <c r="D28" t="s">
        <v>117</v>
      </c>
    </row>
    <row r="29" spans="1:4" x14ac:dyDescent="0.3">
      <c r="C29" t="s">
        <v>58</v>
      </c>
      <c r="D29" t="s">
        <v>118</v>
      </c>
    </row>
    <row r="30" spans="1:4" ht="15" thickBot="1" x14ac:dyDescent="0.35"/>
    <row r="31" spans="1:4" ht="15" thickBot="1" x14ac:dyDescent="0.35">
      <c r="A31" s="7">
        <v>3</v>
      </c>
      <c r="B31" s="8" t="s">
        <v>6</v>
      </c>
      <c r="C31" t="s">
        <v>97</v>
      </c>
    </row>
    <row r="32" spans="1:4" x14ac:dyDescent="0.3">
      <c r="A32" s="5"/>
      <c r="B32" s="6" t="s">
        <v>7</v>
      </c>
      <c r="C32" t="s">
        <v>98</v>
      </c>
    </row>
    <row r="33" spans="1:3" x14ac:dyDescent="0.3">
      <c r="A33" s="11"/>
      <c r="B33" s="12" t="s">
        <v>8</v>
      </c>
      <c r="C33" t="s">
        <v>99</v>
      </c>
    </row>
    <row r="34" spans="1:3" x14ac:dyDescent="0.3">
      <c r="C34" t="s">
        <v>100</v>
      </c>
    </row>
    <row r="39" spans="1:3" ht="15" thickBot="1" x14ac:dyDescent="0.35"/>
    <row r="40" spans="1:3" ht="15" thickBot="1" x14ac:dyDescent="0.35">
      <c r="A40" s="7">
        <v>4</v>
      </c>
      <c r="B40" s="8" t="s">
        <v>12</v>
      </c>
      <c r="C40" s="16" t="s">
        <v>59</v>
      </c>
    </row>
    <row r="41" spans="1:3" x14ac:dyDescent="0.3">
      <c r="A41" s="13"/>
      <c r="B41" s="14" t="s">
        <v>13</v>
      </c>
      <c r="C41" s="16" t="s">
        <v>60</v>
      </c>
    </row>
    <row r="42" spans="1:3" x14ac:dyDescent="0.3">
      <c r="C42" s="16" t="s">
        <v>61</v>
      </c>
    </row>
    <row r="43" spans="1:3" x14ac:dyDescent="0.3">
      <c r="C43" s="16" t="s">
        <v>62</v>
      </c>
    </row>
    <row r="44" spans="1:3" x14ac:dyDescent="0.3">
      <c r="C44" s="16" t="s">
        <v>63</v>
      </c>
    </row>
    <row r="45" spans="1:3" x14ac:dyDescent="0.3">
      <c r="C45" s="16" t="s">
        <v>64</v>
      </c>
    </row>
    <row r="46" spans="1:3" ht="15" thickBot="1" x14ac:dyDescent="0.35"/>
    <row r="47" spans="1:3" ht="15" thickBot="1" x14ac:dyDescent="0.35">
      <c r="A47" s="7">
        <v>5</v>
      </c>
      <c r="B47" s="8" t="s">
        <v>11</v>
      </c>
      <c r="C47" t="s">
        <v>65</v>
      </c>
    </row>
    <row r="48" spans="1:3" x14ac:dyDescent="0.3">
      <c r="A48" s="5"/>
      <c r="B48" s="6" t="s">
        <v>4</v>
      </c>
      <c r="C48" t="s">
        <v>66</v>
      </c>
    </row>
    <row r="49" spans="1:3" x14ac:dyDescent="0.3">
      <c r="A49" s="3"/>
      <c r="B49" s="1" t="s">
        <v>5</v>
      </c>
      <c r="C49" t="s">
        <v>67</v>
      </c>
    </row>
    <row r="50" spans="1:3" x14ac:dyDescent="0.3">
      <c r="C50" t="s">
        <v>68</v>
      </c>
    </row>
    <row r="51" spans="1:3" x14ac:dyDescent="0.3">
      <c r="C51" t="s">
        <v>69</v>
      </c>
    </row>
    <row r="52" spans="1:3" x14ac:dyDescent="0.3">
      <c r="C52" t="s">
        <v>70</v>
      </c>
    </row>
    <row r="53" spans="1:3" x14ac:dyDescent="0.3">
      <c r="C53" t="s">
        <v>71</v>
      </c>
    </row>
    <row r="54" spans="1:3" x14ac:dyDescent="0.3">
      <c r="C54" t="s">
        <v>72</v>
      </c>
    </row>
    <row r="55" spans="1:3" x14ac:dyDescent="0.3">
      <c r="C55" t="s">
        <v>73</v>
      </c>
    </row>
    <row r="56" spans="1:3" x14ac:dyDescent="0.3">
      <c r="C56" t="s">
        <v>74</v>
      </c>
    </row>
    <row r="57" spans="1:3" x14ac:dyDescent="0.3">
      <c r="C57" t="s">
        <v>75</v>
      </c>
    </row>
    <row r="58" spans="1:3" x14ac:dyDescent="0.3">
      <c r="C58" t="s">
        <v>76</v>
      </c>
    </row>
    <row r="60" spans="1:3" x14ac:dyDescent="0.3">
      <c r="C60" t="s">
        <v>77</v>
      </c>
    </row>
    <row r="62" spans="1:3" x14ac:dyDescent="0.3">
      <c r="C62" t="s">
        <v>78</v>
      </c>
    </row>
    <row r="63" spans="1:3" x14ac:dyDescent="0.3">
      <c r="C63" t="s">
        <v>79</v>
      </c>
    </row>
    <row r="64" spans="1:3" x14ac:dyDescent="0.3">
      <c r="C64" t="s">
        <v>80</v>
      </c>
    </row>
    <row r="65" spans="3:3" x14ac:dyDescent="0.3">
      <c r="C65" t="s">
        <v>81</v>
      </c>
    </row>
    <row r="66" spans="3:3" x14ac:dyDescent="0.3">
      <c r="C66" t="s">
        <v>82</v>
      </c>
    </row>
    <row r="67" spans="3:3" x14ac:dyDescent="0.3">
      <c r="C67" t="s">
        <v>83</v>
      </c>
    </row>
    <row r="68" spans="3:3" x14ac:dyDescent="0.3">
      <c r="C68" t="s">
        <v>84</v>
      </c>
    </row>
    <row r="69" spans="3:3" x14ac:dyDescent="0.3">
      <c r="C69" t="s">
        <v>85</v>
      </c>
    </row>
    <row r="70" spans="3:3" x14ac:dyDescent="0.3">
      <c r="C70" t="s">
        <v>86</v>
      </c>
    </row>
    <row r="71" spans="3:3" x14ac:dyDescent="0.3">
      <c r="C71" t="s">
        <v>87</v>
      </c>
    </row>
    <row r="73" spans="3:3" x14ac:dyDescent="0.3">
      <c r="C73" t="s">
        <v>88</v>
      </c>
    </row>
    <row r="74" spans="3:3" x14ac:dyDescent="0.3">
      <c r="C74" t="s">
        <v>89</v>
      </c>
    </row>
    <row r="75" spans="3:3" x14ac:dyDescent="0.3">
      <c r="C75" t="s">
        <v>90</v>
      </c>
    </row>
    <row r="76" spans="3:3" x14ac:dyDescent="0.3">
      <c r="C76" t="s">
        <v>91</v>
      </c>
    </row>
    <row r="77" spans="3:3" x14ac:dyDescent="0.3">
      <c r="C77" t="s">
        <v>92</v>
      </c>
    </row>
    <row r="79" spans="3:3" x14ac:dyDescent="0.3">
      <c r="C79" t="s">
        <v>93</v>
      </c>
    </row>
    <row r="80" spans="3:3" x14ac:dyDescent="0.3">
      <c r="C80" t="s">
        <v>94</v>
      </c>
    </row>
    <row r="81" spans="3:3" x14ac:dyDescent="0.3">
      <c r="C81" t="s">
        <v>95</v>
      </c>
    </row>
    <row r="83" spans="3:3" x14ac:dyDescent="0.3">
      <c r="C83" t="s">
        <v>96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D6DBF-AC0B-0A45-BB4A-9CE4F64DFEB9}">
  <dimension ref="A1:N17"/>
  <sheetViews>
    <sheetView zoomScale="125" workbookViewId="0">
      <selection activeCell="G2" sqref="G2"/>
    </sheetView>
  </sheetViews>
  <sheetFormatPr defaultColWidth="11.44140625" defaultRowHeight="14.4" x14ac:dyDescent="0.3"/>
  <cols>
    <col min="1" max="1" width="19.6640625" customWidth="1"/>
    <col min="3" max="3" width="15.6640625" customWidth="1"/>
    <col min="4" max="4" width="21.88671875" customWidth="1"/>
    <col min="5" max="5" width="11.88671875" customWidth="1"/>
    <col min="6" max="6" width="9.33203125" customWidth="1"/>
    <col min="7" max="7" width="18.6640625" customWidth="1"/>
    <col min="8" max="8" width="20.5546875" customWidth="1"/>
    <col min="9" max="9" width="18.109375" customWidth="1"/>
    <col min="10" max="10" width="11.33203125" customWidth="1"/>
    <col min="11" max="11" width="18.6640625" customWidth="1"/>
    <col min="12" max="12" width="13.5546875" customWidth="1"/>
    <col min="13" max="13" width="27.33203125" customWidth="1"/>
  </cols>
  <sheetData>
    <row r="1" spans="1:14" ht="15.6" x14ac:dyDescent="0.3">
      <c r="A1" s="38" t="s">
        <v>211</v>
      </c>
      <c r="B1" s="69" t="s">
        <v>28</v>
      </c>
      <c r="C1" s="69" t="s">
        <v>198</v>
      </c>
      <c r="D1" s="69" t="s">
        <v>199</v>
      </c>
      <c r="E1" s="69" t="s">
        <v>200</v>
      </c>
      <c r="F1" s="69" t="s">
        <v>201</v>
      </c>
      <c r="G1" s="69" t="s">
        <v>202</v>
      </c>
      <c r="H1" s="70" t="s">
        <v>203</v>
      </c>
      <c r="I1" s="69" t="s">
        <v>204</v>
      </c>
      <c r="J1" s="69" t="s">
        <v>205</v>
      </c>
      <c r="K1" s="69" t="s">
        <v>209</v>
      </c>
      <c r="L1" s="74" t="s">
        <v>206</v>
      </c>
      <c r="M1" s="76" t="s">
        <v>210</v>
      </c>
    </row>
    <row r="2" spans="1:14" x14ac:dyDescent="0.3">
      <c r="A2" s="1"/>
      <c r="B2" s="71"/>
      <c r="C2" s="66">
        <f>Entrevistas!C12</f>
        <v>0</v>
      </c>
      <c r="D2" s="66">
        <f>'Minuta de estrategia'!C21</f>
        <v>1</v>
      </c>
      <c r="E2" s="66">
        <f>Demandas!C26</f>
        <v>1</v>
      </c>
      <c r="F2" s="66">
        <f>Alegatos!D23</f>
        <v>1</v>
      </c>
      <c r="G2" s="66">
        <f>'Gestión de causas'!C13</f>
        <v>0</v>
      </c>
      <c r="H2" s="68">
        <f>AVERAGE(C2:G2)</f>
        <v>0.6</v>
      </c>
      <c r="I2" s="66">
        <f>Examen!B2</f>
        <v>0</v>
      </c>
      <c r="J2" s="66">
        <f>Examen!C2</f>
        <v>0</v>
      </c>
      <c r="K2" s="66">
        <f>AVERAGE(I2:J2)</f>
        <v>0</v>
      </c>
      <c r="L2" s="75">
        <f>AVERAGE(H2,K2)</f>
        <v>0.3</v>
      </c>
      <c r="M2" s="77">
        <f>IF(K2&gt;L2, K2, L2)</f>
        <v>0.3</v>
      </c>
      <c r="N2" s="73"/>
    </row>
    <row r="3" spans="1:14" x14ac:dyDescent="0.3">
      <c r="A3" s="1"/>
      <c r="B3" s="72"/>
      <c r="C3" s="66">
        <f>Entrevistas!D12</f>
        <v>0</v>
      </c>
      <c r="D3" s="66">
        <f>'Minuta de estrategia'!C21</f>
        <v>1</v>
      </c>
      <c r="E3" s="66">
        <f>Demandas!C26</f>
        <v>1</v>
      </c>
      <c r="F3" s="66">
        <f>Alegatos!E23</f>
        <v>1</v>
      </c>
      <c r="G3" s="66">
        <f>'Gestión de causas'!D13</f>
        <v>0</v>
      </c>
      <c r="H3" s="68">
        <f t="shared" ref="H3:H15" si="0">AVERAGE(C3:G3)</f>
        <v>0.6</v>
      </c>
      <c r="I3" s="66">
        <f>Examen!B3</f>
        <v>0</v>
      </c>
      <c r="J3" s="66">
        <f>Examen!C3</f>
        <v>0</v>
      </c>
      <c r="K3" s="66">
        <f t="shared" ref="K3:K15" si="1">AVERAGE(I3:J3)</f>
        <v>0</v>
      </c>
      <c r="L3" s="75">
        <f t="shared" ref="L3:L15" si="2">AVERAGE(H3,K3)</f>
        <v>0.3</v>
      </c>
      <c r="M3" s="77">
        <f t="shared" ref="M3:M15" si="3">IF(K3&gt;L3, K3, L3)</f>
        <v>0.3</v>
      </c>
    </row>
    <row r="4" spans="1:14" x14ac:dyDescent="0.3">
      <c r="A4" s="1"/>
      <c r="B4" s="72"/>
      <c r="C4" s="66">
        <f>Entrevistas!E12</f>
        <v>0</v>
      </c>
      <c r="D4" s="66">
        <f>'Minuta de estrategia'!C21</f>
        <v>1</v>
      </c>
      <c r="E4" s="66">
        <f>Demandas!C26</f>
        <v>1</v>
      </c>
      <c r="F4" s="66">
        <f>Alegatos!F23</f>
        <v>1</v>
      </c>
      <c r="G4" s="66">
        <f>'Gestión de causas'!E13</f>
        <v>0</v>
      </c>
      <c r="H4" s="68">
        <f t="shared" si="0"/>
        <v>0.6</v>
      </c>
      <c r="I4" s="66">
        <f>Examen!B4</f>
        <v>0</v>
      </c>
      <c r="J4" s="66">
        <f>Examen!C4</f>
        <v>0</v>
      </c>
      <c r="K4" s="66">
        <f t="shared" si="1"/>
        <v>0</v>
      </c>
      <c r="L4" s="75">
        <f t="shared" si="2"/>
        <v>0.3</v>
      </c>
      <c r="M4" s="77">
        <f t="shared" si="3"/>
        <v>0.3</v>
      </c>
    </row>
    <row r="5" spans="1:14" x14ac:dyDescent="0.3">
      <c r="A5" s="1"/>
      <c r="B5" s="72"/>
      <c r="C5" s="66">
        <f>Entrevistas!F12</f>
        <v>0</v>
      </c>
      <c r="D5" s="66">
        <f>'Minuta de estrategia'!D21</f>
        <v>1</v>
      </c>
      <c r="E5" s="66">
        <f>Demandas!D26</f>
        <v>1</v>
      </c>
      <c r="F5" s="66">
        <f>Alegatos!G23</f>
        <v>1</v>
      </c>
      <c r="G5" s="66">
        <f>'Gestión de causas'!F13</f>
        <v>0</v>
      </c>
      <c r="H5" s="68">
        <f t="shared" si="0"/>
        <v>0.6</v>
      </c>
      <c r="I5" s="66">
        <f>Examen!B5</f>
        <v>0</v>
      </c>
      <c r="J5" s="66">
        <f>Examen!C5</f>
        <v>0</v>
      </c>
      <c r="K5" s="66">
        <f t="shared" si="1"/>
        <v>0</v>
      </c>
      <c r="L5" s="75">
        <f t="shared" si="2"/>
        <v>0.3</v>
      </c>
      <c r="M5" s="77">
        <f t="shared" si="3"/>
        <v>0.3</v>
      </c>
    </row>
    <row r="6" spans="1:14" x14ac:dyDescent="0.3">
      <c r="A6" s="1"/>
      <c r="B6" s="72"/>
      <c r="C6" s="66">
        <f>Entrevistas!G12</f>
        <v>0</v>
      </c>
      <c r="D6" s="66">
        <f>'Minuta de estrategia'!D21</f>
        <v>1</v>
      </c>
      <c r="E6" s="66">
        <f>Demandas!D26</f>
        <v>1</v>
      </c>
      <c r="F6" s="66">
        <f>Alegatos!H23</f>
        <v>1</v>
      </c>
      <c r="G6" s="66">
        <f>'Gestión de causas'!F13</f>
        <v>0</v>
      </c>
      <c r="H6" s="68">
        <f t="shared" si="0"/>
        <v>0.6</v>
      </c>
      <c r="I6" s="66">
        <f>Examen!B6</f>
        <v>0</v>
      </c>
      <c r="J6" s="66">
        <f>Examen!C6</f>
        <v>0</v>
      </c>
      <c r="K6" s="66">
        <f t="shared" si="1"/>
        <v>0</v>
      </c>
      <c r="L6" s="75">
        <f t="shared" si="2"/>
        <v>0.3</v>
      </c>
      <c r="M6" s="77">
        <f t="shared" si="3"/>
        <v>0.3</v>
      </c>
    </row>
    <row r="7" spans="1:14" x14ac:dyDescent="0.3">
      <c r="A7" s="1"/>
      <c r="B7" s="72"/>
      <c r="C7" s="66">
        <f>Entrevistas!H12</f>
        <v>0</v>
      </c>
      <c r="D7" s="66">
        <f>'Minuta de estrategia'!D21</f>
        <v>1</v>
      </c>
      <c r="E7" s="66">
        <f>Demandas!D26</f>
        <v>1</v>
      </c>
      <c r="F7" s="66">
        <f>Alegatos!I23</f>
        <v>1</v>
      </c>
      <c r="G7" s="66">
        <f>'Gestión de causas'!H13</f>
        <v>0</v>
      </c>
      <c r="H7" s="68">
        <f t="shared" si="0"/>
        <v>0.6</v>
      </c>
      <c r="I7" s="66">
        <f>Examen!B7</f>
        <v>0</v>
      </c>
      <c r="J7" s="66">
        <f>Examen!C7</f>
        <v>0</v>
      </c>
      <c r="K7" s="66">
        <f t="shared" si="1"/>
        <v>0</v>
      </c>
      <c r="L7" s="75">
        <f t="shared" si="2"/>
        <v>0.3</v>
      </c>
      <c r="M7" s="77">
        <f t="shared" si="3"/>
        <v>0.3</v>
      </c>
    </row>
    <row r="8" spans="1:14" x14ac:dyDescent="0.3">
      <c r="A8" s="1"/>
      <c r="B8" s="72"/>
      <c r="C8" s="66">
        <f>Entrevistas!I12</f>
        <v>0</v>
      </c>
      <c r="D8" s="66">
        <f>'Minuta de estrategia'!E21</f>
        <v>1</v>
      </c>
      <c r="E8" s="66">
        <f>Demandas!E26</f>
        <v>1</v>
      </c>
      <c r="F8" s="66">
        <f>Alegatos!J23</f>
        <v>1</v>
      </c>
      <c r="G8" s="66">
        <f>'Gestión de causas'!I13</f>
        <v>0</v>
      </c>
      <c r="H8" s="68">
        <f t="shared" si="0"/>
        <v>0.6</v>
      </c>
      <c r="I8" s="66">
        <f>Examen!B8</f>
        <v>0</v>
      </c>
      <c r="J8" s="66">
        <f>Examen!C8</f>
        <v>0</v>
      </c>
      <c r="K8" s="66">
        <f t="shared" si="1"/>
        <v>0</v>
      </c>
      <c r="L8" s="75">
        <f t="shared" si="2"/>
        <v>0.3</v>
      </c>
      <c r="M8" s="77">
        <f t="shared" si="3"/>
        <v>0.3</v>
      </c>
    </row>
    <row r="9" spans="1:14" x14ac:dyDescent="0.3">
      <c r="A9" s="1"/>
      <c r="B9" s="72"/>
      <c r="C9" s="66">
        <f>Entrevistas!J12</f>
        <v>0</v>
      </c>
      <c r="D9" s="66">
        <f>'Minuta de estrategia'!E21</f>
        <v>1</v>
      </c>
      <c r="E9" s="66">
        <f>Demandas!E26</f>
        <v>1</v>
      </c>
      <c r="F9" s="66">
        <f>Alegatos!K23</f>
        <v>1</v>
      </c>
      <c r="G9" s="66">
        <f>'Gestión de causas'!J13</f>
        <v>0</v>
      </c>
      <c r="H9" s="68">
        <f t="shared" si="0"/>
        <v>0.6</v>
      </c>
      <c r="I9" s="66">
        <f>Examen!B9</f>
        <v>0</v>
      </c>
      <c r="J9" s="66">
        <f>Examen!C9</f>
        <v>0</v>
      </c>
      <c r="K9" s="66">
        <f t="shared" si="1"/>
        <v>0</v>
      </c>
      <c r="L9" s="75">
        <f t="shared" si="2"/>
        <v>0.3</v>
      </c>
      <c r="M9" s="77">
        <f t="shared" si="3"/>
        <v>0.3</v>
      </c>
    </row>
    <row r="10" spans="1:14" x14ac:dyDescent="0.3">
      <c r="A10" s="1"/>
      <c r="B10" s="72"/>
      <c r="C10" s="66">
        <f>Entrevistas!K12</f>
        <v>0</v>
      </c>
      <c r="D10" s="66">
        <f>'Minuta de estrategia'!E21</f>
        <v>1</v>
      </c>
      <c r="E10" s="66">
        <f>Demandas!E26</f>
        <v>1</v>
      </c>
      <c r="F10" s="66">
        <f>Alegatos!L23</f>
        <v>1</v>
      </c>
      <c r="G10" s="66">
        <f>'Gestión de causas'!K13</f>
        <v>0</v>
      </c>
      <c r="H10" s="68">
        <f t="shared" si="0"/>
        <v>0.6</v>
      </c>
      <c r="I10" s="66">
        <f>Examen!B10</f>
        <v>0</v>
      </c>
      <c r="J10" s="66">
        <f>Examen!C10</f>
        <v>0</v>
      </c>
      <c r="K10" s="66">
        <f t="shared" si="1"/>
        <v>0</v>
      </c>
      <c r="L10" s="75">
        <f t="shared" si="2"/>
        <v>0.3</v>
      </c>
      <c r="M10" s="77">
        <f t="shared" si="3"/>
        <v>0.3</v>
      </c>
    </row>
    <row r="11" spans="1:14" x14ac:dyDescent="0.3">
      <c r="A11" s="1"/>
      <c r="B11" s="72"/>
      <c r="C11" s="66">
        <f>Entrevistas!L12</f>
        <v>0</v>
      </c>
      <c r="D11" s="66">
        <f>'Minuta de estrategia'!F21</f>
        <v>1</v>
      </c>
      <c r="E11" s="66">
        <f>Demandas!F26</f>
        <v>1</v>
      </c>
      <c r="F11" s="66">
        <f>Alegatos!M23</f>
        <v>1</v>
      </c>
      <c r="G11" s="66">
        <f>'Gestión de causas'!L13</f>
        <v>0</v>
      </c>
      <c r="H11" s="68">
        <f t="shared" si="0"/>
        <v>0.6</v>
      </c>
      <c r="I11" s="66">
        <f>Examen!B11</f>
        <v>0</v>
      </c>
      <c r="J11" s="66">
        <f>Examen!C11</f>
        <v>0</v>
      </c>
      <c r="K11" s="66">
        <f t="shared" si="1"/>
        <v>0</v>
      </c>
      <c r="L11" s="75">
        <f t="shared" si="2"/>
        <v>0.3</v>
      </c>
      <c r="M11" s="77">
        <f t="shared" si="3"/>
        <v>0.3</v>
      </c>
    </row>
    <row r="12" spans="1:14" x14ac:dyDescent="0.3">
      <c r="A12" s="1"/>
      <c r="B12" s="72"/>
      <c r="C12" s="66">
        <f>Entrevistas!M12</f>
        <v>0</v>
      </c>
      <c r="D12" s="66">
        <f>'Minuta de estrategia'!F21</f>
        <v>1</v>
      </c>
      <c r="E12" s="66">
        <f>Demandas!F26</f>
        <v>1</v>
      </c>
      <c r="F12" s="66">
        <f>Alegatos!N23</f>
        <v>1</v>
      </c>
      <c r="G12" s="66">
        <f>'Gestión de causas'!M13</f>
        <v>0</v>
      </c>
      <c r="H12" s="68">
        <f t="shared" si="0"/>
        <v>0.6</v>
      </c>
      <c r="I12" s="66">
        <f>Examen!B12</f>
        <v>0</v>
      </c>
      <c r="J12" s="66">
        <f>Examen!C12</f>
        <v>0</v>
      </c>
      <c r="K12" s="66">
        <f t="shared" si="1"/>
        <v>0</v>
      </c>
      <c r="L12" s="75">
        <f t="shared" si="2"/>
        <v>0.3</v>
      </c>
      <c r="M12" s="77">
        <f t="shared" si="3"/>
        <v>0.3</v>
      </c>
    </row>
    <row r="13" spans="1:14" x14ac:dyDescent="0.3">
      <c r="A13" s="1"/>
      <c r="B13" s="72"/>
      <c r="C13" s="66">
        <f>Entrevistas!N12</f>
        <v>0</v>
      </c>
      <c r="D13" s="66">
        <f>'Minuta de estrategia'!G21</f>
        <v>1</v>
      </c>
      <c r="E13" s="66">
        <f>Demandas!G26</f>
        <v>1</v>
      </c>
      <c r="F13" s="66">
        <f>Alegatos!O23</f>
        <v>1</v>
      </c>
      <c r="G13" s="66">
        <f>'Gestión de causas'!N13</f>
        <v>0</v>
      </c>
      <c r="H13" s="68">
        <f t="shared" si="0"/>
        <v>0.6</v>
      </c>
      <c r="I13" s="66">
        <f>Examen!B13</f>
        <v>0</v>
      </c>
      <c r="J13" s="66">
        <f>Examen!C13</f>
        <v>0</v>
      </c>
      <c r="K13" s="66">
        <f t="shared" si="1"/>
        <v>0</v>
      </c>
      <c r="L13" s="75">
        <f t="shared" si="2"/>
        <v>0.3</v>
      </c>
      <c r="M13" s="77">
        <f t="shared" si="3"/>
        <v>0.3</v>
      </c>
    </row>
    <row r="14" spans="1:14" x14ac:dyDescent="0.3">
      <c r="A14" s="1"/>
      <c r="B14" s="72"/>
      <c r="C14" s="66">
        <f>Entrevistas!O12</f>
        <v>0</v>
      </c>
      <c r="D14" s="66">
        <f>'Minuta de estrategia'!G21</f>
        <v>1</v>
      </c>
      <c r="E14" s="66">
        <f>Demandas!G26</f>
        <v>1</v>
      </c>
      <c r="F14" s="66">
        <f>Alegatos!P23</f>
        <v>1</v>
      </c>
      <c r="G14" s="66">
        <f>'Gestión de causas'!O13</f>
        <v>0</v>
      </c>
      <c r="H14" s="68">
        <f t="shared" si="0"/>
        <v>0.6</v>
      </c>
      <c r="I14" s="66">
        <f>Examen!B14</f>
        <v>0</v>
      </c>
      <c r="J14" s="66">
        <f>Examen!C14</f>
        <v>0</v>
      </c>
      <c r="K14" s="66">
        <f>AVERAGE(I14:J14)</f>
        <v>0</v>
      </c>
      <c r="L14" s="75">
        <f t="shared" si="2"/>
        <v>0.3</v>
      </c>
      <c r="M14" s="77">
        <f t="shared" si="3"/>
        <v>0.3</v>
      </c>
    </row>
    <row r="15" spans="1:14" ht="15" thickBot="1" x14ac:dyDescent="0.35">
      <c r="A15" s="1"/>
      <c r="B15" s="71"/>
      <c r="C15" s="66">
        <f>Entrevistas!P12</f>
        <v>0</v>
      </c>
      <c r="D15" s="66">
        <f>'Minuta de estrategia'!G21</f>
        <v>1</v>
      </c>
      <c r="E15" s="66">
        <f>Demandas!G26</f>
        <v>1</v>
      </c>
      <c r="F15" s="66">
        <f>Alegatos!Q23</f>
        <v>1</v>
      </c>
      <c r="G15" s="66">
        <f>'Gestión de causas'!P13</f>
        <v>0</v>
      </c>
      <c r="H15" s="68">
        <f t="shared" si="0"/>
        <v>0.6</v>
      </c>
      <c r="I15" s="66">
        <f>Examen!B15</f>
        <v>0</v>
      </c>
      <c r="J15" s="66">
        <f>Examen!C15</f>
        <v>0</v>
      </c>
      <c r="K15" s="66">
        <f t="shared" si="1"/>
        <v>0</v>
      </c>
      <c r="L15" s="75">
        <f t="shared" si="2"/>
        <v>0.3</v>
      </c>
      <c r="M15" s="78">
        <f t="shared" si="3"/>
        <v>0.3</v>
      </c>
    </row>
    <row r="16" spans="1:14" ht="15.6" x14ac:dyDescent="0.3">
      <c r="A16" s="38"/>
      <c r="B16" s="65"/>
      <c r="C16" s="64"/>
      <c r="D16" s="67"/>
      <c r="E16" s="64"/>
      <c r="F16" s="64"/>
      <c r="G16" s="64"/>
      <c r="H16" s="66"/>
      <c r="I16" s="65"/>
      <c r="J16" s="65"/>
      <c r="K16" s="66"/>
      <c r="L16" s="66"/>
      <c r="M16" s="66"/>
    </row>
    <row r="17" spans="1:13" ht="15.6" x14ac:dyDescent="0.3">
      <c r="A17" s="38"/>
      <c r="B17" s="69"/>
      <c r="C17" s="64"/>
      <c r="D17" s="64"/>
      <c r="E17" s="64"/>
      <c r="F17" s="64"/>
      <c r="G17" s="64"/>
      <c r="H17" s="66"/>
      <c r="I17" s="65"/>
      <c r="J17" s="65"/>
      <c r="K17" s="66"/>
      <c r="L17" s="66"/>
      <c r="M17" s="66"/>
    </row>
  </sheetData>
  <pageMargins left="0.7" right="0.7" top="0.75" bottom="0.75" header="0.3" footer="0.3"/>
  <pageSetup orientation="portrait" r:id="rId1"/>
  <ignoredErrors>
    <ignoredError sqref="C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45DA5-1095-7742-BE54-11C4C46709DA}">
  <dimension ref="A1:XFB25"/>
  <sheetViews>
    <sheetView workbookViewId="0">
      <selection activeCell="R3" sqref="R3"/>
    </sheetView>
  </sheetViews>
  <sheetFormatPr defaultColWidth="11.44140625" defaultRowHeight="14.4" x14ac:dyDescent="0.3"/>
  <cols>
    <col min="1" max="1" width="59.6640625" customWidth="1"/>
    <col min="3" max="3" width="14.33203125" customWidth="1"/>
    <col min="4" max="4" width="15.44140625" customWidth="1"/>
    <col min="5" max="5" width="14.88671875" customWidth="1"/>
    <col min="6" max="11" width="10.6640625" customWidth="1"/>
    <col min="13" max="17" width="11.109375" customWidth="1"/>
  </cols>
  <sheetData>
    <row r="1" spans="1:17 16382:16382" s="29" customFormat="1" x14ac:dyDescent="0.3">
      <c r="C1" s="1"/>
      <c r="D1" s="1"/>
      <c r="E1" s="1"/>
      <c r="F1" s="1"/>
      <c r="G1" s="1"/>
      <c r="H1" s="1"/>
      <c r="I1" s="1"/>
      <c r="J1" s="1"/>
      <c r="K1" s="1"/>
      <c r="L1" s="1"/>
      <c r="M1" s="1"/>
      <c r="N1" s="1"/>
      <c r="O1" s="1"/>
      <c r="P1" s="1"/>
    </row>
    <row r="2" spans="1:17 16382:16382" ht="18" x14ac:dyDescent="0.3">
      <c r="A2" s="28" t="s">
        <v>136</v>
      </c>
      <c r="B2" s="28" t="s">
        <v>135</v>
      </c>
    </row>
    <row r="3" spans="1:17 16382:16382" ht="43.2" x14ac:dyDescent="0.3">
      <c r="A3" s="26" t="s">
        <v>145</v>
      </c>
      <c r="B3" s="24">
        <v>0.5</v>
      </c>
      <c r="C3" s="23"/>
      <c r="D3" s="23"/>
      <c r="E3" s="23"/>
      <c r="F3" s="23"/>
      <c r="G3" s="23"/>
      <c r="H3" s="23"/>
      <c r="I3" s="23"/>
      <c r="J3" s="23"/>
      <c r="K3" s="23"/>
      <c r="L3" s="23"/>
      <c r="M3" s="23"/>
      <c r="N3" s="23"/>
      <c r="O3" s="23"/>
      <c r="P3" s="23"/>
    </row>
    <row r="4" spans="1:17 16382:16382" ht="28.8" x14ac:dyDescent="0.3">
      <c r="A4" s="26" t="s">
        <v>144</v>
      </c>
      <c r="B4" s="24">
        <v>0.5</v>
      </c>
      <c r="C4" s="23"/>
      <c r="D4" s="23"/>
      <c r="E4" s="23"/>
      <c r="F4" s="23"/>
      <c r="G4" s="23"/>
      <c r="H4" s="23"/>
      <c r="I4" s="23"/>
      <c r="J4" s="23"/>
      <c r="K4" s="23"/>
      <c r="L4" s="23"/>
      <c r="M4" s="23"/>
      <c r="N4" s="23"/>
      <c r="O4" s="23"/>
      <c r="P4" s="23"/>
      <c r="XFB4" s="27"/>
    </row>
    <row r="5" spans="1:17 16382:16382" ht="18" x14ac:dyDescent="0.3">
      <c r="A5" s="26" t="s">
        <v>143</v>
      </c>
      <c r="B5" s="24">
        <v>0.5</v>
      </c>
      <c r="C5" s="23"/>
      <c r="D5" s="23"/>
      <c r="E5" s="23"/>
      <c r="F5" s="23"/>
      <c r="G5" s="23"/>
      <c r="H5" s="23"/>
      <c r="I5" s="23"/>
      <c r="J5" s="23"/>
      <c r="K5" s="23"/>
      <c r="L5" s="23"/>
      <c r="M5" s="23"/>
      <c r="N5" s="23"/>
      <c r="O5" s="23"/>
      <c r="P5" s="23"/>
    </row>
    <row r="6" spans="1:17 16382:16382" ht="18" x14ac:dyDescent="0.3">
      <c r="A6" s="26" t="s">
        <v>142</v>
      </c>
      <c r="B6" s="24">
        <v>0.5</v>
      </c>
      <c r="C6" s="23"/>
      <c r="D6" s="23"/>
      <c r="E6" s="23"/>
      <c r="F6" s="23"/>
      <c r="G6" s="23"/>
      <c r="H6" s="23"/>
      <c r="I6" s="23"/>
      <c r="J6" s="23"/>
      <c r="K6" s="23"/>
      <c r="L6" s="23"/>
      <c r="M6" s="23"/>
      <c r="N6" s="23"/>
      <c r="O6" s="23"/>
      <c r="P6" s="23"/>
    </row>
    <row r="7" spans="1:17 16382:16382" ht="18" x14ac:dyDescent="0.3">
      <c r="A7" s="26" t="s">
        <v>141</v>
      </c>
      <c r="B7" s="24">
        <v>1</v>
      </c>
      <c r="C7" s="23"/>
      <c r="D7" s="23"/>
      <c r="E7" s="23"/>
      <c r="F7" s="23"/>
      <c r="G7" s="23"/>
      <c r="H7" s="23"/>
      <c r="I7" s="23"/>
      <c r="J7" s="23"/>
      <c r="K7" s="23"/>
      <c r="L7" s="23"/>
      <c r="M7" s="23"/>
      <c r="N7" s="23"/>
      <c r="O7" s="23"/>
      <c r="P7" s="23"/>
    </row>
    <row r="8" spans="1:17 16382:16382" ht="28.8" x14ac:dyDescent="0.3">
      <c r="A8" s="26" t="s">
        <v>140</v>
      </c>
      <c r="B8" s="24">
        <v>0.5</v>
      </c>
      <c r="C8" s="23"/>
      <c r="D8" s="23"/>
      <c r="E8" s="23"/>
      <c r="F8" s="23"/>
      <c r="G8" s="23"/>
      <c r="H8" s="23"/>
      <c r="I8" s="23"/>
      <c r="J8" s="23"/>
      <c r="K8" s="23"/>
      <c r="L8" s="23"/>
      <c r="M8" s="23"/>
      <c r="N8" s="23"/>
      <c r="O8" s="23"/>
      <c r="P8" s="23"/>
    </row>
    <row r="9" spans="1:17 16382:16382" ht="43.2" x14ac:dyDescent="0.3">
      <c r="A9" s="26" t="s">
        <v>139</v>
      </c>
      <c r="B9" s="24">
        <v>1</v>
      </c>
      <c r="C9" s="23"/>
      <c r="D9" s="23"/>
      <c r="E9" s="23"/>
      <c r="F9" s="23"/>
      <c r="G9" s="23"/>
      <c r="H9" s="23"/>
      <c r="I9" s="23"/>
      <c r="J9" s="23"/>
      <c r="K9" s="23"/>
      <c r="L9" s="23"/>
      <c r="M9" s="23"/>
      <c r="N9" s="23"/>
      <c r="O9" s="23"/>
      <c r="P9" s="23"/>
    </row>
    <row r="10" spans="1:17 16382:16382" ht="28.8" x14ac:dyDescent="0.3">
      <c r="A10" s="26" t="s">
        <v>138</v>
      </c>
      <c r="B10" s="24">
        <v>0.5</v>
      </c>
      <c r="C10" s="23"/>
      <c r="D10" s="23"/>
      <c r="E10" s="23"/>
      <c r="F10" s="23"/>
      <c r="G10" s="23"/>
      <c r="H10" s="23"/>
      <c r="I10" s="23"/>
      <c r="J10" s="23"/>
      <c r="K10" s="23"/>
      <c r="L10" s="23"/>
      <c r="M10" s="23"/>
      <c r="N10" s="23"/>
      <c r="O10" s="23"/>
      <c r="P10" s="23"/>
    </row>
    <row r="11" spans="1:17 16382:16382" ht="18" x14ac:dyDescent="0.3">
      <c r="A11" s="25" t="s">
        <v>137</v>
      </c>
      <c r="B11" s="24">
        <v>2</v>
      </c>
      <c r="C11" s="23"/>
      <c r="D11" s="23"/>
      <c r="E11" s="23"/>
      <c r="F11" s="23"/>
      <c r="G11" s="23"/>
      <c r="H11" s="23"/>
      <c r="I11" s="23"/>
      <c r="J11" s="23"/>
      <c r="K11" s="23"/>
      <c r="L11" s="23"/>
      <c r="M11" s="23"/>
      <c r="N11" s="23"/>
      <c r="O11" s="23"/>
      <c r="P11" s="23"/>
      <c r="Q11" s="27"/>
    </row>
    <row r="12" spans="1:17 16382:16382" s="21" customFormat="1" x14ac:dyDescent="0.3">
      <c r="B12" s="22">
        <f t="shared" ref="B12:P12" si="0">SUM(B3:B11)</f>
        <v>7</v>
      </c>
      <c r="C12" s="22">
        <f t="shared" si="0"/>
        <v>0</v>
      </c>
      <c r="D12" s="22">
        <f t="shared" si="0"/>
        <v>0</v>
      </c>
      <c r="E12" s="22">
        <f t="shared" si="0"/>
        <v>0</v>
      </c>
      <c r="F12" s="22">
        <f t="shared" si="0"/>
        <v>0</v>
      </c>
      <c r="G12" s="22">
        <f t="shared" si="0"/>
        <v>0</v>
      </c>
      <c r="H12" s="22">
        <f t="shared" si="0"/>
        <v>0</v>
      </c>
      <c r="I12" s="22">
        <f t="shared" si="0"/>
        <v>0</v>
      </c>
      <c r="J12" s="22">
        <f t="shared" si="0"/>
        <v>0</v>
      </c>
      <c r="K12" s="22">
        <f t="shared" si="0"/>
        <v>0</v>
      </c>
      <c r="L12" s="22">
        <f t="shared" si="0"/>
        <v>0</v>
      </c>
      <c r="M12" s="22">
        <f t="shared" si="0"/>
        <v>0</v>
      </c>
      <c r="N12" s="22">
        <f t="shared" si="0"/>
        <v>0</v>
      </c>
      <c r="O12" s="22">
        <f t="shared" si="0"/>
        <v>0</v>
      </c>
      <c r="P12" s="22">
        <f t="shared" si="0"/>
        <v>0</v>
      </c>
    </row>
    <row r="13" spans="1:17 16382:16382" x14ac:dyDescent="0.3">
      <c r="B13" s="2"/>
    </row>
    <row r="17" spans="1:1" x14ac:dyDescent="0.3">
      <c r="A17" t="s">
        <v>197</v>
      </c>
    </row>
    <row r="19" spans="1:1" x14ac:dyDescent="0.3">
      <c r="A19" t="s">
        <v>212</v>
      </c>
    </row>
    <row r="21" spans="1:1" x14ac:dyDescent="0.3">
      <c r="A21" t="s">
        <v>213</v>
      </c>
    </row>
    <row r="23" spans="1:1" x14ac:dyDescent="0.3">
      <c r="A23" t="s">
        <v>214</v>
      </c>
    </row>
    <row r="25" spans="1:1" x14ac:dyDescent="0.3">
      <c r="A25" t="s">
        <v>215</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6A22A-3904-BD42-AB90-709C9ABF890B}">
  <dimension ref="A1:G21"/>
  <sheetViews>
    <sheetView zoomScale="115" zoomScaleNormal="115" workbookViewId="0">
      <selection activeCell="C1" sqref="C1"/>
    </sheetView>
  </sheetViews>
  <sheetFormatPr defaultColWidth="11.44140625" defaultRowHeight="14.4" x14ac:dyDescent="0.3"/>
  <cols>
    <col min="1" max="1" width="68.44140625" customWidth="1"/>
  </cols>
  <sheetData>
    <row r="1" spans="1:7" ht="15" thickBot="1" x14ac:dyDescent="0.35">
      <c r="A1" s="20" t="s">
        <v>136</v>
      </c>
      <c r="B1" s="58" t="s">
        <v>135</v>
      </c>
      <c r="C1" s="63" t="s">
        <v>134</v>
      </c>
      <c r="D1" s="63" t="s">
        <v>133</v>
      </c>
      <c r="E1" s="63" t="s">
        <v>132</v>
      </c>
      <c r="F1" s="63" t="s">
        <v>131</v>
      </c>
      <c r="G1" s="63" t="s">
        <v>130</v>
      </c>
    </row>
    <row r="2" spans="1:7" ht="15" thickBot="1" x14ac:dyDescent="0.35">
      <c r="A2" s="18" t="s">
        <v>129</v>
      </c>
      <c r="B2" s="59">
        <v>0.5</v>
      </c>
      <c r="C2" s="1"/>
      <c r="D2" s="1"/>
      <c r="E2" s="1"/>
      <c r="F2" s="1"/>
      <c r="G2" s="1"/>
    </row>
    <row r="3" spans="1:7" ht="15" thickBot="1" x14ac:dyDescent="0.35">
      <c r="A3" s="19"/>
      <c r="B3" s="60"/>
      <c r="C3" s="1"/>
      <c r="D3" s="1"/>
      <c r="E3" s="1"/>
      <c r="F3" s="1"/>
      <c r="G3" s="1"/>
    </row>
    <row r="4" spans="1:7" ht="15" thickBot="1" x14ac:dyDescent="0.35">
      <c r="A4" s="19" t="s">
        <v>128</v>
      </c>
      <c r="B4" s="59"/>
      <c r="C4" s="1"/>
      <c r="D4" s="1"/>
      <c r="E4" s="1"/>
      <c r="F4" s="1"/>
      <c r="G4" s="1"/>
    </row>
    <row r="5" spans="1:7" ht="15" thickBot="1" x14ac:dyDescent="0.35">
      <c r="A5" s="18" t="s">
        <v>127</v>
      </c>
      <c r="B5" s="61">
        <v>0.5</v>
      </c>
      <c r="C5" s="52"/>
      <c r="D5" s="52"/>
      <c r="E5" s="52"/>
      <c r="F5" s="52"/>
      <c r="G5" s="52"/>
    </row>
    <row r="6" spans="1:7" ht="15" thickBot="1" x14ac:dyDescent="0.35">
      <c r="A6" s="18" t="s">
        <v>126</v>
      </c>
      <c r="B6" s="62">
        <v>0.5</v>
      </c>
      <c r="C6" s="52"/>
      <c r="D6" s="52"/>
      <c r="E6" s="52"/>
      <c r="F6" s="52"/>
      <c r="G6" s="52"/>
    </row>
    <row r="7" spans="1:7" ht="15" thickBot="1" x14ac:dyDescent="0.35">
      <c r="A7" s="18" t="s">
        <v>125</v>
      </c>
      <c r="B7" s="62">
        <v>0.25</v>
      </c>
      <c r="C7" s="52"/>
      <c r="D7" s="52"/>
      <c r="E7" s="52"/>
      <c r="F7" s="52"/>
      <c r="G7" s="52"/>
    </row>
    <row r="8" spans="1:7" ht="15" thickBot="1" x14ac:dyDescent="0.35">
      <c r="A8" s="18" t="s">
        <v>124</v>
      </c>
      <c r="B8" s="62">
        <v>0.25</v>
      </c>
      <c r="C8" s="52"/>
      <c r="D8" s="52"/>
      <c r="E8" s="52"/>
      <c r="F8" s="52"/>
      <c r="G8" s="52"/>
    </row>
    <row r="9" spans="1:7" ht="15" thickBot="1" x14ac:dyDescent="0.35">
      <c r="A9" s="19"/>
      <c r="B9" s="60"/>
      <c r="C9" s="1"/>
      <c r="D9" s="1"/>
      <c r="E9" s="1"/>
      <c r="F9" s="1"/>
      <c r="G9" s="1"/>
    </row>
    <row r="10" spans="1:7" ht="15" thickBot="1" x14ac:dyDescent="0.35">
      <c r="A10" s="19" t="s">
        <v>123</v>
      </c>
      <c r="B10" s="59"/>
      <c r="C10" s="1"/>
      <c r="D10" s="1"/>
      <c r="E10" s="1"/>
      <c r="F10" s="1"/>
      <c r="G10" s="1"/>
    </row>
    <row r="11" spans="1:7" ht="15" thickBot="1" x14ac:dyDescent="0.35">
      <c r="A11" s="18" t="s">
        <v>122</v>
      </c>
      <c r="B11" s="60">
        <v>0.3</v>
      </c>
      <c r="C11" s="52"/>
      <c r="D11" s="52"/>
      <c r="E11" s="52"/>
      <c r="F11" s="52"/>
      <c r="G11" s="52"/>
    </row>
    <row r="12" spans="1:7" ht="15" thickBot="1" x14ac:dyDescent="0.35">
      <c r="A12" s="18" t="s">
        <v>121</v>
      </c>
      <c r="B12" s="60">
        <v>0.2</v>
      </c>
      <c r="C12" s="52"/>
      <c r="D12" s="52"/>
      <c r="E12" s="52"/>
      <c r="F12" s="52"/>
      <c r="G12" s="52"/>
    </row>
    <row r="13" spans="1:7" ht="15" thickBot="1" x14ac:dyDescent="0.35">
      <c r="A13" s="18"/>
      <c r="B13" s="60"/>
      <c r="C13" s="1"/>
      <c r="D13" s="1"/>
      <c r="E13" s="1"/>
      <c r="F13" s="1"/>
      <c r="G13" s="1"/>
    </row>
    <row r="14" spans="1:7" ht="15" thickBot="1" x14ac:dyDescent="0.35">
      <c r="A14" s="19" t="s">
        <v>120</v>
      </c>
      <c r="B14" s="59"/>
      <c r="C14" s="1"/>
      <c r="D14" s="1"/>
      <c r="E14" s="1"/>
      <c r="F14" s="1"/>
      <c r="G14" s="1"/>
    </row>
    <row r="15" spans="1:7" ht="15" thickBot="1" x14ac:dyDescent="0.35">
      <c r="A15" s="18" t="s">
        <v>185</v>
      </c>
      <c r="B15" s="60">
        <v>0.5</v>
      </c>
      <c r="C15" s="1"/>
      <c r="D15" s="1"/>
      <c r="E15" s="1"/>
      <c r="F15" s="1"/>
      <c r="G15" s="1"/>
    </row>
    <row r="16" spans="1:7" ht="15" thickBot="1" x14ac:dyDescent="0.35">
      <c r="A16" s="18" t="s">
        <v>186</v>
      </c>
      <c r="B16" s="60">
        <v>1</v>
      </c>
      <c r="C16" s="1"/>
      <c r="D16" s="1"/>
      <c r="E16" s="1"/>
      <c r="F16" s="1"/>
      <c r="G16" s="1"/>
    </row>
    <row r="17" spans="1:7" ht="15" thickBot="1" x14ac:dyDescent="0.35">
      <c r="A17" s="18"/>
      <c r="B17" s="60"/>
      <c r="C17" s="1"/>
      <c r="D17" s="1"/>
      <c r="E17" s="1"/>
      <c r="F17" s="1"/>
      <c r="G17" s="1"/>
    </row>
    <row r="18" spans="1:7" ht="15" thickBot="1" x14ac:dyDescent="0.35">
      <c r="A18" s="19" t="s">
        <v>119</v>
      </c>
      <c r="B18" s="59"/>
      <c r="C18" s="1"/>
      <c r="D18" s="1"/>
      <c r="E18" s="1"/>
      <c r="F18" s="1"/>
      <c r="G18" s="1"/>
    </row>
    <row r="19" spans="1:7" ht="15" thickBot="1" x14ac:dyDescent="0.35">
      <c r="A19" s="18" t="s">
        <v>187</v>
      </c>
      <c r="B19" s="60">
        <v>1</v>
      </c>
      <c r="C19" s="1"/>
      <c r="D19" s="1"/>
      <c r="E19" s="1"/>
      <c r="F19" s="1"/>
      <c r="G19" s="1"/>
    </row>
    <row r="20" spans="1:7" ht="15" thickBot="1" x14ac:dyDescent="0.35">
      <c r="A20" s="18" t="s">
        <v>188</v>
      </c>
      <c r="B20" s="60">
        <v>1</v>
      </c>
      <c r="C20" s="1"/>
      <c r="D20" s="1"/>
      <c r="E20" s="1"/>
      <c r="F20" s="1"/>
      <c r="G20" s="1"/>
    </row>
    <row r="21" spans="1:7" x14ac:dyDescent="0.3">
      <c r="B21" s="17">
        <f t="shared" ref="B21:G21" si="0">SUM(B2:B20)+1</f>
        <v>7</v>
      </c>
      <c r="C21" s="17">
        <f t="shared" si="0"/>
        <v>1</v>
      </c>
      <c r="D21" s="17">
        <f t="shared" si="0"/>
        <v>1</v>
      </c>
      <c r="E21" s="17">
        <f t="shared" si="0"/>
        <v>1</v>
      </c>
      <c r="F21" s="17">
        <f t="shared" si="0"/>
        <v>1</v>
      </c>
      <c r="G21" s="17">
        <f t="shared" si="0"/>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DB6D-4106-0641-9F0A-F104F358B72F}">
  <dimension ref="A2:G26"/>
  <sheetViews>
    <sheetView topLeftCell="A7" zoomScale="115" zoomScaleNormal="115" workbookViewId="0">
      <selection activeCell="A2" sqref="A2"/>
    </sheetView>
  </sheetViews>
  <sheetFormatPr defaultColWidth="11.44140625" defaultRowHeight="14.4" x14ac:dyDescent="0.3"/>
  <cols>
    <col min="1" max="1" width="27" customWidth="1"/>
    <col min="2" max="2" width="85.109375" customWidth="1"/>
  </cols>
  <sheetData>
    <row r="2" spans="1:7" x14ac:dyDescent="0.3">
      <c r="A2" s="35" t="s">
        <v>160</v>
      </c>
      <c r="B2" s="31"/>
      <c r="C2" s="3" t="s">
        <v>134</v>
      </c>
      <c r="D2" s="3" t="s">
        <v>133</v>
      </c>
      <c r="E2" s="3" t="s">
        <v>132</v>
      </c>
      <c r="F2" s="3" t="s">
        <v>131</v>
      </c>
      <c r="G2" s="3" t="s">
        <v>130</v>
      </c>
    </row>
    <row r="3" spans="1:7" ht="15.6" x14ac:dyDescent="0.3">
      <c r="A3" s="34" t="s">
        <v>159</v>
      </c>
      <c r="B3" s="33"/>
    </row>
    <row r="4" spans="1:7" ht="15.6" x14ac:dyDescent="0.3">
      <c r="A4" s="31"/>
      <c r="B4" s="40" t="s">
        <v>158</v>
      </c>
      <c r="C4" s="1"/>
      <c r="D4" s="1"/>
      <c r="E4" s="1"/>
      <c r="F4" s="1"/>
      <c r="G4" s="1"/>
    </row>
    <row r="5" spans="1:7" ht="15.6" x14ac:dyDescent="0.3">
      <c r="A5" s="31"/>
      <c r="B5" s="40" t="s">
        <v>157</v>
      </c>
      <c r="C5" s="1"/>
      <c r="D5" s="1"/>
      <c r="E5" s="1"/>
      <c r="F5" s="1"/>
      <c r="G5" s="1"/>
    </row>
    <row r="6" spans="1:7" ht="15.6" x14ac:dyDescent="0.3">
      <c r="A6" s="31"/>
      <c r="B6" s="40" t="s">
        <v>156</v>
      </c>
      <c r="C6" s="1"/>
      <c r="D6" s="1"/>
      <c r="E6" s="1"/>
      <c r="F6" s="1"/>
      <c r="G6" s="1"/>
    </row>
    <row r="7" spans="1:7" ht="15.6" x14ac:dyDescent="0.3">
      <c r="A7" s="31"/>
      <c r="B7" s="40" t="s">
        <v>155</v>
      </c>
      <c r="C7" s="1"/>
      <c r="D7" s="1"/>
      <c r="E7" s="1"/>
      <c r="F7" s="1"/>
      <c r="G7" s="1"/>
    </row>
    <row r="8" spans="1:7" ht="15.6" x14ac:dyDescent="0.3">
      <c r="A8" s="31"/>
      <c r="B8" s="40" t="s">
        <v>154</v>
      </c>
      <c r="C8" s="1"/>
      <c r="D8" s="1"/>
      <c r="E8" s="1"/>
      <c r="F8" s="1"/>
      <c r="G8" s="1"/>
    </row>
    <row r="9" spans="1:7" ht="15.6" x14ac:dyDescent="0.3">
      <c r="A9" s="32" t="s">
        <v>153</v>
      </c>
      <c r="B9" s="41"/>
      <c r="C9" s="1"/>
      <c r="D9" s="1"/>
      <c r="E9" s="1"/>
      <c r="F9" s="1"/>
      <c r="G9" s="1"/>
    </row>
    <row r="10" spans="1:7" ht="15.6" x14ac:dyDescent="0.3">
      <c r="A10" s="31"/>
      <c r="B10" s="40" t="s">
        <v>152</v>
      </c>
      <c r="C10" s="1"/>
      <c r="D10" s="1"/>
      <c r="E10" s="1"/>
      <c r="F10" s="1"/>
      <c r="G10" s="1"/>
    </row>
    <row r="11" spans="1:7" ht="15.6" x14ac:dyDescent="0.3">
      <c r="A11" s="32" t="s">
        <v>151</v>
      </c>
      <c r="B11" s="41"/>
      <c r="C11" s="1"/>
      <c r="D11" s="1"/>
      <c r="E11" s="1"/>
      <c r="F11" s="1"/>
      <c r="G11" s="1"/>
    </row>
    <row r="12" spans="1:7" ht="15.6" x14ac:dyDescent="0.3">
      <c r="A12" s="31"/>
      <c r="B12" s="40" t="s">
        <v>150</v>
      </c>
      <c r="C12" s="1"/>
      <c r="D12" s="1"/>
      <c r="E12" s="1"/>
      <c r="F12" s="1"/>
      <c r="G12" s="1"/>
    </row>
    <row r="13" spans="1:7" ht="15.6" x14ac:dyDescent="0.3">
      <c r="A13" s="31"/>
      <c r="B13" s="40" t="s">
        <v>149</v>
      </c>
      <c r="C13" s="1"/>
      <c r="D13" s="1"/>
      <c r="E13" s="1"/>
      <c r="F13" s="1"/>
      <c r="G13" s="1"/>
    </row>
    <row r="14" spans="1:7" ht="15.6" x14ac:dyDescent="0.3">
      <c r="A14" s="31"/>
      <c r="B14" s="40" t="s">
        <v>148</v>
      </c>
      <c r="C14" s="1"/>
      <c r="D14" s="1"/>
      <c r="E14" s="1"/>
      <c r="F14" s="1"/>
      <c r="G14" s="1"/>
    </row>
    <row r="15" spans="1:7" ht="15.6" x14ac:dyDescent="0.3">
      <c r="A15" s="31"/>
      <c r="B15" s="40" t="s">
        <v>147</v>
      </c>
      <c r="C15" s="1"/>
      <c r="D15" s="1"/>
      <c r="E15" s="1"/>
      <c r="F15" s="1"/>
      <c r="G15" s="1"/>
    </row>
    <row r="16" spans="1:7" ht="15.6" x14ac:dyDescent="0.3">
      <c r="A16" s="32"/>
      <c r="B16" s="41"/>
      <c r="C16" s="1"/>
      <c r="D16" s="1"/>
      <c r="E16" s="1"/>
      <c r="F16" s="1"/>
      <c r="G16" s="1"/>
    </row>
    <row r="17" spans="1:7" ht="15.6" x14ac:dyDescent="0.3">
      <c r="A17" s="32" t="s">
        <v>179</v>
      </c>
      <c r="B17" s="41"/>
      <c r="C17" s="1"/>
      <c r="D17" s="1"/>
      <c r="E17" s="1"/>
      <c r="F17" s="1"/>
      <c r="G17" s="1"/>
    </row>
    <row r="18" spans="1:7" ht="15.6" x14ac:dyDescent="0.3">
      <c r="A18" s="31"/>
      <c r="B18" s="40" t="s">
        <v>184</v>
      </c>
      <c r="C18" s="1"/>
      <c r="D18" s="1"/>
      <c r="E18" s="1"/>
      <c r="F18" s="1"/>
      <c r="G18" s="1"/>
    </row>
    <row r="19" spans="1:7" ht="15.6" x14ac:dyDescent="0.3">
      <c r="A19" s="31"/>
      <c r="B19" s="40" t="s">
        <v>183</v>
      </c>
      <c r="C19" s="1"/>
      <c r="D19" s="1"/>
      <c r="E19" s="1"/>
      <c r="F19" s="1"/>
      <c r="G19" s="1"/>
    </row>
    <row r="20" spans="1:7" ht="15.6" x14ac:dyDescent="0.3">
      <c r="A20" s="31"/>
      <c r="B20" s="40" t="s">
        <v>178</v>
      </c>
      <c r="C20" s="1"/>
      <c r="D20" s="1"/>
      <c r="E20" s="1"/>
      <c r="F20" s="1"/>
      <c r="G20" s="1"/>
    </row>
    <row r="21" spans="1:7" x14ac:dyDescent="0.3">
      <c r="A21" s="31"/>
      <c r="C21" s="1"/>
      <c r="D21" s="1"/>
      <c r="E21" s="1"/>
      <c r="F21" s="1"/>
      <c r="G21" s="1"/>
    </row>
    <row r="22" spans="1:7" ht="15.6" x14ac:dyDescent="0.3">
      <c r="A22" s="32" t="s">
        <v>180</v>
      </c>
      <c r="B22" s="42"/>
      <c r="C22" s="12"/>
      <c r="D22" s="12"/>
      <c r="E22" s="12"/>
      <c r="F22" s="12"/>
      <c r="G22" s="12"/>
    </row>
    <row r="23" spans="1:7" ht="15.6" x14ac:dyDescent="0.3">
      <c r="A23" s="31"/>
      <c r="B23" s="43" t="s">
        <v>181</v>
      </c>
      <c r="C23" s="1"/>
      <c r="D23" s="1"/>
      <c r="E23" s="1"/>
      <c r="F23" s="1"/>
      <c r="G23" s="1"/>
    </row>
    <row r="24" spans="1:7" ht="15.6" x14ac:dyDescent="0.3">
      <c r="A24" s="31"/>
      <c r="B24" s="43" t="s">
        <v>182</v>
      </c>
      <c r="C24" s="1"/>
      <c r="D24" s="1"/>
      <c r="E24" s="1"/>
      <c r="F24" s="1"/>
      <c r="G24" s="1"/>
    </row>
    <row r="25" spans="1:7" x14ac:dyDescent="0.3">
      <c r="A25" s="31"/>
      <c r="B25" s="31"/>
    </row>
    <row r="26" spans="1:7" ht="15.6" x14ac:dyDescent="0.3">
      <c r="A26" s="31"/>
      <c r="B26" s="30" t="s">
        <v>146</v>
      </c>
      <c r="C26" s="17">
        <f>SUM(C3:C24)+1</f>
        <v>1</v>
      </c>
      <c r="D26" s="17">
        <f>SUM(D3:D24)+1</f>
        <v>1</v>
      </c>
      <c r="E26" s="17">
        <f>SUM(E3:E24)+1</f>
        <v>1</v>
      </c>
      <c r="F26" s="17">
        <f>SUM(F3:F24)+1</f>
        <v>1</v>
      </c>
      <c r="G26" s="17">
        <f>SUM(G3:G24)+1</f>
        <v>1</v>
      </c>
    </row>
  </sheetData>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43FF8-50CC-4CC4-B6AC-83952620F8D9}">
  <dimension ref="A2:C19"/>
  <sheetViews>
    <sheetView tabSelected="1" workbookViewId="0">
      <selection activeCell="B14" sqref="B14"/>
    </sheetView>
  </sheetViews>
  <sheetFormatPr defaultRowHeight="14.4" x14ac:dyDescent="0.3"/>
  <cols>
    <col min="1" max="1" width="23.21875" customWidth="1"/>
    <col min="2" max="2" width="38.109375" customWidth="1"/>
    <col min="3" max="3" width="18.44140625" customWidth="1"/>
  </cols>
  <sheetData>
    <row r="2" spans="1:3" ht="15.6" x14ac:dyDescent="0.3">
      <c r="A2" s="86" t="s">
        <v>236</v>
      </c>
      <c r="B2" s="87"/>
      <c r="C2" s="88"/>
    </row>
    <row r="3" spans="1:3" ht="31.2" x14ac:dyDescent="0.3">
      <c r="A3" s="87"/>
      <c r="B3" s="87" t="s">
        <v>222</v>
      </c>
      <c r="C3" s="88">
        <v>2</v>
      </c>
    </row>
    <row r="4" spans="1:3" ht="15.6" x14ac:dyDescent="0.3">
      <c r="A4" s="87"/>
      <c r="B4" s="87" t="s">
        <v>223</v>
      </c>
      <c r="C4" s="88">
        <v>2</v>
      </c>
    </row>
    <row r="5" spans="1:3" ht="31.2" x14ac:dyDescent="0.3">
      <c r="A5" s="88"/>
      <c r="B5" s="87" t="s">
        <v>224</v>
      </c>
      <c r="C5" s="88">
        <v>2</v>
      </c>
    </row>
    <row r="6" spans="1:3" ht="15.6" x14ac:dyDescent="0.3">
      <c r="A6" s="88"/>
      <c r="B6" s="87" t="s">
        <v>232</v>
      </c>
      <c r="C6" s="88">
        <f>SUM(C3:C5)+1</f>
        <v>7</v>
      </c>
    </row>
    <row r="7" spans="1:3" ht="15.6" x14ac:dyDescent="0.3">
      <c r="A7" s="88"/>
      <c r="B7" s="88"/>
      <c r="C7" s="88"/>
    </row>
    <row r="8" spans="1:3" ht="31.2" x14ac:dyDescent="0.3">
      <c r="A8" s="86" t="s">
        <v>225</v>
      </c>
      <c r="B8" s="87"/>
      <c r="C8" s="88"/>
    </row>
    <row r="9" spans="1:3" ht="31.2" x14ac:dyDescent="0.3">
      <c r="A9" s="86"/>
      <c r="B9" s="87" t="s">
        <v>233</v>
      </c>
      <c r="C9" s="88">
        <v>2</v>
      </c>
    </row>
    <row r="10" spans="1:3" ht="31.2" x14ac:dyDescent="0.3">
      <c r="A10" s="87"/>
      <c r="B10" s="87" t="s">
        <v>227</v>
      </c>
      <c r="C10" s="88">
        <v>1</v>
      </c>
    </row>
    <row r="11" spans="1:3" ht="31.2" x14ac:dyDescent="0.3">
      <c r="A11" s="87"/>
      <c r="B11" s="87" t="s">
        <v>228</v>
      </c>
      <c r="C11" s="88">
        <v>1</v>
      </c>
    </row>
    <row r="12" spans="1:3" ht="31.2" x14ac:dyDescent="0.3">
      <c r="A12" s="87"/>
      <c r="B12" s="87" t="s">
        <v>226</v>
      </c>
      <c r="C12" s="88">
        <v>1</v>
      </c>
    </row>
    <row r="13" spans="1:3" ht="31.2" x14ac:dyDescent="0.3">
      <c r="A13" s="87"/>
      <c r="B13" s="87" t="s">
        <v>234</v>
      </c>
      <c r="C13" s="88">
        <v>1</v>
      </c>
    </row>
    <row r="14" spans="1:3" ht="15.6" x14ac:dyDescent="0.3">
      <c r="A14" s="88"/>
      <c r="B14" s="87" t="s">
        <v>232</v>
      </c>
      <c r="C14" s="88">
        <f>SUM(C9:C13)+1</f>
        <v>7</v>
      </c>
    </row>
    <row r="15" spans="1:3" ht="15.6" x14ac:dyDescent="0.3">
      <c r="A15" s="88"/>
      <c r="B15" s="88"/>
      <c r="C15" s="88"/>
    </row>
    <row r="16" spans="1:3" ht="46.8" x14ac:dyDescent="0.3">
      <c r="A16" s="86" t="s">
        <v>230</v>
      </c>
      <c r="B16" s="87"/>
      <c r="C16" s="88" t="s">
        <v>235</v>
      </c>
    </row>
    <row r="17" spans="1:3" ht="31.2" x14ac:dyDescent="0.3">
      <c r="A17" s="87"/>
      <c r="B17" s="87" t="s">
        <v>229</v>
      </c>
      <c r="C17" s="88">
        <v>0.25</v>
      </c>
    </row>
    <row r="18" spans="1:3" ht="31.2" x14ac:dyDescent="0.3">
      <c r="A18" s="87"/>
      <c r="B18" s="87" t="s">
        <v>231</v>
      </c>
      <c r="C18" s="88">
        <v>0.25</v>
      </c>
    </row>
    <row r="19" spans="1:3" ht="18" x14ac:dyDescent="0.35">
      <c r="A19" s="85"/>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8554A-624A-F249-AF84-9C602B0EEAFE}">
  <dimension ref="A1:Q24"/>
  <sheetViews>
    <sheetView topLeftCell="A4" workbookViewId="0">
      <selection activeCell="A4" sqref="A4:B17"/>
    </sheetView>
  </sheetViews>
  <sheetFormatPr defaultColWidth="11.44140625" defaultRowHeight="14.4" x14ac:dyDescent="0.3"/>
  <cols>
    <col min="1" max="1" width="18.6640625" customWidth="1"/>
    <col min="2" max="2" width="50.44140625" customWidth="1"/>
    <col min="3" max="3" width="9.109375" style="45" customWidth="1"/>
    <col min="11" max="12" width="10.6640625" customWidth="1"/>
  </cols>
  <sheetData>
    <row r="1" spans="1:17" ht="18" x14ac:dyDescent="0.35">
      <c r="A1" s="36"/>
      <c r="B1" s="36"/>
      <c r="D1" s="1"/>
      <c r="E1" s="1"/>
      <c r="F1" s="1"/>
      <c r="G1" s="1"/>
      <c r="H1" s="1"/>
      <c r="I1" s="1"/>
      <c r="J1" s="1"/>
      <c r="K1" s="1"/>
      <c r="L1" s="1"/>
      <c r="M1" s="1"/>
      <c r="N1" s="1"/>
      <c r="O1" s="1"/>
      <c r="P1" s="1"/>
      <c r="Q1" s="1"/>
    </row>
    <row r="2" spans="1:17" ht="18" x14ac:dyDescent="0.35">
      <c r="A2" s="39" t="s">
        <v>177</v>
      </c>
      <c r="B2" s="36"/>
      <c r="C2" s="46" t="s">
        <v>135</v>
      </c>
    </row>
    <row r="3" spans="1:17" ht="18" x14ac:dyDescent="0.35">
      <c r="A3" s="36"/>
      <c r="B3" s="36"/>
    </row>
    <row r="4" spans="1:17" ht="18" x14ac:dyDescent="0.35">
      <c r="A4" s="39" t="s">
        <v>176</v>
      </c>
      <c r="B4" s="44"/>
    </row>
    <row r="5" spans="1:17" ht="18" x14ac:dyDescent="0.35">
      <c r="A5" s="36"/>
      <c r="B5" s="44" t="s">
        <v>175</v>
      </c>
      <c r="C5" s="45">
        <v>1</v>
      </c>
      <c r="G5" s="38"/>
      <c r="I5" s="38"/>
      <c r="N5" s="38"/>
      <c r="O5" s="38"/>
      <c r="P5" s="38"/>
    </row>
    <row r="6" spans="1:17" ht="18" x14ac:dyDescent="0.35">
      <c r="A6" s="36"/>
      <c r="B6" s="44" t="s">
        <v>174</v>
      </c>
      <c r="C6" s="45">
        <v>1</v>
      </c>
      <c r="G6" s="38"/>
      <c r="I6" s="38"/>
      <c r="K6" s="38"/>
      <c r="N6" s="38"/>
      <c r="O6" s="38"/>
      <c r="P6" s="38"/>
      <c r="Q6" s="38"/>
    </row>
    <row r="7" spans="1:17" ht="18" x14ac:dyDescent="0.35">
      <c r="A7" s="36"/>
      <c r="B7" s="44"/>
      <c r="G7" s="38"/>
      <c r="I7" s="38"/>
      <c r="N7" s="38"/>
      <c r="O7" s="38"/>
      <c r="P7" s="38"/>
    </row>
    <row r="8" spans="1:17" ht="18" x14ac:dyDescent="0.35">
      <c r="A8" s="39" t="s">
        <v>173</v>
      </c>
      <c r="B8" s="44"/>
      <c r="G8" s="38"/>
      <c r="I8" s="38"/>
      <c r="N8" s="38"/>
      <c r="O8" s="38"/>
      <c r="P8" s="38"/>
    </row>
    <row r="9" spans="1:17" ht="36" x14ac:dyDescent="0.35">
      <c r="A9" s="36"/>
      <c r="B9" s="44" t="s">
        <v>172</v>
      </c>
      <c r="C9" s="45">
        <v>0.8</v>
      </c>
      <c r="G9" s="38"/>
      <c r="I9" s="38"/>
      <c r="K9" s="38"/>
      <c r="N9" s="38"/>
      <c r="O9" s="38"/>
      <c r="P9" s="38"/>
      <c r="Q9" s="38"/>
    </row>
    <row r="10" spans="1:17" ht="36" x14ac:dyDescent="0.35">
      <c r="A10" s="36"/>
      <c r="B10" s="44" t="s">
        <v>171</v>
      </c>
      <c r="C10" s="45">
        <v>0.5</v>
      </c>
      <c r="G10" s="38"/>
      <c r="I10" s="38"/>
      <c r="K10" s="38"/>
      <c r="N10" s="38"/>
      <c r="O10" s="38"/>
      <c r="P10" s="38"/>
      <c r="Q10" s="38"/>
    </row>
    <row r="11" spans="1:17" ht="36" x14ac:dyDescent="0.35">
      <c r="A11" s="36"/>
      <c r="B11" s="44" t="s">
        <v>170</v>
      </c>
      <c r="C11" s="45">
        <v>0.5</v>
      </c>
      <c r="G11" s="38"/>
      <c r="I11" s="38"/>
      <c r="K11" s="38"/>
      <c r="N11" s="38"/>
      <c r="O11" s="38"/>
      <c r="P11" s="38"/>
      <c r="Q11" s="38"/>
    </row>
    <row r="12" spans="1:17" ht="18" x14ac:dyDescent="0.35">
      <c r="A12" s="36"/>
      <c r="B12" s="44"/>
      <c r="G12" s="38"/>
      <c r="I12" s="38"/>
      <c r="N12" s="38"/>
      <c r="O12" s="38"/>
      <c r="P12" s="38"/>
    </row>
    <row r="13" spans="1:17" ht="18" x14ac:dyDescent="0.35">
      <c r="A13" s="39" t="s">
        <v>169</v>
      </c>
      <c r="B13" s="44"/>
      <c r="G13" s="38"/>
      <c r="I13" s="38"/>
      <c r="N13" s="38"/>
      <c r="O13" s="38"/>
      <c r="P13" s="38"/>
    </row>
    <row r="14" spans="1:17" ht="18" x14ac:dyDescent="0.35">
      <c r="A14" s="36"/>
      <c r="B14" s="44" t="s">
        <v>168</v>
      </c>
      <c r="C14" s="45">
        <v>0.8</v>
      </c>
      <c r="G14" s="38"/>
      <c r="I14" s="38"/>
      <c r="K14" s="38"/>
      <c r="N14" s="38"/>
      <c r="O14" s="38"/>
      <c r="P14" s="38"/>
      <c r="Q14" s="38"/>
    </row>
    <row r="15" spans="1:17" ht="18" x14ac:dyDescent="0.35">
      <c r="A15" s="36"/>
      <c r="B15" s="44" t="s">
        <v>167</v>
      </c>
      <c r="C15" s="45">
        <v>0.3</v>
      </c>
      <c r="G15" s="38"/>
      <c r="I15" s="38"/>
      <c r="K15" s="38"/>
      <c r="N15" s="38"/>
      <c r="O15" s="38"/>
      <c r="P15" s="38"/>
      <c r="Q15" s="38"/>
    </row>
    <row r="16" spans="1:17" ht="18" x14ac:dyDescent="0.35">
      <c r="A16" s="36"/>
      <c r="B16" s="44" t="s">
        <v>166</v>
      </c>
      <c r="C16" s="45">
        <v>0.3</v>
      </c>
      <c r="G16" s="38"/>
      <c r="I16" s="38"/>
      <c r="K16" s="38"/>
      <c r="N16" s="38"/>
      <c r="O16" s="38"/>
      <c r="P16" s="38"/>
      <c r="Q16" s="38"/>
    </row>
    <row r="17" spans="1:17" ht="18" x14ac:dyDescent="0.35">
      <c r="A17" s="36"/>
      <c r="B17" s="44" t="s">
        <v>165</v>
      </c>
      <c r="C17" s="45">
        <v>0.2</v>
      </c>
      <c r="G17" s="38"/>
      <c r="I17" s="38"/>
      <c r="K17" s="38"/>
      <c r="N17" s="38"/>
      <c r="O17" s="38"/>
      <c r="P17" s="38"/>
      <c r="Q17" s="38"/>
    </row>
    <row r="18" spans="1:17" ht="18" x14ac:dyDescent="0.35">
      <c r="A18" s="36"/>
      <c r="B18" s="44"/>
      <c r="G18" s="38"/>
      <c r="I18" s="38"/>
      <c r="N18" s="38"/>
      <c r="O18" s="38"/>
      <c r="P18" s="38"/>
    </row>
    <row r="19" spans="1:17" ht="18" x14ac:dyDescent="0.35">
      <c r="A19" s="39" t="s">
        <v>164</v>
      </c>
      <c r="B19" s="44"/>
      <c r="G19" s="38"/>
      <c r="I19" s="38"/>
      <c r="N19" s="38"/>
      <c r="O19" s="38"/>
      <c r="P19" s="38"/>
    </row>
    <row r="20" spans="1:17" ht="18" x14ac:dyDescent="0.35">
      <c r="A20" s="36"/>
      <c r="B20" s="44" t="s">
        <v>163</v>
      </c>
      <c r="C20" s="45">
        <v>0.2</v>
      </c>
      <c r="G20" s="38"/>
      <c r="I20" s="38"/>
      <c r="K20" s="38"/>
      <c r="N20" s="38"/>
      <c r="O20" s="38"/>
      <c r="P20" s="38"/>
      <c r="Q20" s="38"/>
    </row>
    <row r="21" spans="1:17" ht="18" x14ac:dyDescent="0.35">
      <c r="A21" s="36"/>
      <c r="B21" s="44" t="s">
        <v>162</v>
      </c>
      <c r="C21" s="45">
        <v>0.2</v>
      </c>
      <c r="G21" s="38"/>
      <c r="I21" s="38"/>
      <c r="K21" s="38"/>
      <c r="N21" s="38"/>
      <c r="O21" s="38"/>
      <c r="P21" s="38"/>
      <c r="Q21" s="38"/>
    </row>
    <row r="22" spans="1:17" ht="54" x14ac:dyDescent="0.35">
      <c r="A22" s="36"/>
      <c r="B22" s="44" t="s">
        <v>161</v>
      </c>
      <c r="C22" s="45">
        <v>0.2</v>
      </c>
      <c r="G22" s="38"/>
      <c r="I22" s="38"/>
      <c r="K22" s="38"/>
      <c r="N22" s="38"/>
      <c r="O22" s="38"/>
      <c r="P22" s="38"/>
      <c r="Q22" s="38"/>
    </row>
    <row r="23" spans="1:17" s="21" customFormat="1" ht="18" x14ac:dyDescent="0.35">
      <c r="A23" s="37"/>
      <c r="B23" s="37"/>
      <c r="C23" s="47">
        <f t="shared" ref="C23:Q23" si="0">SUM(C5:C22)+1</f>
        <v>7</v>
      </c>
      <c r="D23" s="22">
        <f t="shared" si="0"/>
        <v>1</v>
      </c>
      <c r="E23" s="22">
        <f t="shared" si="0"/>
        <v>1</v>
      </c>
      <c r="F23" s="22">
        <f t="shared" si="0"/>
        <v>1</v>
      </c>
      <c r="G23" s="22">
        <f t="shared" si="0"/>
        <v>1</v>
      </c>
      <c r="H23" s="22">
        <f t="shared" si="0"/>
        <v>1</v>
      </c>
      <c r="I23" s="22">
        <f t="shared" si="0"/>
        <v>1</v>
      </c>
      <c r="J23" s="22">
        <f t="shared" si="0"/>
        <v>1</v>
      </c>
      <c r="K23" s="22">
        <f t="shared" si="0"/>
        <v>1</v>
      </c>
      <c r="L23" s="22">
        <f t="shared" si="0"/>
        <v>1</v>
      </c>
      <c r="M23" s="22">
        <f t="shared" si="0"/>
        <v>1</v>
      </c>
      <c r="N23" s="22">
        <f t="shared" si="0"/>
        <v>1</v>
      </c>
      <c r="O23" s="22">
        <f t="shared" si="0"/>
        <v>1</v>
      </c>
      <c r="P23" s="22">
        <f t="shared" si="0"/>
        <v>1</v>
      </c>
      <c r="Q23" s="22">
        <f t="shared" si="0"/>
        <v>1</v>
      </c>
    </row>
    <row r="24" spans="1:17" ht="18" x14ac:dyDescent="0.35">
      <c r="A24" s="36"/>
      <c r="B24" s="3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11C39-2EE7-45C7-A6F2-66C13C6602BA}">
  <dimension ref="A2:P13"/>
  <sheetViews>
    <sheetView workbookViewId="0">
      <selection activeCell="B22" sqref="B22"/>
    </sheetView>
  </sheetViews>
  <sheetFormatPr defaultColWidth="8.88671875" defaultRowHeight="14.4" x14ac:dyDescent="0.3"/>
  <cols>
    <col min="1" max="1" width="64.6640625" customWidth="1"/>
    <col min="3" max="13" width="8.88671875" customWidth="1"/>
    <col min="16" max="16" width="11.6640625" customWidth="1"/>
  </cols>
  <sheetData>
    <row r="2" spans="1:16" x14ac:dyDescent="0.3">
      <c r="C2" s="84"/>
      <c r="D2" s="84"/>
      <c r="E2" s="84"/>
      <c r="F2" s="84"/>
      <c r="G2" s="84"/>
      <c r="H2" s="84"/>
      <c r="I2" s="84"/>
      <c r="J2" s="84"/>
      <c r="K2" s="84"/>
      <c r="L2" s="84"/>
      <c r="M2" s="84"/>
      <c r="N2" s="84"/>
      <c r="O2" s="84"/>
      <c r="P2" s="84"/>
    </row>
    <row r="3" spans="1:16" x14ac:dyDescent="0.3">
      <c r="C3" s="1"/>
      <c r="D3" s="1"/>
      <c r="E3" s="1"/>
      <c r="F3" s="1"/>
      <c r="G3" s="1"/>
      <c r="H3" s="1"/>
      <c r="I3" s="1"/>
      <c r="J3" s="1"/>
      <c r="K3" s="1"/>
      <c r="L3" s="1"/>
      <c r="M3" s="1"/>
      <c r="N3" s="1"/>
      <c r="O3" s="1"/>
      <c r="P3" s="1"/>
    </row>
    <row r="4" spans="1:16" ht="15.6" x14ac:dyDescent="0.3">
      <c r="A4" s="49" t="s">
        <v>136</v>
      </c>
      <c r="B4" s="53" t="s">
        <v>135</v>
      </c>
    </row>
    <row r="5" spans="1:16" ht="18" x14ac:dyDescent="0.3">
      <c r="A5" s="52" t="s">
        <v>192</v>
      </c>
      <c r="B5" s="54">
        <v>1</v>
      </c>
      <c r="C5" s="48"/>
      <c r="D5" s="48"/>
      <c r="E5" s="48"/>
      <c r="F5" s="48"/>
      <c r="G5" s="48"/>
      <c r="H5" s="48"/>
      <c r="I5" s="48"/>
      <c r="J5" s="48"/>
      <c r="K5" s="48"/>
      <c r="L5" s="48"/>
      <c r="M5" s="48"/>
      <c r="N5" s="48"/>
      <c r="O5" s="48"/>
      <c r="P5" s="48"/>
    </row>
    <row r="6" spans="1:16" ht="18" x14ac:dyDescent="0.3">
      <c r="A6" s="52" t="s">
        <v>189</v>
      </c>
      <c r="B6" s="54">
        <v>1</v>
      </c>
      <c r="C6" s="48"/>
      <c r="D6" s="48"/>
      <c r="E6" s="48"/>
      <c r="F6" s="48"/>
      <c r="G6" s="48"/>
      <c r="H6" s="48"/>
      <c r="I6" s="48"/>
      <c r="J6" s="48"/>
      <c r="K6" s="48"/>
      <c r="L6" s="48"/>
      <c r="M6" s="48"/>
      <c r="N6" s="48"/>
      <c r="O6" s="48"/>
      <c r="P6" s="48"/>
    </row>
    <row r="7" spans="1:16" ht="18" x14ac:dyDescent="0.3">
      <c r="A7" s="52" t="s">
        <v>190</v>
      </c>
      <c r="B7" s="54">
        <v>0.5</v>
      </c>
      <c r="C7" s="48"/>
      <c r="D7" s="48"/>
      <c r="E7" s="48"/>
      <c r="F7" s="48"/>
      <c r="G7" s="48"/>
      <c r="H7" s="48"/>
      <c r="I7" s="48"/>
      <c r="J7" s="48"/>
      <c r="K7" s="48"/>
      <c r="L7" s="48"/>
      <c r="M7" s="48"/>
      <c r="N7" s="48"/>
      <c r="O7" s="48"/>
      <c r="P7" s="48"/>
    </row>
    <row r="8" spans="1:16" ht="18" x14ac:dyDescent="0.3">
      <c r="A8" s="52" t="s">
        <v>194</v>
      </c>
      <c r="B8" s="54">
        <v>1.5</v>
      </c>
      <c r="C8" s="48"/>
      <c r="D8" s="48"/>
      <c r="E8" s="48"/>
      <c r="F8" s="48"/>
      <c r="G8" s="48"/>
      <c r="H8" s="48"/>
      <c r="I8" s="48"/>
      <c r="J8" s="48"/>
      <c r="K8" s="48"/>
      <c r="L8" s="48"/>
      <c r="M8" s="48"/>
      <c r="N8" s="48"/>
      <c r="O8" s="48"/>
      <c r="P8" s="48"/>
    </row>
    <row r="9" spans="1:16" ht="18" x14ac:dyDescent="0.3">
      <c r="A9" s="52" t="s">
        <v>191</v>
      </c>
      <c r="B9" s="54">
        <v>1.5</v>
      </c>
      <c r="C9" s="48"/>
      <c r="D9" s="48"/>
      <c r="E9" s="48"/>
      <c r="F9" s="48"/>
      <c r="G9" s="48"/>
      <c r="H9" s="48"/>
      <c r="I9" s="48"/>
      <c r="J9" s="48"/>
      <c r="K9" s="48"/>
      <c r="L9" s="48"/>
      <c r="M9" s="48"/>
      <c r="N9" s="48"/>
      <c r="O9" s="48"/>
      <c r="P9" s="48"/>
    </row>
    <row r="10" spans="1:16" ht="18" x14ac:dyDescent="0.3">
      <c r="A10" s="52" t="s">
        <v>193</v>
      </c>
      <c r="B10" s="54">
        <v>0.5</v>
      </c>
      <c r="C10" s="48"/>
      <c r="D10" s="48"/>
      <c r="E10" s="48"/>
      <c r="F10" s="48"/>
      <c r="G10" s="48"/>
      <c r="H10" s="48"/>
      <c r="I10" s="48"/>
      <c r="J10" s="48"/>
      <c r="K10" s="48"/>
      <c r="L10" s="48"/>
      <c r="M10" s="48"/>
      <c r="N10" s="48"/>
      <c r="O10" s="48"/>
      <c r="P10" s="48"/>
    </row>
    <row r="11" spans="1:16" ht="18" x14ac:dyDescent="0.3">
      <c r="A11" s="52" t="s">
        <v>196</v>
      </c>
      <c r="B11" s="54">
        <v>0.5</v>
      </c>
      <c r="C11" s="48"/>
      <c r="D11" s="48"/>
      <c r="E11" s="48"/>
      <c r="F11" s="48"/>
      <c r="G11" s="48"/>
      <c r="H11" s="48"/>
      <c r="I11" s="48"/>
      <c r="J11" s="48"/>
      <c r="K11" s="48"/>
      <c r="L11" s="48"/>
      <c r="M11" s="48"/>
      <c r="N11" s="48"/>
      <c r="O11" s="48"/>
      <c r="P11" s="48"/>
    </row>
    <row r="12" spans="1:16" ht="18" x14ac:dyDescent="0.3">
      <c r="A12" s="52" t="s">
        <v>195</v>
      </c>
      <c r="B12" s="54">
        <v>0.5</v>
      </c>
      <c r="C12" s="48"/>
      <c r="D12" s="48"/>
      <c r="E12" s="48"/>
      <c r="F12" s="48"/>
      <c r="G12" s="48"/>
      <c r="H12" s="48"/>
      <c r="I12" s="48"/>
      <c r="J12" s="48"/>
      <c r="K12" s="48"/>
      <c r="L12" s="48"/>
      <c r="M12" s="48"/>
      <c r="N12" s="48"/>
      <c r="O12" s="48"/>
      <c r="P12" s="48"/>
    </row>
    <row r="13" spans="1:16" ht="15.6" x14ac:dyDescent="0.3">
      <c r="A13" s="50"/>
      <c r="B13" s="51">
        <f t="shared" ref="B13:P13" si="0">SUM(B5:B12)</f>
        <v>7</v>
      </c>
      <c r="C13" s="22">
        <f t="shared" si="0"/>
        <v>0</v>
      </c>
      <c r="D13" s="22">
        <f t="shared" si="0"/>
        <v>0</v>
      </c>
      <c r="E13" s="22">
        <f t="shared" si="0"/>
        <v>0</v>
      </c>
      <c r="F13" s="22">
        <f t="shared" si="0"/>
        <v>0</v>
      </c>
      <c r="G13" s="22">
        <f t="shared" si="0"/>
        <v>0</v>
      </c>
      <c r="H13" s="22">
        <f t="shared" si="0"/>
        <v>0</v>
      </c>
      <c r="I13" s="22">
        <f t="shared" si="0"/>
        <v>0</v>
      </c>
      <c r="J13" s="22">
        <f t="shared" si="0"/>
        <v>0</v>
      </c>
      <c r="K13" s="22">
        <f t="shared" si="0"/>
        <v>0</v>
      </c>
      <c r="L13" s="22">
        <f t="shared" si="0"/>
        <v>0</v>
      </c>
      <c r="M13" s="22">
        <f t="shared" si="0"/>
        <v>0</v>
      </c>
      <c r="N13" s="22">
        <f t="shared" si="0"/>
        <v>0</v>
      </c>
      <c r="O13" s="22">
        <f t="shared" si="0"/>
        <v>0</v>
      </c>
      <c r="P13" s="22">
        <f t="shared" si="0"/>
        <v>0</v>
      </c>
    </row>
  </sheetData>
  <mergeCells count="5">
    <mergeCell ref="N2:P2"/>
    <mergeCell ref="L2:M2"/>
    <mergeCell ref="I2:K2"/>
    <mergeCell ref="F2:H2"/>
    <mergeCell ref="C2:E2"/>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66B76-2857-1D47-8E37-BFB115EBB501}">
  <dimension ref="A1:C15"/>
  <sheetViews>
    <sheetView workbookViewId="0">
      <selection activeCell="C4" sqref="C4"/>
    </sheetView>
  </sheetViews>
  <sheetFormatPr defaultColWidth="11.44140625" defaultRowHeight="14.4" x14ac:dyDescent="0.3"/>
  <cols>
    <col min="1" max="1" width="27.44140625" customWidth="1"/>
  </cols>
  <sheetData>
    <row r="1" spans="1:3" x14ac:dyDescent="0.3">
      <c r="A1" s="4" t="s">
        <v>22</v>
      </c>
      <c r="B1" s="63" t="s">
        <v>207</v>
      </c>
      <c r="C1" s="63" t="s">
        <v>208</v>
      </c>
    </row>
    <row r="2" spans="1:3" x14ac:dyDescent="0.3">
      <c r="A2" s="1"/>
      <c r="B2" s="1"/>
      <c r="C2" s="1"/>
    </row>
    <row r="3" spans="1:3" x14ac:dyDescent="0.3">
      <c r="A3" s="1"/>
      <c r="B3" s="1"/>
      <c r="C3" s="1"/>
    </row>
    <row r="4" spans="1:3" x14ac:dyDescent="0.3">
      <c r="A4" s="1"/>
      <c r="B4" s="1"/>
      <c r="C4" s="1"/>
    </row>
    <row r="5" spans="1:3" x14ac:dyDescent="0.3">
      <c r="A5" s="1"/>
      <c r="B5" s="1"/>
      <c r="C5" s="1"/>
    </row>
    <row r="6" spans="1:3" x14ac:dyDescent="0.3">
      <c r="A6" s="1"/>
      <c r="B6" s="1"/>
      <c r="C6" s="1"/>
    </row>
    <row r="7" spans="1:3" x14ac:dyDescent="0.3">
      <c r="A7" s="1"/>
      <c r="B7" s="1"/>
      <c r="C7" s="1"/>
    </row>
    <row r="8" spans="1:3" x14ac:dyDescent="0.3">
      <c r="A8" s="1"/>
      <c r="B8" s="1"/>
      <c r="C8" s="1"/>
    </row>
    <row r="9" spans="1:3" x14ac:dyDescent="0.3">
      <c r="A9" s="1"/>
      <c r="B9" s="1"/>
      <c r="C9" s="1"/>
    </row>
    <row r="10" spans="1:3" x14ac:dyDescent="0.3">
      <c r="A10" s="1"/>
      <c r="B10" s="1"/>
      <c r="C10" s="1"/>
    </row>
    <row r="11" spans="1:3" x14ac:dyDescent="0.3">
      <c r="A11" s="1"/>
      <c r="B11" s="1"/>
      <c r="C11" s="1"/>
    </row>
    <row r="12" spans="1:3" x14ac:dyDescent="0.3">
      <c r="A12" s="1"/>
      <c r="B12" s="1"/>
      <c r="C12" s="1"/>
    </row>
    <row r="13" spans="1:3" x14ac:dyDescent="0.3">
      <c r="A13" s="1"/>
      <c r="B13" s="1"/>
      <c r="C13" s="1"/>
    </row>
    <row r="14" spans="1:3" x14ac:dyDescent="0.3">
      <c r="A14" s="1"/>
      <c r="B14" s="1"/>
      <c r="C14" s="1"/>
    </row>
    <row r="15" spans="1:3" x14ac:dyDescent="0.3">
      <c r="A15" s="1"/>
      <c r="B15" s="1"/>
      <c r="C15" s="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4490-DD62-481D-803A-603E2C4FE5BE}">
  <dimension ref="A1:H37"/>
  <sheetViews>
    <sheetView zoomScale="125" workbookViewId="0">
      <selection activeCell="C31" sqref="C31"/>
    </sheetView>
  </sheetViews>
  <sheetFormatPr defaultColWidth="8.6640625" defaultRowHeight="14.4" x14ac:dyDescent="0.3"/>
  <cols>
    <col min="1" max="1" width="15.6640625" customWidth="1"/>
    <col min="2" max="2" width="23.109375" customWidth="1"/>
    <col min="3" max="3" width="16.44140625" customWidth="1"/>
    <col min="4" max="4" width="88.6640625" customWidth="1"/>
    <col min="5" max="5" width="26.6640625" customWidth="1"/>
    <col min="6" max="6" width="25" hidden="1" customWidth="1"/>
    <col min="7" max="7" width="22.6640625" hidden="1" customWidth="1"/>
    <col min="8" max="8" width="10.6640625" hidden="1" customWidth="1"/>
  </cols>
  <sheetData>
    <row r="1" spans="1:8" ht="15" thickBot="1" x14ac:dyDescent="0.35">
      <c r="A1" s="2" t="s">
        <v>28</v>
      </c>
      <c r="B1" s="4" t="s">
        <v>22</v>
      </c>
      <c r="C1" s="4" t="s">
        <v>19</v>
      </c>
      <c r="D1" s="4" t="s">
        <v>21</v>
      </c>
      <c r="E1" s="4" t="s">
        <v>29</v>
      </c>
      <c r="F1" s="4" t="s">
        <v>32</v>
      </c>
      <c r="G1" s="4" t="s">
        <v>30</v>
      </c>
      <c r="H1" s="4" t="s">
        <v>31</v>
      </c>
    </row>
    <row r="2" spans="1:8" ht="15" thickBot="1" x14ac:dyDescent="0.35">
      <c r="A2" s="7">
        <v>1</v>
      </c>
      <c r="B2" s="8"/>
      <c r="C2" s="8" t="s">
        <v>216</v>
      </c>
      <c r="D2" s="9" t="s">
        <v>219</v>
      </c>
      <c r="E2" s="8"/>
      <c r="F2" s="8"/>
      <c r="G2" s="8"/>
      <c r="H2" s="10"/>
    </row>
    <row r="3" spans="1:8" x14ac:dyDescent="0.3">
      <c r="A3" s="5"/>
      <c r="B3" s="6"/>
      <c r="C3" s="6"/>
      <c r="D3" s="6"/>
      <c r="E3" s="6"/>
      <c r="F3" s="6"/>
      <c r="G3" s="6"/>
      <c r="H3" s="6"/>
    </row>
    <row r="4" spans="1:8" ht="15" thickBot="1" x14ac:dyDescent="0.35">
      <c r="A4" s="11"/>
      <c r="B4" s="12"/>
      <c r="C4" s="12"/>
      <c r="D4" s="12"/>
      <c r="E4" s="12"/>
      <c r="F4" s="12"/>
      <c r="G4" s="12"/>
      <c r="H4" s="12"/>
    </row>
    <row r="5" spans="1:8" ht="15" thickBot="1" x14ac:dyDescent="0.35">
      <c r="A5" s="7">
        <v>2</v>
      </c>
      <c r="B5" s="8"/>
      <c r="C5" s="8" t="s">
        <v>25</v>
      </c>
      <c r="D5" s="9" t="s">
        <v>15</v>
      </c>
      <c r="E5" s="8" t="s">
        <v>23</v>
      </c>
      <c r="F5" s="8"/>
      <c r="G5" s="8"/>
      <c r="H5" s="10"/>
    </row>
    <row r="6" spans="1:8" x14ac:dyDescent="0.3">
      <c r="A6" s="5"/>
      <c r="B6" s="6"/>
      <c r="C6" s="1" t="s">
        <v>217</v>
      </c>
      <c r="D6" s="80" t="s">
        <v>221</v>
      </c>
      <c r="E6" s="6"/>
      <c r="F6" s="6"/>
      <c r="G6" s="6"/>
      <c r="H6" s="6"/>
    </row>
    <row r="7" spans="1:8" ht="15" thickBot="1" x14ac:dyDescent="0.35">
      <c r="A7" s="11"/>
      <c r="B7" s="12"/>
      <c r="C7" s="12"/>
      <c r="D7" s="12"/>
      <c r="E7" s="12"/>
      <c r="F7" s="12"/>
      <c r="G7" s="12"/>
      <c r="H7" s="12"/>
    </row>
    <row r="8" spans="1:8" ht="15" thickBot="1" x14ac:dyDescent="0.35">
      <c r="A8" s="7">
        <v>3</v>
      </c>
      <c r="B8" s="8"/>
      <c r="C8" s="8" t="s">
        <v>14</v>
      </c>
      <c r="D8" s="9" t="s">
        <v>16</v>
      </c>
      <c r="E8" s="8" t="s">
        <v>26</v>
      </c>
      <c r="F8" s="8"/>
      <c r="G8" s="8"/>
      <c r="H8" s="10"/>
    </row>
    <row r="9" spans="1:8" x14ac:dyDescent="0.3">
      <c r="A9" s="5"/>
      <c r="B9" s="6"/>
      <c r="C9" s="6" t="s">
        <v>218</v>
      </c>
      <c r="D9" s="79" t="s">
        <v>220</v>
      </c>
      <c r="E9" s="6"/>
      <c r="F9" s="6"/>
      <c r="G9" s="6"/>
      <c r="H9" s="6"/>
    </row>
    <row r="10" spans="1:8" ht="15" thickBot="1" x14ac:dyDescent="0.35">
      <c r="A10" s="11"/>
      <c r="B10" s="12"/>
      <c r="C10" s="12"/>
      <c r="D10" s="12"/>
      <c r="E10" s="12"/>
      <c r="F10" s="12"/>
      <c r="G10" s="12"/>
      <c r="H10" s="12"/>
    </row>
    <row r="11" spans="1:8" ht="15" thickBot="1" x14ac:dyDescent="0.35">
      <c r="A11" s="7">
        <v>4</v>
      </c>
      <c r="B11" s="8"/>
      <c r="C11" s="8" t="s">
        <v>20</v>
      </c>
      <c r="D11" s="9" t="s">
        <v>17</v>
      </c>
      <c r="E11" s="8" t="s">
        <v>23</v>
      </c>
      <c r="F11" s="8"/>
      <c r="G11" s="8"/>
      <c r="H11" s="10"/>
    </row>
    <row r="12" spans="1:8" ht="15" thickBot="1" x14ac:dyDescent="0.35">
      <c r="A12" s="13"/>
      <c r="B12" s="14"/>
      <c r="C12" s="14"/>
      <c r="D12" s="14"/>
      <c r="E12" s="14"/>
      <c r="F12" s="14"/>
      <c r="G12" s="14"/>
      <c r="H12" s="14"/>
    </row>
    <row r="13" spans="1:8" ht="15" thickBot="1" x14ac:dyDescent="0.35">
      <c r="A13" s="81">
        <v>5</v>
      </c>
      <c r="B13" s="82"/>
      <c r="C13" s="82" t="s">
        <v>27</v>
      </c>
      <c r="D13" s="83" t="s">
        <v>18</v>
      </c>
      <c r="E13" s="82" t="s">
        <v>24</v>
      </c>
      <c r="F13" s="8"/>
      <c r="G13" s="8"/>
      <c r="H13" s="10"/>
    </row>
    <row r="14" spans="1:8" x14ac:dyDescent="0.3">
      <c r="A14" s="3"/>
      <c r="B14" s="1"/>
      <c r="C14" s="1"/>
      <c r="D14" s="1"/>
      <c r="E14" s="1"/>
      <c r="F14" s="6"/>
      <c r="G14" s="6"/>
      <c r="H14" s="6"/>
    </row>
    <row r="15" spans="1:8" x14ac:dyDescent="0.3">
      <c r="A15" s="3"/>
      <c r="B15" s="1"/>
      <c r="C15" s="1"/>
      <c r="D15" s="1"/>
      <c r="E15" s="1"/>
      <c r="F15" s="1"/>
      <c r="G15" s="1"/>
      <c r="H15" s="1"/>
    </row>
    <row r="19" spans="1:2" x14ac:dyDescent="0.3">
      <c r="A19" s="21"/>
      <c r="B19" s="21"/>
    </row>
    <row r="20" spans="1:2" x14ac:dyDescent="0.3">
      <c r="A20" s="55"/>
      <c r="B20" s="56"/>
    </row>
    <row r="21" spans="1:2" x14ac:dyDescent="0.3">
      <c r="A21" s="55"/>
      <c r="B21" s="56"/>
    </row>
    <row r="22" spans="1:2" x14ac:dyDescent="0.3">
      <c r="A22" s="55"/>
      <c r="B22" s="56"/>
    </row>
    <row r="23" spans="1:2" x14ac:dyDescent="0.3">
      <c r="A23" s="55"/>
      <c r="B23" s="56"/>
    </row>
    <row r="24" spans="1:2" x14ac:dyDescent="0.3">
      <c r="A24" s="56"/>
      <c r="B24" s="56"/>
    </row>
    <row r="25" spans="1:2" x14ac:dyDescent="0.3">
      <c r="A25" s="55"/>
      <c r="B25" s="56"/>
    </row>
    <row r="26" spans="1:2" x14ac:dyDescent="0.3">
      <c r="A26" s="55"/>
      <c r="B26" s="56"/>
    </row>
    <row r="27" spans="1:2" x14ac:dyDescent="0.3">
      <c r="A27" s="55"/>
      <c r="B27" s="56"/>
    </row>
    <row r="28" spans="1:2" x14ac:dyDescent="0.3">
      <c r="A28" s="55"/>
      <c r="B28" s="21"/>
    </row>
    <row r="29" spans="1:2" x14ac:dyDescent="0.3">
      <c r="A29" s="55"/>
      <c r="B29" s="56"/>
    </row>
    <row r="30" spans="1:2" x14ac:dyDescent="0.3">
      <c r="A30" s="55"/>
      <c r="B30" s="56"/>
    </row>
    <row r="31" spans="1:2" x14ac:dyDescent="0.3">
      <c r="A31" s="55"/>
      <c r="B31" s="56"/>
    </row>
    <row r="32" spans="1:2" x14ac:dyDescent="0.3">
      <c r="A32" s="55"/>
      <c r="B32" s="21"/>
    </row>
    <row r="33" spans="1:2" x14ac:dyDescent="0.3">
      <c r="A33" s="55"/>
      <c r="B33" s="56"/>
    </row>
    <row r="34" spans="1:2" x14ac:dyDescent="0.3">
      <c r="A34" s="55"/>
      <c r="B34" s="56"/>
    </row>
    <row r="35" spans="1:2" x14ac:dyDescent="0.3">
      <c r="A35" s="55"/>
      <c r="B35" s="56"/>
    </row>
    <row r="36" spans="1:2" x14ac:dyDescent="0.3">
      <c r="A36" s="55"/>
      <c r="B36" s="56"/>
    </row>
    <row r="37" spans="1:2" x14ac:dyDescent="0.3">
      <c r="A37" s="57"/>
    </row>
  </sheetData>
  <hyperlinks>
    <hyperlink ref="D6" r:id="rId1" xr:uid="{A064CE18-C5E5-4ED7-A8C8-C76D46C9F719}"/>
    <hyperlink ref="D2" r:id="rId2" xr:uid="{00E68431-C479-4FF2-9C84-AC55033351BD}"/>
    <hyperlink ref="D5" r:id="rId3" xr:uid="{0BF01548-2E9C-49A5-A46E-237EE9098021}"/>
    <hyperlink ref="D8" r:id="rId4" xr:uid="{734713FB-1E40-43C1-9261-EDFC831C9CAF}"/>
    <hyperlink ref="D9" r:id="rId5" xr:uid="{14ADE1A9-47E5-4165-AE32-34535BA4432C}"/>
    <hyperlink ref="D11" r:id="rId6" xr:uid="{04EA599B-900A-4B23-B3C1-0215FE7B61D1}"/>
    <hyperlink ref="D13" r:id="rId7" xr:uid="{787EA679-CA36-46D7-91D4-14C6F7695758}"/>
  </hyperlink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Requerimientos y respuestas</vt:lpstr>
      <vt:lpstr>Entrevistas</vt:lpstr>
      <vt:lpstr>Minuta de estrategia</vt:lpstr>
      <vt:lpstr>Demandas</vt:lpstr>
      <vt:lpstr>ExTestigos</vt:lpstr>
      <vt:lpstr>Alegatos</vt:lpstr>
      <vt:lpstr>Gestión de causas</vt:lpstr>
      <vt:lpstr>Examen</vt:lpstr>
      <vt:lpstr>Grupos y casos</vt:lpstr>
      <vt:lpstr>Acta 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Ignacio Mujica</dc:creator>
  <cp:lastModifiedBy>Ignacio Mujica</cp:lastModifiedBy>
  <dcterms:created xsi:type="dcterms:W3CDTF">2022-03-18T20:53:19Z</dcterms:created>
  <dcterms:modified xsi:type="dcterms:W3CDTF">2023-05-18T20:48:41Z</dcterms:modified>
</cp:coreProperties>
</file>