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71" windowWidth="15707" windowHeight="6714" activeTab="1"/>
  </bookViews>
  <sheets>
    <sheet name="Histórico" sheetId="1" r:id="rId1"/>
    <sheet name="Reliquidación" sheetId="2" r:id="rId2"/>
    <sheet name="Tablas" sheetId="3" r:id="rId3"/>
    <sheet name="UTM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  <sheet name="Hoja17" sheetId="17" r:id="rId17"/>
  </sheets>
  <calcPr calcId="145621"/>
</workbook>
</file>

<file path=xl/calcChain.xml><?xml version="1.0" encoding="utf-8"?>
<calcChain xmlns="http://schemas.openxmlformats.org/spreadsheetml/2006/main">
  <c r="E42" i="2" l="1"/>
  <c r="E41" i="2"/>
  <c r="D42" i="2"/>
  <c r="C42" i="2"/>
  <c r="B42" i="2"/>
  <c r="D41" i="2"/>
  <c r="C41" i="2"/>
  <c r="B41" i="2"/>
  <c r="E38" i="2"/>
  <c r="E37" i="2"/>
  <c r="C37" i="2"/>
  <c r="B37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I11" i="2"/>
  <c r="I7" i="2"/>
  <c r="I3" i="2"/>
  <c r="C12" i="2"/>
  <c r="D12" i="2" s="1"/>
  <c r="G12" i="2" s="1"/>
  <c r="I12" i="2" s="1"/>
  <c r="B18" i="2"/>
  <c r="B20" i="2" s="1"/>
  <c r="M2" i="2" s="1"/>
  <c r="C2" i="2" s="1"/>
  <c r="D2" i="2" s="1"/>
  <c r="G2" i="2" s="1"/>
  <c r="I2" i="2" s="1"/>
  <c r="B19" i="1"/>
  <c r="C16" i="1"/>
  <c r="D16" i="1"/>
  <c r="C13" i="2"/>
  <c r="D13" i="2" s="1"/>
  <c r="G13" i="2" s="1"/>
  <c r="I13" i="2" s="1"/>
  <c r="C11" i="2"/>
  <c r="D11" i="2" s="1"/>
  <c r="G11" i="2" s="1"/>
  <c r="C10" i="2"/>
  <c r="D10" i="2" s="1"/>
  <c r="G10" i="2" s="1"/>
  <c r="I10" i="2" s="1"/>
  <c r="C9" i="2"/>
  <c r="D9" i="2" s="1"/>
  <c r="G9" i="2" s="1"/>
  <c r="I9" i="2" s="1"/>
  <c r="C8" i="2"/>
  <c r="D8" i="2" s="1"/>
  <c r="G8" i="2" s="1"/>
  <c r="I8" i="2" s="1"/>
  <c r="C7" i="2"/>
  <c r="D7" i="2" s="1"/>
  <c r="G7" i="2" s="1"/>
  <c r="C6" i="2"/>
  <c r="D6" i="2" s="1"/>
  <c r="G6" i="2" s="1"/>
  <c r="I6" i="2" s="1"/>
  <c r="C5" i="2"/>
  <c r="D5" i="2" s="1"/>
  <c r="G5" i="2" s="1"/>
  <c r="I5" i="2" s="1"/>
  <c r="C4" i="2"/>
  <c r="D4" i="2" s="1"/>
  <c r="G4" i="2" s="1"/>
  <c r="I4" i="2" s="1"/>
  <c r="C3" i="2"/>
  <c r="D3" i="2" s="1"/>
  <c r="G3" i="2" s="1"/>
  <c r="B20" i="1"/>
  <c r="E20" i="1" s="1"/>
  <c r="E18" i="1"/>
  <c r="A18" i="1"/>
  <c r="F29" i="2"/>
  <c r="F28" i="2"/>
  <c r="F27" i="2"/>
  <c r="F26" i="2"/>
  <c r="F25" i="2"/>
  <c r="F24" i="2"/>
  <c r="F23" i="2"/>
  <c r="B6" i="2"/>
  <c r="F22" i="2" s="1"/>
  <c r="F21" i="2"/>
  <c r="F20" i="2"/>
  <c r="F19" i="2"/>
  <c r="F18" i="2"/>
  <c r="E13" i="1"/>
  <c r="E12" i="1"/>
  <c r="E11" i="1"/>
  <c r="E10" i="1"/>
  <c r="E9" i="1"/>
  <c r="E8" i="1"/>
  <c r="E7" i="1"/>
  <c r="E6" i="1"/>
  <c r="E5" i="1"/>
  <c r="E4" i="1"/>
  <c r="E3" i="1"/>
  <c r="E2" i="1"/>
  <c r="B6" i="1"/>
</calcChain>
</file>

<file path=xl/sharedStrings.xml><?xml version="1.0" encoding="utf-8"?>
<sst xmlns="http://schemas.openxmlformats.org/spreadsheetml/2006/main" count="271" uniqueCount="53">
  <si>
    <t>Mes</t>
  </si>
  <si>
    <t>Remuneración tributable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</si>
  <si>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</si>
  <si>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</si>
  <si>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</si>
  <si>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</si>
  <si>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</si>
  <si>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</si>
  <si>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</si>
  <si>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</si>
  <si>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</si>
  <si>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</si>
  <si>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</si>
  <si>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</si>
  <si>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Tasa</t>
  </si>
  <si>
    <t>Rebaja</t>
  </si>
  <si>
    <t>Impuesto a pagar</t>
  </si>
  <si>
    <t>Monto de Cálculo del Impuesto Único de Segunda Categoría</t>
  </si>
  <si>
    <t>Períodos</t>
  </si>
  <si>
    <t>Monto de la renta líquida imponible</t>
  </si>
  <si>
    <t>Factor</t>
  </si>
  <si>
    <t>Cantidad a rebajar</t>
  </si>
  <si>
    <t>Tasa de Impuesto Efectiva, máxima por cada tramo de Renta</t>
  </si>
  <si>
    <t>Desde</t>
  </si>
  <si>
    <t>Hasta</t>
  </si>
  <si>
    <t>MENSUAL</t>
  </si>
  <si>
    <t>-.-</t>
  </si>
  <si>
    <t>Exento</t>
  </si>
  <si>
    <t>Y MÁS</t>
  </si>
  <si>
    <t>MÁS DE 27,48%</t>
  </si>
  <si>
    <t xml:space="preserve"> </t>
  </si>
  <si>
    <t>UTM</t>
  </si>
  <si>
    <t>0.6</t>
  </si>
  <si>
    <t>Gatificación 2020</t>
  </si>
  <si>
    <t>Gratificación</t>
  </si>
  <si>
    <t>UTM Mayo 2021</t>
  </si>
  <si>
    <t>Total UTM</t>
  </si>
  <si>
    <t>Division</t>
  </si>
  <si>
    <t>Nueva base</t>
  </si>
  <si>
    <t>Nueva tasa</t>
  </si>
  <si>
    <t>Nueva rebaja</t>
  </si>
  <si>
    <t>Nuevo Impuesto</t>
  </si>
  <si>
    <t>Impuesto pagado</t>
  </si>
  <si>
    <t>Diferencia</t>
  </si>
  <si>
    <t>UTM diferencia</t>
  </si>
  <si>
    <t>Reliquidación</t>
  </si>
  <si>
    <t>¿Cuánto es el líquido?</t>
  </si>
  <si>
    <t>Hipotesis 1</t>
  </si>
  <si>
    <t>Base</t>
  </si>
  <si>
    <t>Impuesto</t>
  </si>
  <si>
    <t>Líquido</t>
  </si>
  <si>
    <t>Hipótesis 2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</si>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</sst>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7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Inherit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1" applyFont="1"/>
    <xf numFmtId="165" fontId="0" fillId="0" borderId="0" xfId="1" applyNumberFormat="1" applyFont="1"/>
    <xf numFmtId="17" fontId="0" fillId="0" borderId="0" xfId="0" applyNumberFormat="1"/>
    <xf numFmtId="17" fontId="3" fillId="0" borderId="0" xfId="0" applyNumberFormat="1" applyFont="1" applyAlignment="1">
      <alignment vertical="center" wrapText="1"/>
    </xf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8" fontId="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10" fontId="4" fillId="0" borderId="0" xfId="0" applyNumberFormat="1" applyFont="1" applyAlignment="1">
      <alignment vertical="top" wrapText="1"/>
    </xf>
    <xf numFmtId="0" fontId="6" fillId="3" borderId="0" xfId="0" applyFont="1" applyFill="1" applyAlignment="1">
      <alignment vertical="top" wrapText="1"/>
    </xf>
    <xf numFmtId="8" fontId="4" fillId="3" borderId="0" xfId="0" applyNumberFormat="1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10" fontId="4" fillId="3" borderId="0" xfId="0" applyNumberFormat="1" applyFont="1" applyFill="1" applyAlignment="1">
      <alignment vertical="top" wrapText="1"/>
    </xf>
    <xf numFmtId="0" fontId="4" fillId="0" borderId="0" xfId="0" applyFont="1" applyAlignment="1">
      <alignment vertical="top"/>
    </xf>
    <xf numFmtId="4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0" xfId="0" applyNumberFormat="1"/>
    <xf numFmtId="0" fontId="6" fillId="2" borderId="0" xfId="0" applyFont="1" applyFill="1" applyAlignment="1">
      <alignment horizontal="left" vertical="top" wrapText="1"/>
    </xf>
    <xf numFmtId="3" fontId="4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3" fontId="4" fillId="4" borderId="0" xfId="0" applyNumberFormat="1" applyFont="1" applyFill="1" applyAlignment="1">
      <alignment vertical="top" wrapText="1"/>
    </xf>
    <xf numFmtId="0" fontId="4" fillId="4" borderId="0" xfId="0" applyFont="1" applyFill="1" applyAlignment="1">
      <alignment horizontal="center" vertical="top" wrapText="1"/>
    </xf>
    <xf numFmtId="165" fontId="4" fillId="3" borderId="0" xfId="1" applyNumberFormat="1" applyFont="1" applyFill="1" applyAlignment="1">
      <alignment vertical="top" wrapText="1"/>
    </xf>
    <xf numFmtId="165" fontId="4" fillId="4" borderId="0" xfId="1" applyNumberFormat="1" applyFont="1" applyFill="1" applyAlignment="1">
      <alignment vertical="top" wrapText="1"/>
    </xf>
    <xf numFmtId="0" fontId="4" fillId="3" borderId="0" xfId="0" applyFont="1" applyFill="1" applyAlignment="1">
      <alignment horizontal="right" vertical="top"/>
    </xf>
    <xf numFmtId="2" fontId="0" fillId="0" borderId="0" xfId="0" applyNumberFormat="1"/>
    <xf numFmtId="165" fontId="2" fillId="0" borderId="0" xfId="1" applyNumberFormat="1" applyFont="1"/>
    <xf numFmtId="165" fontId="2" fillId="0" borderId="0" xfId="0" applyNumberFormat="1" applyFont="1"/>
    <xf numFmtId="10" fontId="0" fillId="0" borderId="0" xfId="2" applyNumberFormat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8" sqref="A18:E20"/>
    </sheetView>
  </sheetViews>
  <sheetFormatPr baseColWidth="10" defaultRowHeight="13.7"/>
  <cols>
    <col min="1" max="1" width="15.640625" customWidth="1"/>
    <col min="2" max="2" width="21.35546875" customWidth="1"/>
    <col min="3" max="3" width="13.42578125" bestFit="1" customWidth="1"/>
    <col min="4" max="4" width="15.35546875" customWidth="1"/>
    <col min="5" max="5" width="16.78515625" customWidth="1"/>
  </cols>
  <sheetData>
    <row r="1" spans="1:5" ht="14.15">
      <c r="A1" t="s">
        <v>0</v>
      </c>
      <c r="B1" s="21" t="s">
        <v>1</v>
      </c>
      <c r="C1" s="21" t="s">
        <v>14</v>
      </c>
      <c r="D1" s="21" t="s">
        <v>15</v>
      </c>
      <c r="E1" s="21" t="s">
        <v>16</v>
      </c>
    </row>
    <row r="2" spans="1:5">
      <c r="A2" t="s">
        <v>2</v>
      </c>
      <c r="B2" s="2">
        <v>1200000</v>
      </c>
      <c r="C2" s="12">
        <v>0.04</v>
      </c>
      <c r="D2" s="11">
        <v>26823.42</v>
      </c>
      <c r="E2" s="19">
        <f>B2*C2-D2</f>
        <v>21176.58</v>
      </c>
    </row>
    <row r="3" spans="1:5">
      <c r="A3" t="s">
        <v>3</v>
      </c>
      <c r="B3" s="2">
        <v>1190000</v>
      </c>
      <c r="C3" s="12">
        <v>0.04</v>
      </c>
      <c r="D3" s="11">
        <v>26850.42</v>
      </c>
      <c r="E3" s="19">
        <f t="shared" ref="E3:E13" si="0">B3*C3-D3</f>
        <v>20749.580000000002</v>
      </c>
    </row>
    <row r="4" spans="1:5">
      <c r="A4" t="s">
        <v>4</v>
      </c>
      <c r="B4" s="2">
        <v>2500000</v>
      </c>
      <c r="C4" s="12">
        <v>0.08</v>
      </c>
      <c r="D4" s="11">
        <v>87036.54</v>
      </c>
      <c r="E4" s="19">
        <f t="shared" si="0"/>
        <v>112963.46</v>
      </c>
    </row>
    <row r="5" spans="1:5">
      <c r="A5" t="s">
        <v>5</v>
      </c>
      <c r="B5" s="2">
        <v>1300000</v>
      </c>
      <c r="C5" s="12">
        <v>0.04</v>
      </c>
      <c r="D5" s="11">
        <v>27119.34</v>
      </c>
      <c r="E5" s="19">
        <f t="shared" si="0"/>
        <v>24880.66</v>
      </c>
    </row>
    <row r="6" spans="1:5">
      <c r="A6" t="s">
        <v>6</v>
      </c>
      <c r="B6" s="2">
        <f>B4</f>
        <v>2500000</v>
      </c>
      <c r="C6" s="12">
        <v>0.08</v>
      </c>
      <c r="D6" s="11">
        <v>87647.28</v>
      </c>
      <c r="E6" s="19">
        <f t="shared" si="0"/>
        <v>112352.72</v>
      </c>
    </row>
    <row r="7" spans="1:5">
      <c r="A7" t="s">
        <v>7</v>
      </c>
      <c r="B7" s="2">
        <v>1250000</v>
      </c>
      <c r="C7" s="12">
        <v>0.04</v>
      </c>
      <c r="D7" s="11">
        <v>27200.880000000001</v>
      </c>
      <c r="E7" s="19">
        <f t="shared" si="0"/>
        <v>22799.119999999999</v>
      </c>
    </row>
    <row r="8" spans="1:5">
      <c r="A8" t="s">
        <v>8</v>
      </c>
      <c r="B8" s="2">
        <v>1000000</v>
      </c>
      <c r="C8" s="12">
        <v>0.04</v>
      </c>
      <c r="D8" s="11">
        <v>27173.88</v>
      </c>
      <c r="E8" s="19">
        <f t="shared" si="0"/>
        <v>12826.119999999999</v>
      </c>
    </row>
    <row r="9" spans="1:5">
      <c r="A9" t="s">
        <v>9</v>
      </c>
      <c r="B9" s="2">
        <v>1500000</v>
      </c>
      <c r="C9" s="12">
        <v>0.04</v>
      </c>
      <c r="D9" s="11">
        <v>27146.880000000001</v>
      </c>
      <c r="E9" s="19">
        <f t="shared" si="0"/>
        <v>32853.119999999995</v>
      </c>
    </row>
    <row r="10" spans="1:5">
      <c r="A10" t="s">
        <v>10</v>
      </c>
      <c r="B10" s="2">
        <v>1600000</v>
      </c>
      <c r="C10" s="12">
        <v>0.04</v>
      </c>
      <c r="D10" s="11">
        <v>27146.880000000001</v>
      </c>
      <c r="E10" s="19">
        <f t="shared" si="0"/>
        <v>36853.119999999995</v>
      </c>
    </row>
    <row r="11" spans="1:5">
      <c r="A11" t="s">
        <v>11</v>
      </c>
      <c r="B11" s="2">
        <v>1500000</v>
      </c>
      <c r="C11" s="12">
        <v>0.04</v>
      </c>
      <c r="D11" s="11">
        <v>27200.880000000001</v>
      </c>
      <c r="E11" s="19">
        <f t="shared" si="0"/>
        <v>32799.119999999995</v>
      </c>
    </row>
    <row r="12" spans="1:5">
      <c r="A12" t="s">
        <v>12</v>
      </c>
      <c r="B12" s="2">
        <v>1700000</v>
      </c>
      <c r="C12" s="12">
        <v>0.08</v>
      </c>
      <c r="D12" s="11">
        <v>88172.76</v>
      </c>
      <c r="E12" s="19">
        <f t="shared" si="0"/>
        <v>47827.240000000005</v>
      </c>
    </row>
    <row r="13" spans="1:5">
      <c r="A13" t="s">
        <v>13</v>
      </c>
      <c r="B13" s="2">
        <v>1800000</v>
      </c>
      <c r="C13" s="12">
        <v>0.08</v>
      </c>
      <c r="D13" s="11">
        <v>88790.46</v>
      </c>
      <c r="E13" s="19">
        <f t="shared" si="0"/>
        <v>55209.539999999994</v>
      </c>
    </row>
    <row r="14" spans="1:5">
      <c r="B14" s="22" t="s">
        <v>30</v>
      </c>
      <c r="E14" s="19" t="s">
        <v>30</v>
      </c>
    </row>
    <row r="16" spans="1:5">
      <c r="A16" t="s">
        <v>33</v>
      </c>
      <c r="B16" s="22">
        <v>10000000</v>
      </c>
      <c r="C16" s="1">
        <f>B16*80%</f>
        <v>8000000</v>
      </c>
      <c r="D16">
        <f>B16*20%</f>
        <v>2000000</v>
      </c>
    </row>
    <row r="17" spans="1:5">
      <c r="A17" s="3">
        <v>44317</v>
      </c>
    </row>
    <row r="18" spans="1:5">
      <c r="A18" t="str">
        <f>A6</f>
        <v>Mayo</v>
      </c>
      <c r="B18" s="1">
        <v>1800000</v>
      </c>
      <c r="C18" s="12">
        <v>0.08</v>
      </c>
      <c r="D18" s="11">
        <v>90128.52</v>
      </c>
      <c r="E18" s="19">
        <f>B18*C18-D18</f>
        <v>53871.479999999996</v>
      </c>
    </row>
    <row r="19" spans="1:5">
      <c r="B19" s="22">
        <f>C16</f>
        <v>8000000</v>
      </c>
    </row>
    <row r="20" spans="1:5">
      <c r="B20" s="19">
        <f>SUM(B18:B19)</f>
        <v>9800000</v>
      </c>
      <c r="C20" s="12">
        <v>0.35</v>
      </c>
      <c r="D20" s="11">
        <v>1207929.3600000001</v>
      </c>
      <c r="E20" s="19">
        <f>B20*C20-D20</f>
        <v>2222070.6399999997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23" workbookViewId="0">
      <selection activeCell="E42" sqref="E42"/>
    </sheetView>
  </sheetViews>
  <sheetFormatPr baseColWidth="10" defaultRowHeight="13.7"/>
  <cols>
    <col min="1" max="1" width="20" customWidth="1"/>
    <col min="2" max="2" width="22.92578125" customWidth="1"/>
    <col min="3" max="3" width="11.92578125" bestFit="1" customWidth="1"/>
    <col min="4" max="4" width="13.640625" customWidth="1"/>
    <col min="5" max="5" width="13.85546875" customWidth="1"/>
    <col min="6" max="6" width="12.0703125" customWidth="1"/>
    <col min="7" max="7" width="14.42578125" customWidth="1"/>
    <col min="8" max="8" width="16.7109375" customWidth="1"/>
  </cols>
  <sheetData>
    <row r="1" spans="1:13" ht="14.15">
      <c r="A1" t="s">
        <v>0</v>
      </c>
      <c r="B1" s="21" t="s">
        <v>1</v>
      </c>
      <c r="C1" s="20" t="s">
        <v>34</v>
      </c>
      <c r="D1" s="20" t="s">
        <v>38</v>
      </c>
      <c r="E1" s="20" t="s">
        <v>39</v>
      </c>
      <c r="F1" s="20" t="s">
        <v>40</v>
      </c>
      <c r="G1" s="20" t="s">
        <v>41</v>
      </c>
      <c r="H1" s="20" t="s">
        <v>42</v>
      </c>
      <c r="I1" s="20" t="s">
        <v>43</v>
      </c>
      <c r="J1" s="20" t="s">
        <v>44</v>
      </c>
      <c r="L1" s="21" t="s">
        <v>31</v>
      </c>
    </row>
    <row r="2" spans="1:13">
      <c r="A2" t="s">
        <v>2</v>
      </c>
      <c r="B2" s="2">
        <v>1200000</v>
      </c>
      <c r="C2" s="19">
        <f>L2*M2</f>
        <v>639316.83333976869</v>
      </c>
      <c r="D2" s="22">
        <f>B2+C2</f>
        <v>1839316.8333397687</v>
      </c>
      <c r="E2" s="12">
        <v>0.08</v>
      </c>
      <c r="F2" s="11">
        <v>86431.02</v>
      </c>
      <c r="G2" s="19">
        <f>D2*E2-F2</f>
        <v>60714.326667181493</v>
      </c>
      <c r="H2" s="1">
        <v>21176.58</v>
      </c>
      <c r="I2" s="19">
        <f>G2-H2</f>
        <v>39537.746667181491</v>
      </c>
      <c r="J2" s="31">
        <f>I2/L2</f>
        <v>0.79596051511246535</v>
      </c>
      <c r="L2" s="29">
        <v>49673</v>
      </c>
      <c r="M2" s="31">
        <f>B20</f>
        <v>12.870509800893215</v>
      </c>
    </row>
    <row r="3" spans="1:13">
      <c r="A3" t="s">
        <v>3</v>
      </c>
      <c r="B3" s="2">
        <v>1190000</v>
      </c>
      <c r="C3" s="19">
        <f>L3*M3</f>
        <v>639960.35882981331</v>
      </c>
      <c r="D3" s="22">
        <f t="shared" ref="D3:D13" si="0">B3+C3</f>
        <v>1829960.3588298133</v>
      </c>
      <c r="E3" s="12">
        <v>0.08</v>
      </c>
      <c r="F3" s="11">
        <v>86518.02</v>
      </c>
      <c r="G3" s="19">
        <f t="shared" ref="G3:G13" si="1">D3*E3-F3</f>
        <v>59878.808706385069</v>
      </c>
      <c r="H3" s="1">
        <v>20749.580000000002</v>
      </c>
      <c r="I3" s="19">
        <f t="shared" ref="I3:I13" si="2">G3-H3</f>
        <v>39129.228706385067</v>
      </c>
      <c r="J3" s="31">
        <f t="shared" ref="J3:J13" si="3">I3/L3</f>
        <v>0.78694424524636619</v>
      </c>
      <c r="L3" s="29">
        <v>49723</v>
      </c>
      <c r="M3" s="31">
        <v>12.870509800893215</v>
      </c>
    </row>
    <row r="4" spans="1:13">
      <c r="A4" t="s">
        <v>4</v>
      </c>
      <c r="B4" s="2">
        <v>2500000</v>
      </c>
      <c r="C4" s="19">
        <f>L4*M4</f>
        <v>643795.77075047954</v>
      </c>
      <c r="D4" s="22">
        <f t="shared" si="0"/>
        <v>3143795.7707504798</v>
      </c>
      <c r="E4" s="12">
        <v>0.13500000000000001</v>
      </c>
      <c r="F4" s="11">
        <v>224594.29</v>
      </c>
      <c r="G4" s="19">
        <f t="shared" si="1"/>
        <v>199818.13905131476</v>
      </c>
      <c r="H4" s="1">
        <v>112963.46</v>
      </c>
      <c r="I4" s="19">
        <f t="shared" si="2"/>
        <v>86854.679051314757</v>
      </c>
      <c r="J4" s="31">
        <f t="shared" si="3"/>
        <v>1.736364308016928</v>
      </c>
      <c r="L4" s="29">
        <v>50021</v>
      </c>
      <c r="M4" s="31">
        <v>12.870509800893215</v>
      </c>
    </row>
    <row r="5" spans="1:13">
      <c r="A5" t="s">
        <v>5</v>
      </c>
      <c r="B5" s="2">
        <v>1300000</v>
      </c>
      <c r="C5" s="19">
        <f>L5*M5</f>
        <v>646369.87271065812</v>
      </c>
      <c r="D5" s="22">
        <f t="shared" si="0"/>
        <v>1946369.8727106582</v>
      </c>
      <c r="E5" s="12">
        <v>0.08</v>
      </c>
      <c r="F5" s="11">
        <v>87384.54</v>
      </c>
      <c r="G5" s="19">
        <f t="shared" si="1"/>
        <v>68325.049816852683</v>
      </c>
      <c r="H5" s="1">
        <v>24880.66</v>
      </c>
      <c r="I5" s="19">
        <f t="shared" si="2"/>
        <v>43444.389816852679</v>
      </c>
      <c r="J5" s="31">
        <f t="shared" si="3"/>
        <v>0.86506421251772525</v>
      </c>
      <c r="L5" s="29">
        <v>50221</v>
      </c>
      <c r="M5" s="31">
        <v>12.870509800893215</v>
      </c>
    </row>
    <row r="6" spans="1:13">
      <c r="A6" t="s">
        <v>6</v>
      </c>
      <c r="B6" s="2">
        <f>B4</f>
        <v>2500000</v>
      </c>
      <c r="C6" s="19">
        <f>L6*M6</f>
        <v>648313.31969059305</v>
      </c>
      <c r="D6" s="22">
        <f t="shared" si="0"/>
        <v>3148313.3196905931</v>
      </c>
      <c r="E6" s="12">
        <v>0.13500000000000001</v>
      </c>
      <c r="F6" s="11">
        <v>226170.28</v>
      </c>
      <c r="G6" s="19">
        <f t="shared" si="1"/>
        <v>198852.01815823009</v>
      </c>
      <c r="H6" s="1">
        <v>112352.72</v>
      </c>
      <c r="I6" s="19">
        <f t="shared" si="2"/>
        <v>86499.298158230085</v>
      </c>
      <c r="J6" s="31">
        <f t="shared" si="3"/>
        <v>1.7172099213497596</v>
      </c>
      <c r="L6" s="29">
        <v>50372</v>
      </c>
      <c r="M6" s="31">
        <v>12.870509800893215</v>
      </c>
    </row>
    <row r="7" spans="1:13">
      <c r="A7" t="s">
        <v>7</v>
      </c>
      <c r="B7" s="2">
        <v>1250000</v>
      </c>
      <c r="C7" s="19">
        <f>L7*M7</f>
        <v>648313.31969059305</v>
      </c>
      <c r="D7" s="22">
        <f t="shared" si="0"/>
        <v>1898313.3196905931</v>
      </c>
      <c r="E7" s="12">
        <v>0.08</v>
      </c>
      <c r="F7" s="11">
        <v>87647.28</v>
      </c>
      <c r="G7" s="19">
        <f t="shared" si="1"/>
        <v>64217.785575247457</v>
      </c>
      <c r="H7" s="1">
        <v>22799.119999999999</v>
      </c>
      <c r="I7" s="19">
        <f t="shared" si="2"/>
        <v>41418.665575247462</v>
      </c>
      <c r="J7" s="31">
        <f t="shared" si="3"/>
        <v>0.82225572888206666</v>
      </c>
      <c r="L7" s="29">
        <v>50372</v>
      </c>
      <c r="M7" s="31">
        <v>12.870509800893215</v>
      </c>
    </row>
    <row r="8" spans="1:13">
      <c r="A8" t="s">
        <v>8</v>
      </c>
      <c r="B8" s="2">
        <v>1000000</v>
      </c>
      <c r="C8" s="19">
        <f>L8*M8</f>
        <v>647669.79420054832</v>
      </c>
      <c r="D8" s="22">
        <f t="shared" si="0"/>
        <v>1647669.7942005484</v>
      </c>
      <c r="E8" s="12">
        <v>0.08</v>
      </c>
      <c r="F8" s="11">
        <v>87560.28</v>
      </c>
      <c r="G8" s="19">
        <f t="shared" si="1"/>
        <v>44253.303536043881</v>
      </c>
      <c r="H8" s="1">
        <v>12826.119999999999</v>
      </c>
      <c r="I8" s="19">
        <f t="shared" si="2"/>
        <v>31427.183536043882</v>
      </c>
      <c r="J8" s="31">
        <f t="shared" si="3"/>
        <v>0.62452175064671278</v>
      </c>
      <c r="L8" s="29">
        <v>50322</v>
      </c>
      <c r="M8" s="31">
        <v>12.870509800893215</v>
      </c>
    </row>
    <row r="9" spans="1:13">
      <c r="A9" t="s">
        <v>9</v>
      </c>
      <c r="B9" s="2">
        <v>1500000</v>
      </c>
      <c r="C9" s="19">
        <f>L9*M9</f>
        <v>647026.2687105037</v>
      </c>
      <c r="D9" s="22">
        <f t="shared" si="0"/>
        <v>2147026.2687105038</v>
      </c>
      <c r="E9" s="12">
        <v>0.08</v>
      </c>
      <c r="F9" s="11">
        <v>87473.279999999999</v>
      </c>
      <c r="G9" s="19">
        <f t="shared" si="1"/>
        <v>84288.821496840304</v>
      </c>
      <c r="H9" s="1">
        <v>32853.119999999995</v>
      </c>
      <c r="I9" s="19">
        <f t="shared" si="2"/>
        <v>51435.701496840309</v>
      </c>
      <c r="J9" s="31">
        <f t="shared" si="3"/>
        <v>1.0231481042496879</v>
      </c>
      <c r="L9" s="29">
        <v>50272</v>
      </c>
      <c r="M9" s="31">
        <v>12.870509800893215</v>
      </c>
    </row>
    <row r="10" spans="1:13">
      <c r="A10" t="s">
        <v>10</v>
      </c>
      <c r="B10" s="2">
        <v>1600000</v>
      </c>
      <c r="C10" s="19">
        <f>L10*M10</f>
        <v>647669.79420054832</v>
      </c>
      <c r="D10" s="22">
        <f t="shared" si="0"/>
        <v>2247669.7942005484</v>
      </c>
      <c r="E10" s="12">
        <v>0.04</v>
      </c>
      <c r="F10" s="11">
        <v>27146.880000000001</v>
      </c>
      <c r="G10" s="19">
        <f t="shared" si="1"/>
        <v>62759.911768021935</v>
      </c>
      <c r="H10" s="1">
        <v>36853.119999999995</v>
      </c>
      <c r="I10" s="19">
        <f t="shared" si="2"/>
        <v>25906.79176802194</v>
      </c>
      <c r="J10" s="31">
        <f t="shared" si="3"/>
        <v>0.51482039203572871</v>
      </c>
      <c r="L10" s="29">
        <v>50322</v>
      </c>
      <c r="M10" s="31">
        <v>12.870509800893215</v>
      </c>
    </row>
    <row r="11" spans="1:13">
      <c r="A11" t="s">
        <v>11</v>
      </c>
      <c r="B11" s="2">
        <v>1500000</v>
      </c>
      <c r="C11" s="19">
        <f>L11*M11</f>
        <v>648313.31969059305</v>
      </c>
      <c r="D11" s="22">
        <f t="shared" si="0"/>
        <v>2148313.3196905931</v>
      </c>
      <c r="E11" s="12">
        <v>0.08</v>
      </c>
      <c r="F11" s="11">
        <v>87647.28</v>
      </c>
      <c r="G11" s="19">
        <f t="shared" si="1"/>
        <v>84217.785575247457</v>
      </c>
      <c r="H11" s="1">
        <v>32799.119999999995</v>
      </c>
      <c r="I11" s="19">
        <f t="shared" si="2"/>
        <v>51418.665575247462</v>
      </c>
      <c r="J11" s="31">
        <f t="shared" si="3"/>
        <v>1.0207787178441885</v>
      </c>
      <c r="L11" s="29">
        <v>50372</v>
      </c>
      <c r="M11" s="31">
        <v>12.870509800893215</v>
      </c>
    </row>
    <row r="12" spans="1:13">
      <c r="A12" t="s">
        <v>12</v>
      </c>
      <c r="B12" s="2">
        <v>1700000</v>
      </c>
      <c r="C12" s="19">
        <f>L12*M12</f>
        <v>652200.2136504628</v>
      </c>
      <c r="D12" s="22">
        <f t="shared" si="0"/>
        <v>2352200.2136504627</v>
      </c>
      <c r="E12" s="12">
        <v>0.08</v>
      </c>
      <c r="F12" s="11">
        <v>88172.76</v>
      </c>
      <c r="G12" s="19">
        <f t="shared" si="1"/>
        <v>100003.25709203702</v>
      </c>
      <c r="H12" s="1">
        <v>47827.240000000005</v>
      </c>
      <c r="I12" s="19">
        <f t="shared" si="2"/>
        <v>52176.017092037015</v>
      </c>
      <c r="J12" s="31">
        <f t="shared" si="3"/>
        <v>1.029640784071457</v>
      </c>
      <c r="L12" s="29">
        <v>50674</v>
      </c>
      <c r="M12" s="31">
        <v>12.870509800893215</v>
      </c>
    </row>
    <row r="13" spans="1:13">
      <c r="A13" t="s">
        <v>13</v>
      </c>
      <c r="B13" s="2">
        <v>1800000</v>
      </c>
      <c r="C13" s="19">
        <f>L13*M13</f>
        <v>656769.24462977983</v>
      </c>
      <c r="D13" s="22">
        <f t="shared" si="0"/>
        <v>2456769.2446297798</v>
      </c>
      <c r="E13" s="12">
        <v>0.08</v>
      </c>
      <c r="F13" s="11">
        <v>88790.46</v>
      </c>
      <c r="G13" s="19">
        <f t="shared" si="1"/>
        <v>107751.07957038238</v>
      </c>
      <c r="H13" s="1">
        <v>55209.539999999994</v>
      </c>
      <c r="I13" s="19">
        <f t="shared" si="2"/>
        <v>52541.539570382389</v>
      </c>
      <c r="J13" s="31">
        <f t="shared" si="3"/>
        <v>1.0296407840714572</v>
      </c>
      <c r="L13" s="29">
        <v>51029</v>
      </c>
      <c r="M13" s="31">
        <v>12.870509800893215</v>
      </c>
    </row>
    <row r="14" spans="1:13">
      <c r="J14" s="31">
        <f>SUM(J2:J13)</f>
        <v>11.966349464044544</v>
      </c>
    </row>
    <row r="16" spans="1:13">
      <c r="A16" t="s">
        <v>34</v>
      </c>
      <c r="B16" s="22">
        <v>8000000</v>
      </c>
    </row>
    <row r="17" spans="1:6" ht="14.15">
      <c r="A17" t="s">
        <v>35</v>
      </c>
      <c r="B17" s="2">
        <v>51798</v>
      </c>
      <c r="D17" s="21" t="s">
        <v>14</v>
      </c>
      <c r="E17" s="21" t="s">
        <v>15</v>
      </c>
      <c r="F17" s="21" t="s">
        <v>16</v>
      </c>
    </row>
    <row r="18" spans="1:6">
      <c r="A18" t="s">
        <v>36</v>
      </c>
      <c r="B18">
        <f>B16/B17</f>
        <v>154.44611761071857</v>
      </c>
      <c r="D18" s="12">
        <v>0.04</v>
      </c>
      <c r="E18" s="11">
        <v>26823.42</v>
      </c>
      <c r="F18" s="19">
        <f>B2*D18-E18</f>
        <v>21176.58</v>
      </c>
    </row>
    <row r="19" spans="1:6">
      <c r="A19" t="s">
        <v>37</v>
      </c>
      <c r="B19">
        <v>12</v>
      </c>
      <c r="D19" s="12">
        <v>0.04</v>
      </c>
      <c r="E19" s="11">
        <v>26850.42</v>
      </c>
      <c r="F19" s="19">
        <f>B3*D19-E19</f>
        <v>20749.580000000002</v>
      </c>
    </row>
    <row r="20" spans="1:6">
      <c r="B20">
        <f>B18/B19</f>
        <v>12.870509800893215</v>
      </c>
      <c r="D20" s="12">
        <v>0.08</v>
      </c>
      <c r="E20" s="11">
        <v>87036.54</v>
      </c>
      <c r="F20" s="19">
        <f>B4*D20-E20</f>
        <v>112963.46</v>
      </c>
    </row>
    <row r="21" spans="1:6">
      <c r="D21" s="12">
        <v>0.04</v>
      </c>
      <c r="E21" s="11">
        <v>27119.34</v>
      </c>
      <c r="F21" s="19">
        <f>B5*D21-E21</f>
        <v>24880.66</v>
      </c>
    </row>
    <row r="22" spans="1:6">
      <c r="D22" s="12">
        <v>0.08</v>
      </c>
      <c r="E22" s="11">
        <v>87647.28</v>
      </c>
      <c r="F22" s="19">
        <f>B6*D22-E22</f>
        <v>112352.72</v>
      </c>
    </row>
    <row r="23" spans="1:6">
      <c r="D23" s="12">
        <v>0.04</v>
      </c>
      <c r="E23" s="11">
        <v>27200.880000000001</v>
      </c>
      <c r="F23" s="19">
        <f>B7*D23-E23</f>
        <v>22799.119999999999</v>
      </c>
    </row>
    <row r="24" spans="1:6">
      <c r="D24" s="12">
        <v>0.04</v>
      </c>
      <c r="E24" s="11">
        <v>27173.88</v>
      </c>
      <c r="F24" s="19">
        <f>B8*D24-E24</f>
        <v>12826.119999999999</v>
      </c>
    </row>
    <row r="25" spans="1:6">
      <c r="D25" s="12">
        <v>0.04</v>
      </c>
      <c r="E25" s="11">
        <v>27146.880000000001</v>
      </c>
      <c r="F25" s="19">
        <f>B9*D25-E25</f>
        <v>32853.119999999995</v>
      </c>
    </row>
    <row r="26" spans="1:6">
      <c r="D26" s="12">
        <v>0.04</v>
      </c>
      <c r="E26" s="11">
        <v>27146.880000000001</v>
      </c>
      <c r="F26" s="19">
        <f>B10*D26-E26</f>
        <v>36853.119999999995</v>
      </c>
    </row>
    <row r="27" spans="1:6">
      <c r="D27" s="12">
        <v>0.04</v>
      </c>
      <c r="E27" s="11">
        <v>27200.880000000001</v>
      </c>
      <c r="F27" s="19">
        <f>B11*D27-E27</f>
        <v>32799.119999999995</v>
      </c>
    </row>
    <row r="28" spans="1:6">
      <c r="D28" s="12">
        <v>0.08</v>
      </c>
      <c r="E28" s="11">
        <v>88172.76</v>
      </c>
      <c r="F28" s="19">
        <f>B12*D28-E28</f>
        <v>47827.240000000005</v>
      </c>
    </row>
    <row r="29" spans="1:6">
      <c r="D29" s="12">
        <v>0.08</v>
      </c>
      <c r="E29" s="11">
        <v>88790.46</v>
      </c>
      <c r="F29" s="19">
        <f>B13*D29-E29</f>
        <v>55209.539999999994</v>
      </c>
    </row>
    <row r="32" spans="1:6">
      <c r="A32" s="3">
        <v>44317</v>
      </c>
      <c r="B32" s="2">
        <v>1800000</v>
      </c>
      <c r="C32">
        <v>0.08</v>
      </c>
      <c r="D32" s="2">
        <v>90128.52</v>
      </c>
      <c r="E32" s="2">
        <v>53871.479999999996</v>
      </c>
    </row>
    <row r="33" spans="1:7">
      <c r="B33" s="2">
        <v>8000000</v>
      </c>
      <c r="D33" s="2"/>
    </row>
    <row r="34" spans="1:7" ht="14.15">
      <c r="B34" s="2">
        <v>9800000</v>
      </c>
      <c r="C34">
        <v>0.35</v>
      </c>
      <c r="D34" s="2">
        <v>1207929.3600000001</v>
      </c>
      <c r="E34" s="32">
        <v>2222070.6399999997</v>
      </c>
    </row>
    <row r="35" spans="1:7">
      <c r="D35" s="2"/>
    </row>
    <row r="36" spans="1:7">
      <c r="A36" s="3">
        <v>44317</v>
      </c>
      <c r="B36" s="1">
        <v>1800000</v>
      </c>
      <c r="C36">
        <v>0.08</v>
      </c>
      <c r="D36" s="2">
        <v>90128.52</v>
      </c>
      <c r="E36" s="2">
        <v>53871.479999999996</v>
      </c>
    </row>
    <row r="37" spans="1:7">
      <c r="A37" t="s">
        <v>45</v>
      </c>
      <c r="B37" s="1">
        <f>J14</f>
        <v>11.966349464044544</v>
      </c>
      <c r="C37" s="22">
        <f>B17</f>
        <v>51798</v>
      </c>
      <c r="D37" s="2"/>
      <c r="E37" s="2">
        <f>B37*C37</f>
        <v>619832.96953857935</v>
      </c>
    </row>
    <row r="38" spans="1:7" ht="14.15">
      <c r="B38" s="1" t="s">
        <v>30</v>
      </c>
      <c r="C38" t="s">
        <v>30</v>
      </c>
      <c r="D38" s="2" t="s">
        <v>30</v>
      </c>
      <c r="E38" s="33">
        <f>SUM(E36:E37)</f>
        <v>673704.44953857933</v>
      </c>
      <c r="G38" s="22" t="s">
        <v>30</v>
      </c>
    </row>
    <row r="39" spans="1:7">
      <c r="D39" s="2"/>
    </row>
    <row r="40" spans="1:7" ht="14.15">
      <c r="A40" t="s">
        <v>46</v>
      </c>
      <c r="B40" t="s">
        <v>48</v>
      </c>
      <c r="C40" s="20" t="s">
        <v>49</v>
      </c>
      <c r="D40" s="20" t="s">
        <v>50</v>
      </c>
      <c r="E40" t="s">
        <v>52</v>
      </c>
    </row>
    <row r="41" spans="1:7">
      <c r="A41" t="s">
        <v>47</v>
      </c>
      <c r="B41" s="22">
        <f>B34</f>
        <v>9800000</v>
      </c>
      <c r="C41" s="22">
        <f>E34</f>
        <v>2222070.6399999997</v>
      </c>
      <c r="D41" s="22">
        <f>B41-C41</f>
        <v>7577929.3600000003</v>
      </c>
      <c r="E41" s="34">
        <f>C41/B41</f>
        <v>0.22674190204081629</v>
      </c>
    </row>
    <row r="42" spans="1:7">
      <c r="A42" t="s">
        <v>51</v>
      </c>
      <c r="B42" s="22">
        <f>B41</f>
        <v>9800000</v>
      </c>
      <c r="C42" s="22">
        <f>E38</f>
        <v>673704.44953857933</v>
      </c>
      <c r="D42" s="22">
        <f>B42-C42</f>
        <v>9126295.5504614208</v>
      </c>
      <c r="E42" s="34">
        <f>C42/B42</f>
        <v>6.8745351993732579E-2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139" workbookViewId="0">
      <selection activeCell="D150" sqref="D150:E150"/>
    </sheetView>
  </sheetViews>
  <sheetFormatPr baseColWidth="10" defaultRowHeight="13.7"/>
  <cols>
    <col min="1" max="1" width="10.92578125" bestFit="1" customWidth="1"/>
    <col min="2" max="3" width="13.85546875" bestFit="1" customWidth="1"/>
    <col min="4" max="4" width="10.92578125" bestFit="1" customWidth="1"/>
    <col min="5" max="5" width="12.85546875" bestFit="1" customWidth="1"/>
    <col min="6" max="6" width="10.92578125" bestFit="1" customWidth="1"/>
  </cols>
  <sheetData>
    <row r="1" spans="1:6">
      <c r="A1" s="4">
        <v>43831</v>
      </c>
      <c r="B1" s="5"/>
      <c r="C1" s="5"/>
      <c r="D1" s="5"/>
      <c r="E1" s="5"/>
      <c r="F1" s="5"/>
    </row>
    <row r="2" spans="1:6" ht="14.15">
      <c r="A2" s="6" t="s">
        <v>17</v>
      </c>
      <c r="B2" s="6"/>
      <c r="C2" s="6"/>
      <c r="D2" s="6"/>
      <c r="E2" s="6"/>
      <c r="F2" s="6"/>
    </row>
    <row r="3" spans="1:6" ht="84.85">
      <c r="A3" s="7" t="s">
        <v>18</v>
      </c>
      <c r="B3" s="8" t="s">
        <v>19</v>
      </c>
      <c r="C3" s="8"/>
      <c r="D3" s="7" t="s">
        <v>20</v>
      </c>
      <c r="E3" s="7" t="s">
        <v>21</v>
      </c>
      <c r="F3" s="7" t="s">
        <v>22</v>
      </c>
    </row>
    <row r="4" spans="1:6" ht="14.15">
      <c r="A4" s="7"/>
      <c r="B4" s="7" t="s">
        <v>23</v>
      </c>
      <c r="C4" s="7" t="s">
        <v>24</v>
      </c>
      <c r="D4" s="7"/>
      <c r="E4" s="7"/>
      <c r="F4" s="7"/>
    </row>
    <row r="5" spans="1:6" ht="14.15">
      <c r="A5" s="9" t="s">
        <v>25</v>
      </c>
      <c r="B5" s="10" t="s">
        <v>26</v>
      </c>
      <c r="C5" s="11">
        <v>670585.5</v>
      </c>
      <c r="D5" s="12" t="s">
        <v>27</v>
      </c>
      <c r="E5" s="10" t="s">
        <v>26</v>
      </c>
      <c r="F5" s="12" t="s">
        <v>27</v>
      </c>
    </row>
    <row r="6" spans="1:6" ht="14.15">
      <c r="A6" s="9"/>
      <c r="B6" s="11">
        <v>670585.51</v>
      </c>
      <c r="C6" s="11">
        <v>1490190</v>
      </c>
      <c r="D6" s="12">
        <v>0.04</v>
      </c>
      <c r="E6" s="11">
        <v>26823.42</v>
      </c>
      <c r="F6" s="13">
        <v>2.1999999999999999E-2</v>
      </c>
    </row>
    <row r="7" spans="1:6" ht="14.15">
      <c r="A7" s="9"/>
      <c r="B7" s="11">
        <v>1490190.01</v>
      </c>
      <c r="C7" s="11">
        <v>2483650</v>
      </c>
      <c r="D7" s="12">
        <v>0.08</v>
      </c>
      <c r="E7" s="11">
        <v>86431.02</v>
      </c>
      <c r="F7" s="13">
        <v>4.5199999999999997E-2</v>
      </c>
    </row>
    <row r="8" spans="1:6" ht="14.15">
      <c r="A8" s="9"/>
      <c r="B8" s="11">
        <v>2483650.0099999998</v>
      </c>
      <c r="C8" s="11">
        <v>3477110</v>
      </c>
      <c r="D8" s="12">
        <v>0.13500000000000001</v>
      </c>
      <c r="E8" s="11">
        <v>223031.77</v>
      </c>
      <c r="F8" s="13">
        <v>7.0900000000000005E-2</v>
      </c>
    </row>
    <row r="9" spans="1:6" ht="14.15">
      <c r="A9" s="9"/>
      <c r="B9" s="11">
        <v>3477110.01</v>
      </c>
      <c r="C9" s="11">
        <v>4470570</v>
      </c>
      <c r="D9" s="12">
        <v>0.23</v>
      </c>
      <c r="E9" s="11">
        <v>553357.22</v>
      </c>
      <c r="F9" s="13">
        <v>0.1062</v>
      </c>
    </row>
    <row r="10" spans="1:6" ht="14.15">
      <c r="A10" s="14"/>
      <c r="B10" s="15">
        <v>4470570.01</v>
      </c>
      <c r="C10" s="15">
        <v>5960760</v>
      </c>
      <c r="D10" s="16">
        <v>0.30399999999999999</v>
      </c>
      <c r="E10" s="15">
        <v>884179.4</v>
      </c>
      <c r="F10" s="17">
        <v>0.15570000000000001</v>
      </c>
    </row>
    <row r="11" spans="1:6" ht="14.15">
      <c r="A11" s="9"/>
      <c r="B11" s="11">
        <v>5960760.0099999998</v>
      </c>
      <c r="C11" s="11">
        <v>15398630</v>
      </c>
      <c r="D11" s="12">
        <v>0.35</v>
      </c>
      <c r="E11" s="11">
        <v>1158374.3600000001</v>
      </c>
      <c r="F11" s="13">
        <v>0.27479999999999999</v>
      </c>
    </row>
    <row r="12" spans="1:6" ht="27.4">
      <c r="A12" s="9"/>
      <c r="B12" s="11">
        <v>15398630.01</v>
      </c>
      <c r="C12" s="18" t="s">
        <v>28</v>
      </c>
      <c r="D12" s="12">
        <v>0.4</v>
      </c>
      <c r="E12" s="11">
        <v>1928305.86</v>
      </c>
      <c r="F12" s="12" t="s">
        <v>29</v>
      </c>
    </row>
    <row r="13" spans="1:6">
      <c r="A13" s="5"/>
      <c r="B13" s="5"/>
      <c r="C13" s="5"/>
      <c r="D13" s="5"/>
      <c r="E13" s="5"/>
      <c r="F13" s="5"/>
    </row>
    <row r="14" spans="1:6">
      <c r="A14" s="4">
        <v>43862</v>
      </c>
      <c r="B14" s="5"/>
      <c r="C14" s="5"/>
      <c r="D14" s="5"/>
      <c r="E14" s="5"/>
      <c r="F14" s="5"/>
    </row>
    <row r="15" spans="1:6" ht="14.15">
      <c r="A15" s="6" t="s">
        <v>17</v>
      </c>
      <c r="B15" s="6"/>
      <c r="C15" s="6"/>
      <c r="D15" s="6"/>
      <c r="E15" s="6"/>
      <c r="F15" s="6"/>
    </row>
    <row r="16" spans="1:6" ht="84.85">
      <c r="A16" s="7" t="s">
        <v>18</v>
      </c>
      <c r="B16" s="8" t="s">
        <v>19</v>
      </c>
      <c r="C16" s="8"/>
      <c r="D16" s="7" t="s">
        <v>20</v>
      </c>
      <c r="E16" s="7" t="s">
        <v>21</v>
      </c>
      <c r="F16" s="7" t="s">
        <v>22</v>
      </c>
    </row>
    <row r="17" spans="1:6" ht="14.15">
      <c r="A17" s="7"/>
      <c r="B17" s="7" t="s">
        <v>23</v>
      </c>
      <c r="C17" s="7" t="s">
        <v>24</v>
      </c>
      <c r="D17" s="7"/>
      <c r="E17" s="7"/>
      <c r="F17" s="7"/>
    </row>
    <row r="18" spans="1:6" ht="14.15">
      <c r="A18" s="9" t="s">
        <v>25</v>
      </c>
      <c r="B18" s="10" t="s">
        <v>26</v>
      </c>
      <c r="C18" s="11">
        <v>671260.5</v>
      </c>
      <c r="D18" s="12" t="s">
        <v>27</v>
      </c>
      <c r="E18" s="10" t="s">
        <v>26</v>
      </c>
      <c r="F18" s="12" t="s">
        <v>27</v>
      </c>
    </row>
    <row r="19" spans="1:6" ht="14.15">
      <c r="A19" s="9"/>
      <c r="B19" s="11">
        <v>671260.51</v>
      </c>
      <c r="C19" s="11">
        <v>1491690</v>
      </c>
      <c r="D19" s="12">
        <v>0.04</v>
      </c>
      <c r="E19" s="11">
        <v>26850.42</v>
      </c>
      <c r="F19" s="13">
        <v>2.1999999999999999E-2</v>
      </c>
    </row>
    <row r="20" spans="1:6" ht="14.15">
      <c r="A20" s="9"/>
      <c r="B20" s="11">
        <v>1491690.01</v>
      </c>
      <c r="C20" s="11">
        <v>2486150</v>
      </c>
      <c r="D20" s="12">
        <v>0.08</v>
      </c>
      <c r="E20" s="11">
        <v>86518.02</v>
      </c>
      <c r="F20" s="13">
        <v>4.5199999999999997E-2</v>
      </c>
    </row>
    <row r="21" spans="1:6" ht="14.15">
      <c r="A21" s="14"/>
      <c r="B21" s="15">
        <v>2486150.0099999998</v>
      </c>
      <c r="C21" s="15">
        <v>3480610</v>
      </c>
      <c r="D21" s="16">
        <v>0.13500000000000001</v>
      </c>
      <c r="E21" s="15">
        <v>223256.27</v>
      </c>
      <c r="F21" s="17">
        <v>7.0900000000000005E-2</v>
      </c>
    </row>
    <row r="22" spans="1:6" ht="14.15">
      <c r="A22" s="9"/>
      <c r="B22" s="11">
        <v>3480610.01</v>
      </c>
      <c r="C22" s="11">
        <v>4475070</v>
      </c>
      <c r="D22" s="12">
        <v>0.23</v>
      </c>
      <c r="E22" s="11">
        <v>553914.22</v>
      </c>
      <c r="F22" s="13">
        <v>0.1062</v>
      </c>
    </row>
    <row r="23" spans="1:6" ht="14.15">
      <c r="A23" s="9"/>
      <c r="B23" s="11">
        <v>4475070.01</v>
      </c>
      <c r="C23" s="11">
        <v>5966760</v>
      </c>
      <c r="D23" s="12">
        <v>0.30399999999999999</v>
      </c>
      <c r="E23" s="11">
        <v>885069.4</v>
      </c>
      <c r="F23" s="13">
        <v>0.15570000000000001</v>
      </c>
    </row>
    <row r="24" spans="1:6" ht="14.15">
      <c r="A24" s="9"/>
      <c r="B24" s="11">
        <v>5966760.0099999998</v>
      </c>
      <c r="C24" s="11">
        <v>15414130</v>
      </c>
      <c r="D24" s="12">
        <v>0.35</v>
      </c>
      <c r="E24" s="11">
        <v>1159540.3600000001</v>
      </c>
      <c r="F24" s="13">
        <v>0.27479999999999999</v>
      </c>
    </row>
    <row r="25" spans="1:6" ht="27.4">
      <c r="A25" s="9"/>
      <c r="B25" s="11">
        <v>15414130.01</v>
      </c>
      <c r="C25" s="18" t="s">
        <v>28</v>
      </c>
      <c r="D25" s="12">
        <v>0.4</v>
      </c>
      <c r="E25" s="11">
        <v>1930246.86</v>
      </c>
      <c r="F25" s="12" t="s">
        <v>29</v>
      </c>
    </row>
    <row r="26" spans="1:6">
      <c r="A26" s="5"/>
      <c r="B26" s="5"/>
      <c r="C26" s="5"/>
      <c r="D26" s="5"/>
      <c r="E26" s="5"/>
      <c r="F26" s="5"/>
    </row>
    <row r="27" spans="1:6">
      <c r="A27" s="4">
        <v>43891</v>
      </c>
      <c r="B27" s="5"/>
      <c r="C27" s="5"/>
      <c r="D27" s="5"/>
      <c r="E27" s="5"/>
      <c r="F27" s="5"/>
    </row>
    <row r="28" spans="1:6" ht="14.15">
      <c r="A28" s="6" t="s">
        <v>17</v>
      </c>
      <c r="B28" s="6"/>
      <c r="C28" s="6"/>
      <c r="D28" s="6"/>
      <c r="E28" s="6"/>
      <c r="F28" s="6"/>
    </row>
    <row r="29" spans="1:6" ht="84.85">
      <c r="A29" s="7" t="s">
        <v>18</v>
      </c>
      <c r="B29" s="8" t="s">
        <v>19</v>
      </c>
      <c r="C29" s="8"/>
      <c r="D29" s="7" t="s">
        <v>20</v>
      </c>
      <c r="E29" s="7" t="s">
        <v>21</v>
      </c>
      <c r="F29" s="7" t="s">
        <v>22</v>
      </c>
    </row>
    <row r="30" spans="1:6" ht="14.15">
      <c r="A30" s="7"/>
      <c r="B30" s="7" t="s">
        <v>23</v>
      </c>
      <c r="C30" s="7" t="s">
        <v>24</v>
      </c>
      <c r="D30" s="7"/>
      <c r="E30" s="7"/>
      <c r="F30" s="7"/>
    </row>
    <row r="31" spans="1:6" ht="14.15">
      <c r="A31" s="9" t="s">
        <v>25</v>
      </c>
      <c r="B31" s="10" t="s">
        <v>26</v>
      </c>
      <c r="C31" s="11">
        <v>675283.5</v>
      </c>
      <c r="D31" s="12" t="s">
        <v>27</v>
      </c>
      <c r="E31" s="10" t="s">
        <v>26</v>
      </c>
      <c r="F31" s="12" t="s">
        <v>27</v>
      </c>
    </row>
    <row r="32" spans="1:6" ht="14.15">
      <c r="A32" s="9"/>
      <c r="B32" s="11">
        <v>675283.51</v>
      </c>
      <c r="C32" s="11">
        <v>1500630</v>
      </c>
      <c r="D32" s="12">
        <v>0.04</v>
      </c>
      <c r="E32" s="11">
        <v>27011.34</v>
      </c>
      <c r="F32" s="13">
        <v>2.1999999999999999E-2</v>
      </c>
    </row>
    <row r="33" spans="1:6" ht="14.15">
      <c r="A33" s="9"/>
      <c r="B33" s="11">
        <v>1500630.01</v>
      </c>
      <c r="C33" s="11">
        <v>2501050</v>
      </c>
      <c r="D33" s="12">
        <v>0.08</v>
      </c>
      <c r="E33" s="11">
        <v>87036.54</v>
      </c>
      <c r="F33" s="13">
        <v>4.5199999999999997E-2</v>
      </c>
    </row>
    <row r="34" spans="1:6" ht="14.15">
      <c r="A34" s="9"/>
      <c r="B34" s="11">
        <v>2501050.0099999998</v>
      </c>
      <c r="C34" s="11">
        <v>3501470</v>
      </c>
      <c r="D34" s="12">
        <v>0.13500000000000001</v>
      </c>
      <c r="E34" s="11">
        <v>224594.29</v>
      </c>
      <c r="F34" s="13">
        <v>7.0900000000000005E-2</v>
      </c>
    </row>
    <row r="35" spans="1:6" ht="14.15">
      <c r="A35" s="9"/>
      <c r="B35" s="11">
        <v>3501470.01</v>
      </c>
      <c r="C35" s="11">
        <v>4501890</v>
      </c>
      <c r="D35" s="12">
        <v>0.23</v>
      </c>
      <c r="E35" s="11">
        <v>557233.93999999994</v>
      </c>
      <c r="F35" s="13">
        <v>0.1062</v>
      </c>
    </row>
    <row r="36" spans="1:6" ht="14.15">
      <c r="A36" s="9"/>
      <c r="B36" s="11">
        <v>4501890.01</v>
      </c>
      <c r="C36" s="11">
        <v>6002520</v>
      </c>
      <c r="D36" s="12">
        <v>0.30399999999999999</v>
      </c>
      <c r="E36" s="11">
        <v>890373.8</v>
      </c>
      <c r="F36" s="13">
        <v>0.15570000000000001</v>
      </c>
    </row>
    <row r="37" spans="1:6" ht="14.15">
      <c r="A37" s="9"/>
      <c r="B37" s="11">
        <v>6002520.0099999998</v>
      </c>
      <c r="C37" s="11">
        <v>15506510</v>
      </c>
      <c r="D37" s="12">
        <v>0.35</v>
      </c>
      <c r="E37" s="11">
        <v>1166489.72</v>
      </c>
      <c r="F37" s="13">
        <v>0.27479999999999999</v>
      </c>
    </row>
    <row r="38" spans="1:6" ht="27.4">
      <c r="A38" s="9"/>
      <c r="B38" s="11">
        <v>15506510.01</v>
      </c>
      <c r="C38" s="18" t="s">
        <v>28</v>
      </c>
      <c r="D38" s="12">
        <v>0.4</v>
      </c>
      <c r="E38" s="11">
        <v>1941815.22</v>
      </c>
      <c r="F38" s="12" t="s">
        <v>29</v>
      </c>
    </row>
    <row r="39" spans="1:6">
      <c r="A39" s="5"/>
      <c r="B39" s="5"/>
      <c r="C39" s="5"/>
      <c r="D39" s="5"/>
      <c r="E39" s="5"/>
      <c r="F39" s="5"/>
    </row>
    <row r="40" spans="1:6">
      <c r="A40" s="4">
        <v>43922</v>
      </c>
      <c r="B40" s="5"/>
      <c r="C40" s="5"/>
      <c r="D40" s="5"/>
      <c r="E40" s="5"/>
      <c r="F40" s="5"/>
    </row>
    <row r="41" spans="1:6" ht="14.15">
      <c r="A41" s="6" t="s">
        <v>17</v>
      </c>
      <c r="B41" s="6"/>
      <c r="C41" s="6"/>
      <c r="D41" s="6"/>
      <c r="E41" s="6"/>
      <c r="F41" s="6"/>
    </row>
    <row r="42" spans="1:6" ht="84.85">
      <c r="A42" s="7" t="s">
        <v>18</v>
      </c>
      <c r="B42" s="8" t="s">
        <v>19</v>
      </c>
      <c r="C42" s="8"/>
      <c r="D42" s="7" t="s">
        <v>20</v>
      </c>
      <c r="E42" s="7" t="s">
        <v>21</v>
      </c>
      <c r="F42" s="7" t="s">
        <v>22</v>
      </c>
    </row>
    <row r="43" spans="1:6" ht="14.15">
      <c r="A43" s="7"/>
      <c r="B43" s="7" t="s">
        <v>23</v>
      </c>
      <c r="C43" s="7" t="s">
        <v>24</v>
      </c>
      <c r="D43" s="7"/>
      <c r="E43" s="7"/>
      <c r="F43" s="7"/>
    </row>
    <row r="44" spans="1:6" ht="14.15">
      <c r="A44" s="9" t="s">
        <v>25</v>
      </c>
      <c r="B44" s="10" t="s">
        <v>26</v>
      </c>
      <c r="C44" s="11">
        <v>677983.5</v>
      </c>
      <c r="D44" s="12" t="s">
        <v>27</v>
      </c>
      <c r="E44" s="10" t="s">
        <v>26</v>
      </c>
      <c r="F44" s="12" t="s">
        <v>27</v>
      </c>
    </row>
    <row r="45" spans="1:6" ht="14.15">
      <c r="A45" s="9"/>
      <c r="B45" s="11">
        <v>677983.51</v>
      </c>
      <c r="C45" s="11">
        <v>1506630</v>
      </c>
      <c r="D45" s="12">
        <v>0.04</v>
      </c>
      <c r="E45" s="11">
        <v>27119.34</v>
      </c>
      <c r="F45" s="13">
        <v>2.1999999999999999E-2</v>
      </c>
    </row>
    <row r="46" spans="1:6" ht="14.15">
      <c r="A46" s="9"/>
      <c r="B46" s="11">
        <v>1506630.01</v>
      </c>
      <c r="C46" s="11">
        <v>2511050</v>
      </c>
      <c r="D46" s="12">
        <v>0.08</v>
      </c>
      <c r="E46" s="11">
        <v>87384.54</v>
      </c>
      <c r="F46" s="13">
        <v>4.5199999999999997E-2</v>
      </c>
    </row>
    <row r="47" spans="1:6" ht="14.15">
      <c r="A47" s="9"/>
      <c r="B47" s="11">
        <v>2511050.0099999998</v>
      </c>
      <c r="C47" s="11">
        <v>3515470</v>
      </c>
      <c r="D47" s="12">
        <v>0.13500000000000001</v>
      </c>
      <c r="E47" s="11">
        <v>225492.29</v>
      </c>
      <c r="F47" s="13">
        <v>7.0900000000000005E-2</v>
      </c>
    </row>
    <row r="48" spans="1:6" ht="14.15">
      <c r="A48" s="9"/>
      <c r="B48" s="11">
        <v>3515470.01</v>
      </c>
      <c r="C48" s="11">
        <v>4519890</v>
      </c>
      <c r="D48" s="12">
        <v>0.23</v>
      </c>
      <c r="E48" s="11">
        <v>559461.93999999994</v>
      </c>
      <c r="F48" s="13">
        <v>0.1062</v>
      </c>
    </row>
    <row r="49" spans="1:6" ht="14.15">
      <c r="A49" s="9"/>
      <c r="B49" s="11">
        <v>4519890.01</v>
      </c>
      <c r="C49" s="11">
        <v>6026520</v>
      </c>
      <c r="D49" s="12">
        <v>0.30399999999999999</v>
      </c>
      <c r="E49" s="11">
        <v>893933.8</v>
      </c>
      <c r="F49" s="13">
        <v>0.15570000000000001</v>
      </c>
    </row>
    <row r="50" spans="1:6" ht="14.15">
      <c r="A50" s="9"/>
      <c r="B50" s="11">
        <v>6026520.0099999998</v>
      </c>
      <c r="C50" s="11">
        <v>15568510</v>
      </c>
      <c r="D50" s="12">
        <v>0.35</v>
      </c>
      <c r="E50" s="11">
        <v>1171153.72</v>
      </c>
      <c r="F50" s="13">
        <v>0.27479999999999999</v>
      </c>
    </row>
    <row r="51" spans="1:6" ht="27.4">
      <c r="A51" s="9"/>
      <c r="B51" s="11">
        <v>15568510.01</v>
      </c>
      <c r="C51" s="18" t="s">
        <v>28</v>
      </c>
      <c r="D51" s="12">
        <v>0.4</v>
      </c>
      <c r="E51" s="11">
        <v>1949579.22</v>
      </c>
      <c r="F51" s="12" t="s">
        <v>29</v>
      </c>
    </row>
    <row r="52" spans="1:6">
      <c r="A52" s="5"/>
      <c r="B52" s="5"/>
      <c r="C52" s="5"/>
      <c r="D52" s="5"/>
      <c r="E52" s="5"/>
      <c r="F52" s="5"/>
    </row>
    <row r="53" spans="1:6">
      <c r="A53" s="4">
        <v>43952</v>
      </c>
      <c r="B53" s="5"/>
      <c r="C53" s="5"/>
      <c r="D53" s="5"/>
      <c r="E53" s="5"/>
      <c r="F53" s="5"/>
    </row>
    <row r="54" spans="1:6" ht="14.15">
      <c r="A54" s="6" t="s">
        <v>17</v>
      </c>
      <c r="B54" s="6"/>
      <c r="C54" s="6"/>
      <c r="D54" s="6"/>
      <c r="E54" s="6"/>
      <c r="F54" s="6"/>
    </row>
    <row r="55" spans="1:6" ht="84.85">
      <c r="A55" s="7" t="s">
        <v>18</v>
      </c>
      <c r="B55" s="8" t="s">
        <v>19</v>
      </c>
      <c r="C55" s="8"/>
      <c r="D55" s="7" t="s">
        <v>20</v>
      </c>
      <c r="E55" s="7" t="s">
        <v>21</v>
      </c>
      <c r="F55" s="7" t="s">
        <v>22</v>
      </c>
    </row>
    <row r="56" spans="1:6" ht="14.15">
      <c r="A56" s="7"/>
      <c r="B56" s="7" t="s">
        <v>23</v>
      </c>
      <c r="C56" s="7" t="s">
        <v>24</v>
      </c>
      <c r="D56" s="7"/>
      <c r="E56" s="7"/>
      <c r="F56" s="7"/>
    </row>
    <row r="57" spans="1:6" ht="14.15">
      <c r="A57" s="9" t="s">
        <v>25</v>
      </c>
      <c r="B57" s="10" t="s">
        <v>26</v>
      </c>
      <c r="C57" s="11">
        <v>680022</v>
      </c>
      <c r="D57" s="12" t="s">
        <v>27</v>
      </c>
      <c r="E57" s="10" t="s">
        <v>26</v>
      </c>
      <c r="F57" s="12" t="s">
        <v>27</v>
      </c>
    </row>
    <row r="58" spans="1:6" ht="14.15">
      <c r="A58" s="9"/>
      <c r="B58" s="11">
        <v>680022.01</v>
      </c>
      <c r="C58" s="11">
        <v>1511160</v>
      </c>
      <c r="D58" s="12">
        <v>0.04</v>
      </c>
      <c r="E58" s="11">
        <v>27200.880000000001</v>
      </c>
      <c r="F58" s="13">
        <v>2.1999999999999999E-2</v>
      </c>
    </row>
    <row r="59" spans="1:6" ht="14.15">
      <c r="A59" s="9"/>
      <c r="B59" s="11">
        <v>1511160.01</v>
      </c>
      <c r="C59" s="11">
        <v>2518600</v>
      </c>
      <c r="D59" s="12">
        <v>0.08</v>
      </c>
      <c r="E59" s="11">
        <v>87647.28</v>
      </c>
      <c r="F59" s="13">
        <v>4.5199999999999997E-2</v>
      </c>
    </row>
    <row r="60" spans="1:6" ht="14.15">
      <c r="A60" s="9"/>
      <c r="B60" s="11">
        <v>2518600.0099999998</v>
      </c>
      <c r="C60" s="11">
        <v>3526040</v>
      </c>
      <c r="D60" s="12">
        <v>0.13500000000000001</v>
      </c>
      <c r="E60" s="11">
        <v>226170.28</v>
      </c>
      <c r="F60" s="13">
        <v>7.0900000000000005E-2</v>
      </c>
    </row>
    <row r="61" spans="1:6" ht="14.15">
      <c r="A61" s="9"/>
      <c r="B61" s="11">
        <v>3526040.01</v>
      </c>
      <c r="C61" s="11">
        <v>4533480</v>
      </c>
      <c r="D61" s="12">
        <v>0.23</v>
      </c>
      <c r="E61" s="11">
        <v>561144.07999999996</v>
      </c>
      <c r="F61" s="13">
        <v>0.1062</v>
      </c>
    </row>
    <row r="62" spans="1:6" ht="14.15">
      <c r="A62" s="9"/>
      <c r="B62" s="11">
        <v>4533480.01</v>
      </c>
      <c r="C62" s="11">
        <v>6044640</v>
      </c>
      <c r="D62" s="12">
        <v>0.30399999999999999</v>
      </c>
      <c r="E62" s="11">
        <v>896621.6</v>
      </c>
      <c r="F62" s="13">
        <v>0.15570000000000001</v>
      </c>
    </row>
    <row r="63" spans="1:6" ht="14.15">
      <c r="A63" s="9"/>
      <c r="B63" s="11">
        <v>6044640.0099999998</v>
      </c>
      <c r="C63" s="11">
        <v>15615320</v>
      </c>
      <c r="D63" s="12">
        <v>0.35</v>
      </c>
      <c r="E63" s="11">
        <v>1174675.04</v>
      </c>
      <c r="F63" s="13">
        <v>0.27479999999999999</v>
      </c>
    </row>
    <row r="64" spans="1:6" ht="27.4">
      <c r="A64" s="9"/>
      <c r="B64" s="11">
        <v>15615320.01</v>
      </c>
      <c r="C64" s="18" t="s">
        <v>28</v>
      </c>
      <c r="D64" s="12">
        <v>0.4</v>
      </c>
      <c r="E64" s="11">
        <v>1955441.04</v>
      </c>
      <c r="F64" s="12" t="s">
        <v>29</v>
      </c>
    </row>
    <row r="65" spans="1:6">
      <c r="A65" s="5"/>
      <c r="B65" s="5"/>
      <c r="C65" s="5"/>
      <c r="D65" s="5"/>
      <c r="E65" s="5"/>
      <c r="F65" s="5"/>
    </row>
    <row r="66" spans="1:6">
      <c r="A66" s="4">
        <v>43983</v>
      </c>
      <c r="B66" s="5"/>
      <c r="C66" s="5"/>
      <c r="D66" s="5"/>
      <c r="E66" s="5"/>
      <c r="F66" s="5"/>
    </row>
    <row r="67" spans="1:6" ht="14.15">
      <c r="A67" s="6" t="s">
        <v>17</v>
      </c>
      <c r="B67" s="6"/>
      <c r="C67" s="6"/>
      <c r="D67" s="6"/>
      <c r="E67" s="6"/>
      <c r="F67" s="6"/>
    </row>
    <row r="68" spans="1:6" ht="84.85">
      <c r="A68" s="7" t="s">
        <v>18</v>
      </c>
      <c r="B68" s="8" t="s">
        <v>19</v>
      </c>
      <c r="C68" s="8"/>
      <c r="D68" s="7" t="s">
        <v>20</v>
      </c>
      <c r="E68" s="7" t="s">
        <v>21</v>
      </c>
      <c r="F68" s="7" t="s">
        <v>22</v>
      </c>
    </row>
    <row r="69" spans="1:6" ht="14.15">
      <c r="A69" s="7"/>
      <c r="B69" s="7" t="s">
        <v>23</v>
      </c>
      <c r="C69" s="7" t="s">
        <v>24</v>
      </c>
      <c r="D69" s="7"/>
      <c r="E69" s="7"/>
      <c r="F69" s="7"/>
    </row>
    <row r="70" spans="1:6" ht="14.15">
      <c r="A70" s="9" t="s">
        <v>25</v>
      </c>
      <c r="B70" s="10" t="s">
        <v>26</v>
      </c>
      <c r="C70" s="11">
        <v>680022</v>
      </c>
      <c r="D70" s="12" t="s">
        <v>27</v>
      </c>
      <c r="E70" s="10" t="s">
        <v>26</v>
      </c>
      <c r="F70" s="12" t="s">
        <v>27</v>
      </c>
    </row>
    <row r="71" spans="1:6" ht="14.15">
      <c r="A71" s="9"/>
      <c r="B71" s="11">
        <v>680022.01</v>
      </c>
      <c r="C71" s="11">
        <v>1511160</v>
      </c>
      <c r="D71" s="12">
        <v>0.04</v>
      </c>
      <c r="E71" s="11">
        <v>27200.880000000001</v>
      </c>
      <c r="F71" s="13">
        <v>2.1999999999999999E-2</v>
      </c>
    </row>
    <row r="72" spans="1:6" ht="14.15">
      <c r="A72" s="9"/>
      <c r="B72" s="11">
        <v>1511160.01</v>
      </c>
      <c r="C72" s="11">
        <v>2518600</v>
      </c>
      <c r="D72" s="12">
        <v>0.08</v>
      </c>
      <c r="E72" s="11">
        <v>87647.28</v>
      </c>
      <c r="F72" s="13">
        <v>4.5199999999999997E-2</v>
      </c>
    </row>
    <row r="73" spans="1:6" ht="14.15">
      <c r="A73" s="9"/>
      <c r="B73" s="11">
        <v>2518600.0099999998</v>
      </c>
      <c r="C73" s="11">
        <v>3526040</v>
      </c>
      <c r="D73" s="12">
        <v>0.13500000000000001</v>
      </c>
      <c r="E73" s="11">
        <v>226170.28</v>
      </c>
      <c r="F73" s="13">
        <v>7.0900000000000005E-2</v>
      </c>
    </row>
    <row r="74" spans="1:6" ht="14.15">
      <c r="A74" s="9"/>
      <c r="B74" s="11">
        <v>3526040.01</v>
      </c>
      <c r="C74" s="11">
        <v>4533480</v>
      </c>
      <c r="D74" s="12">
        <v>0.23</v>
      </c>
      <c r="E74" s="11">
        <v>561144.07999999996</v>
      </c>
      <c r="F74" s="13">
        <v>0.1062</v>
      </c>
    </row>
    <row r="75" spans="1:6" ht="14.15">
      <c r="A75" s="9"/>
      <c r="B75" s="11">
        <v>4533480.01</v>
      </c>
      <c r="C75" s="11">
        <v>6044640</v>
      </c>
      <c r="D75" s="12">
        <v>0.30399999999999999</v>
      </c>
      <c r="E75" s="11">
        <v>896621.6</v>
      </c>
      <c r="F75" s="13">
        <v>0.15570000000000001</v>
      </c>
    </row>
    <row r="76" spans="1:6" ht="14.15">
      <c r="A76" s="9"/>
      <c r="B76" s="11">
        <v>6044640.0099999998</v>
      </c>
      <c r="C76" s="11">
        <v>15615320</v>
      </c>
      <c r="D76" s="12">
        <v>0.35</v>
      </c>
      <c r="E76" s="11">
        <v>1174675.04</v>
      </c>
      <c r="F76" s="13">
        <v>0.27479999999999999</v>
      </c>
    </row>
    <row r="77" spans="1:6" ht="27.4">
      <c r="A77" s="9"/>
      <c r="B77" s="11">
        <v>15615320.01</v>
      </c>
      <c r="C77" s="18" t="s">
        <v>28</v>
      </c>
      <c r="D77" s="12">
        <v>0.4</v>
      </c>
      <c r="E77" s="11">
        <v>1955441.04</v>
      </c>
      <c r="F77" s="12" t="s">
        <v>29</v>
      </c>
    </row>
    <row r="78" spans="1:6">
      <c r="A78" s="5"/>
      <c r="B78" s="5"/>
      <c r="C78" s="5"/>
      <c r="D78" s="5"/>
      <c r="E78" s="5"/>
      <c r="F78" s="5"/>
    </row>
    <row r="79" spans="1:6">
      <c r="A79" s="4">
        <v>44013</v>
      </c>
      <c r="B79" s="5"/>
      <c r="C79" s="5"/>
      <c r="D79" s="5"/>
      <c r="E79" s="5"/>
      <c r="F79" s="5"/>
    </row>
    <row r="80" spans="1:6" ht="14.15">
      <c r="A80" s="6" t="s">
        <v>17</v>
      </c>
      <c r="B80" s="6"/>
      <c r="C80" s="6"/>
      <c r="D80" s="6"/>
      <c r="E80" s="6"/>
      <c r="F80" s="6"/>
    </row>
    <row r="81" spans="1:6" ht="84.85">
      <c r="A81" s="7" t="s">
        <v>18</v>
      </c>
      <c r="B81" s="8" t="s">
        <v>19</v>
      </c>
      <c r="C81" s="8"/>
      <c r="D81" s="7" t="s">
        <v>20</v>
      </c>
      <c r="E81" s="7" t="s">
        <v>21</v>
      </c>
      <c r="F81" s="7" t="s">
        <v>22</v>
      </c>
    </row>
    <row r="82" spans="1:6" ht="14.15">
      <c r="A82" s="7"/>
      <c r="B82" s="7" t="s">
        <v>23</v>
      </c>
      <c r="C82" s="7" t="s">
        <v>24</v>
      </c>
      <c r="D82" s="7"/>
      <c r="E82" s="7"/>
      <c r="F82" s="7"/>
    </row>
    <row r="83" spans="1:6" ht="14.15">
      <c r="A83" s="9" t="s">
        <v>25</v>
      </c>
      <c r="B83" s="10" t="s">
        <v>26</v>
      </c>
      <c r="C83" s="11">
        <v>679347</v>
      </c>
      <c r="D83" s="12" t="s">
        <v>27</v>
      </c>
      <c r="E83" s="10" t="s">
        <v>26</v>
      </c>
      <c r="F83" s="12" t="s">
        <v>27</v>
      </c>
    </row>
    <row r="84" spans="1:6" ht="14.15">
      <c r="A84" s="9"/>
      <c r="B84" s="11">
        <v>679347.01</v>
      </c>
      <c r="C84" s="11">
        <v>1509660</v>
      </c>
      <c r="D84" s="12">
        <v>0.04</v>
      </c>
      <c r="E84" s="11">
        <v>27173.88</v>
      </c>
      <c r="F84" s="13">
        <v>2.1999999999999999E-2</v>
      </c>
    </row>
    <row r="85" spans="1:6" ht="14.15">
      <c r="A85" s="9"/>
      <c r="B85" s="11">
        <v>1509660.01</v>
      </c>
      <c r="C85" s="11">
        <v>2516100</v>
      </c>
      <c r="D85" s="12">
        <v>0.08</v>
      </c>
      <c r="E85" s="11">
        <v>87560.28</v>
      </c>
      <c r="F85" s="13">
        <v>4.5199999999999997E-2</v>
      </c>
    </row>
    <row r="86" spans="1:6" ht="14.15">
      <c r="A86" s="9"/>
      <c r="B86" s="11">
        <v>2516100.0099999998</v>
      </c>
      <c r="C86" s="11">
        <v>3522540</v>
      </c>
      <c r="D86" s="12">
        <v>0.13500000000000001</v>
      </c>
      <c r="E86" s="11">
        <v>225945.78</v>
      </c>
      <c r="F86" s="13">
        <v>7.0900000000000005E-2</v>
      </c>
    </row>
    <row r="87" spans="1:6" ht="14.15">
      <c r="A87" s="9"/>
      <c r="B87" s="11">
        <v>3522540.01</v>
      </c>
      <c r="C87" s="11">
        <v>4528980</v>
      </c>
      <c r="D87" s="12">
        <v>0.23</v>
      </c>
      <c r="E87" s="11">
        <v>560587.07999999996</v>
      </c>
      <c r="F87" s="13">
        <v>0.1062</v>
      </c>
    </row>
    <row r="88" spans="1:6" ht="14.15">
      <c r="A88" s="9"/>
      <c r="B88" s="11">
        <v>4528980.01</v>
      </c>
      <c r="C88" s="11">
        <v>6038640</v>
      </c>
      <c r="D88" s="12">
        <v>0.30399999999999999</v>
      </c>
      <c r="E88" s="11">
        <v>895731.6</v>
      </c>
      <c r="F88" s="13">
        <v>0.15570000000000001</v>
      </c>
    </row>
    <row r="89" spans="1:6" ht="14.15">
      <c r="A89" s="9"/>
      <c r="B89" s="11">
        <v>6038640.0099999998</v>
      </c>
      <c r="C89" s="11">
        <v>15599820</v>
      </c>
      <c r="D89" s="12">
        <v>0.35</v>
      </c>
      <c r="E89" s="11">
        <v>1173509.04</v>
      </c>
      <c r="F89" s="13">
        <v>0.27479999999999999</v>
      </c>
    </row>
    <row r="90" spans="1:6" ht="27.4">
      <c r="A90" s="9"/>
      <c r="B90" s="11">
        <v>15599820.01</v>
      </c>
      <c r="C90" s="18" t="s">
        <v>28</v>
      </c>
      <c r="D90" s="12">
        <v>0.4</v>
      </c>
      <c r="E90" s="11">
        <v>1953500.04</v>
      </c>
      <c r="F90" s="12" t="s">
        <v>29</v>
      </c>
    </row>
    <row r="91" spans="1:6">
      <c r="A91" s="5"/>
      <c r="B91" s="5"/>
      <c r="C91" s="5"/>
      <c r="D91" s="5"/>
      <c r="E91" s="5"/>
      <c r="F91" s="5"/>
    </row>
    <row r="92" spans="1:6">
      <c r="A92" s="4">
        <v>44044</v>
      </c>
      <c r="B92" s="5"/>
      <c r="C92" s="5"/>
      <c r="D92" s="5"/>
      <c r="E92" s="5"/>
      <c r="F92" s="5"/>
    </row>
    <row r="93" spans="1:6" ht="14.15">
      <c r="A93" s="6" t="s">
        <v>17</v>
      </c>
      <c r="B93" s="6"/>
      <c r="C93" s="6"/>
      <c r="D93" s="6"/>
      <c r="E93" s="6"/>
      <c r="F93" s="6"/>
    </row>
    <row r="94" spans="1:6" ht="84.85">
      <c r="A94" s="7" t="s">
        <v>18</v>
      </c>
      <c r="B94" s="8" t="s">
        <v>19</v>
      </c>
      <c r="C94" s="8"/>
      <c r="D94" s="7" t="s">
        <v>20</v>
      </c>
      <c r="E94" s="7" t="s">
        <v>21</v>
      </c>
      <c r="F94" s="7" t="s">
        <v>22</v>
      </c>
    </row>
    <row r="95" spans="1:6" ht="14.15">
      <c r="A95" s="7"/>
      <c r="B95" s="7" t="s">
        <v>23</v>
      </c>
      <c r="C95" s="7" t="s">
        <v>24</v>
      </c>
      <c r="D95" s="7"/>
      <c r="E95" s="7"/>
      <c r="F95" s="7"/>
    </row>
    <row r="96" spans="1:6" ht="14.15">
      <c r="A96" s="9" t="s">
        <v>25</v>
      </c>
      <c r="B96" s="10" t="s">
        <v>26</v>
      </c>
      <c r="C96" s="11">
        <v>678672</v>
      </c>
      <c r="D96" s="12" t="s">
        <v>27</v>
      </c>
      <c r="E96" s="10" t="s">
        <v>26</v>
      </c>
      <c r="F96" s="12" t="s">
        <v>27</v>
      </c>
    </row>
    <row r="97" spans="1:6" ht="14.15">
      <c r="A97" s="9"/>
      <c r="B97" s="11">
        <v>678672.01</v>
      </c>
      <c r="C97" s="11">
        <v>1508160</v>
      </c>
      <c r="D97" s="12">
        <v>0.04</v>
      </c>
      <c r="E97" s="11">
        <v>27146.880000000001</v>
      </c>
      <c r="F97" s="13">
        <v>2.1999999999999999E-2</v>
      </c>
    </row>
    <row r="98" spans="1:6" ht="14.15">
      <c r="A98" s="9"/>
      <c r="B98" s="11">
        <v>1508160.01</v>
      </c>
      <c r="C98" s="11">
        <v>2513600</v>
      </c>
      <c r="D98" s="12">
        <v>0.08</v>
      </c>
      <c r="E98" s="11">
        <v>87473.279999999999</v>
      </c>
      <c r="F98" s="13">
        <v>4.5199999999999997E-2</v>
      </c>
    </row>
    <row r="99" spans="1:6" ht="14.15">
      <c r="A99" s="9"/>
      <c r="B99" s="11">
        <v>2513600.0099999998</v>
      </c>
      <c r="C99" s="11">
        <v>3519040</v>
      </c>
      <c r="D99" s="12">
        <v>0.13500000000000001</v>
      </c>
      <c r="E99" s="11">
        <v>225721.28</v>
      </c>
      <c r="F99" s="13">
        <v>7.0900000000000005E-2</v>
      </c>
    </row>
    <row r="100" spans="1:6" ht="14.15">
      <c r="A100" s="9"/>
      <c r="B100" s="11">
        <v>3519040.01</v>
      </c>
      <c r="C100" s="11">
        <v>4524480</v>
      </c>
      <c r="D100" s="12">
        <v>0.23</v>
      </c>
      <c r="E100" s="11">
        <v>560030.07999999996</v>
      </c>
      <c r="F100" s="13">
        <v>0.1062</v>
      </c>
    </row>
    <row r="101" spans="1:6" ht="14.15">
      <c r="A101" s="9"/>
      <c r="B101" s="11">
        <v>4524480.01</v>
      </c>
      <c r="C101" s="11">
        <v>6032640</v>
      </c>
      <c r="D101" s="12">
        <v>0.30399999999999999</v>
      </c>
      <c r="E101" s="11">
        <v>894841.6</v>
      </c>
      <c r="F101" s="13">
        <v>0.15570000000000001</v>
      </c>
    </row>
    <row r="102" spans="1:6" ht="14.15">
      <c r="A102" s="9"/>
      <c r="B102" s="11">
        <v>6032640.0099999998</v>
      </c>
      <c r="C102" s="11">
        <v>15584320</v>
      </c>
      <c r="D102" s="12">
        <v>0.35</v>
      </c>
      <c r="E102" s="11">
        <v>1172343.04</v>
      </c>
      <c r="F102" s="13">
        <v>0.27479999999999999</v>
      </c>
    </row>
    <row r="103" spans="1:6" ht="27.4">
      <c r="A103" s="9"/>
      <c r="B103" s="11">
        <v>15584320.01</v>
      </c>
      <c r="C103" s="18" t="s">
        <v>28</v>
      </c>
      <c r="D103" s="12">
        <v>0.4</v>
      </c>
      <c r="E103" s="11">
        <v>1951559.04</v>
      </c>
      <c r="F103" s="12" t="s">
        <v>29</v>
      </c>
    </row>
    <row r="104" spans="1:6">
      <c r="A104" s="5"/>
      <c r="B104" s="5"/>
      <c r="C104" s="5"/>
      <c r="D104" s="5"/>
      <c r="E104" s="5"/>
      <c r="F104" s="5"/>
    </row>
    <row r="105" spans="1:6">
      <c r="A105" s="4">
        <v>44075</v>
      </c>
      <c r="B105" s="5"/>
      <c r="C105" s="5"/>
      <c r="D105" s="5"/>
      <c r="E105" s="5"/>
      <c r="F105" s="5"/>
    </row>
    <row r="106" spans="1:6" ht="14.15">
      <c r="A106" s="6" t="s">
        <v>17</v>
      </c>
      <c r="B106" s="6"/>
      <c r="C106" s="6"/>
      <c r="D106" s="6"/>
      <c r="E106" s="6"/>
      <c r="F106" s="6"/>
    </row>
    <row r="107" spans="1:6" ht="84.85">
      <c r="A107" s="7" t="s">
        <v>18</v>
      </c>
      <c r="B107" s="8" t="s">
        <v>19</v>
      </c>
      <c r="C107" s="8"/>
      <c r="D107" s="7" t="s">
        <v>20</v>
      </c>
      <c r="E107" s="7" t="s">
        <v>21</v>
      </c>
      <c r="F107" s="7" t="s">
        <v>22</v>
      </c>
    </row>
    <row r="108" spans="1:6" ht="14.15">
      <c r="A108" s="7"/>
      <c r="B108" s="7" t="s">
        <v>23</v>
      </c>
      <c r="C108" s="7" t="s">
        <v>24</v>
      </c>
      <c r="D108" s="7"/>
      <c r="E108" s="7"/>
      <c r="F108" s="7"/>
    </row>
    <row r="109" spans="1:6" ht="14.15">
      <c r="A109" s="9" t="s">
        <v>25</v>
      </c>
      <c r="B109" s="10" t="s">
        <v>26</v>
      </c>
      <c r="C109" s="11">
        <v>679347</v>
      </c>
      <c r="D109" s="12" t="s">
        <v>27</v>
      </c>
      <c r="E109" s="10" t="s">
        <v>26</v>
      </c>
      <c r="F109" s="12" t="s">
        <v>27</v>
      </c>
    </row>
    <row r="110" spans="1:6" ht="14.15">
      <c r="A110" s="9"/>
      <c r="B110" s="11">
        <v>679347.01</v>
      </c>
      <c r="C110" s="11">
        <v>1509660</v>
      </c>
      <c r="D110" s="12">
        <v>0.04</v>
      </c>
      <c r="E110" s="11">
        <v>27173.88</v>
      </c>
      <c r="F110" s="13">
        <v>2.1999999999999999E-2</v>
      </c>
    </row>
    <row r="111" spans="1:6" ht="14.15">
      <c r="A111" s="9"/>
      <c r="B111" s="11">
        <v>1509660.01</v>
      </c>
      <c r="C111" s="11">
        <v>2516100</v>
      </c>
      <c r="D111" s="12">
        <v>0.04</v>
      </c>
      <c r="E111" s="11">
        <v>27146.880000000001</v>
      </c>
      <c r="F111" s="13">
        <v>4.5199999999999997E-2</v>
      </c>
    </row>
    <row r="112" spans="1:6" ht="14.15">
      <c r="A112" s="9"/>
      <c r="B112" s="11">
        <v>2516100.0099999998</v>
      </c>
      <c r="C112" s="11">
        <v>3522540</v>
      </c>
      <c r="D112" s="12">
        <v>0.13500000000000001</v>
      </c>
      <c r="E112" s="11">
        <v>225945.78</v>
      </c>
      <c r="F112" s="13">
        <v>7.0900000000000005E-2</v>
      </c>
    </row>
    <row r="113" spans="1:6" ht="14.15">
      <c r="A113" s="9"/>
      <c r="B113" s="11">
        <v>3522540.01</v>
      </c>
      <c r="C113" s="11">
        <v>4528980</v>
      </c>
      <c r="D113" s="12">
        <v>0.23</v>
      </c>
      <c r="E113" s="11">
        <v>560587.07999999996</v>
      </c>
      <c r="F113" s="13">
        <v>0.1062</v>
      </c>
    </row>
    <row r="114" spans="1:6" ht="14.15">
      <c r="A114" s="9"/>
      <c r="B114" s="11">
        <v>4528980.01</v>
      </c>
      <c r="C114" s="11">
        <v>6038640</v>
      </c>
      <c r="D114" s="12">
        <v>0.30399999999999999</v>
      </c>
      <c r="E114" s="11">
        <v>895731.6</v>
      </c>
      <c r="F114" s="13">
        <v>0.15570000000000001</v>
      </c>
    </row>
    <row r="115" spans="1:6" ht="14.15">
      <c r="A115" s="9"/>
      <c r="B115" s="11">
        <v>6038640.0099999998</v>
      </c>
      <c r="C115" s="11">
        <v>15599820</v>
      </c>
      <c r="D115" s="12">
        <v>0.35</v>
      </c>
      <c r="E115" s="11">
        <v>1173509.04</v>
      </c>
      <c r="F115" s="13">
        <v>0.27479999999999999</v>
      </c>
    </row>
    <row r="116" spans="1:6" ht="27.4">
      <c r="A116" s="9"/>
      <c r="B116" s="11">
        <v>15599820.01</v>
      </c>
      <c r="C116" s="18" t="s">
        <v>28</v>
      </c>
      <c r="D116" s="12">
        <v>0.4</v>
      </c>
      <c r="E116" s="11">
        <v>1953500.04</v>
      </c>
      <c r="F116" s="12" t="s">
        <v>29</v>
      </c>
    </row>
    <row r="117" spans="1:6">
      <c r="A117" s="5"/>
      <c r="B117" s="5"/>
      <c r="C117" s="5"/>
      <c r="D117" s="5"/>
      <c r="E117" s="5"/>
      <c r="F117" s="5"/>
    </row>
    <row r="118" spans="1:6">
      <c r="A118" s="4">
        <v>44105</v>
      </c>
      <c r="B118" s="5"/>
      <c r="C118" s="5"/>
      <c r="D118" s="5"/>
      <c r="E118" s="5"/>
      <c r="F118" s="5"/>
    </row>
    <row r="119" spans="1:6" ht="14.15">
      <c r="A119" s="6" t="s">
        <v>17</v>
      </c>
      <c r="B119" s="6"/>
      <c r="C119" s="6"/>
      <c r="D119" s="6"/>
      <c r="E119" s="6"/>
      <c r="F119" s="6"/>
    </row>
    <row r="120" spans="1:6" ht="84.85">
      <c r="A120" s="7" t="s">
        <v>18</v>
      </c>
      <c r="B120" s="8" t="s">
        <v>19</v>
      </c>
      <c r="C120" s="8"/>
      <c r="D120" s="7" t="s">
        <v>20</v>
      </c>
      <c r="E120" s="7" t="s">
        <v>21</v>
      </c>
      <c r="F120" s="7" t="s">
        <v>22</v>
      </c>
    </row>
    <row r="121" spans="1:6" ht="14.15">
      <c r="A121" s="7"/>
      <c r="B121" s="7" t="s">
        <v>23</v>
      </c>
      <c r="C121" s="7" t="s">
        <v>24</v>
      </c>
      <c r="D121" s="7"/>
      <c r="E121" s="7"/>
      <c r="F121" s="7"/>
    </row>
    <row r="122" spans="1:6" ht="14.15">
      <c r="A122" s="9" t="s">
        <v>25</v>
      </c>
      <c r="B122" s="10" t="s">
        <v>26</v>
      </c>
      <c r="C122" s="11">
        <v>680022</v>
      </c>
      <c r="D122" s="12" t="s">
        <v>27</v>
      </c>
      <c r="E122" s="10" t="s">
        <v>26</v>
      </c>
      <c r="F122" s="12" t="s">
        <v>27</v>
      </c>
    </row>
    <row r="123" spans="1:6" ht="14.15">
      <c r="A123" s="9"/>
      <c r="B123" s="11">
        <v>680022.01</v>
      </c>
      <c r="C123" s="11">
        <v>1511160</v>
      </c>
      <c r="D123" s="12">
        <v>0.04</v>
      </c>
      <c r="E123" s="11">
        <v>27200.880000000001</v>
      </c>
      <c r="F123" s="13">
        <v>2.1999999999999999E-2</v>
      </c>
    </row>
    <row r="124" spans="1:6" ht="14.15">
      <c r="A124" s="9"/>
      <c r="B124" s="11">
        <v>1511160.01</v>
      </c>
      <c r="C124" s="11">
        <v>2518600</v>
      </c>
      <c r="D124" s="12">
        <v>0.08</v>
      </c>
      <c r="E124" s="11">
        <v>87647.28</v>
      </c>
      <c r="F124" s="13">
        <v>4.5199999999999997E-2</v>
      </c>
    </row>
    <row r="125" spans="1:6" ht="14.15">
      <c r="A125" s="9"/>
      <c r="B125" s="11">
        <v>2518600.0099999998</v>
      </c>
      <c r="C125" s="11">
        <v>3526040</v>
      </c>
      <c r="D125" s="12">
        <v>0.13500000000000001</v>
      </c>
      <c r="E125" s="11">
        <v>226170.28</v>
      </c>
      <c r="F125" s="13">
        <v>7.0900000000000005E-2</v>
      </c>
    </row>
    <row r="126" spans="1:6" ht="14.15">
      <c r="A126" s="9"/>
      <c r="B126" s="11">
        <v>3526040.01</v>
      </c>
      <c r="C126" s="11">
        <v>4533480</v>
      </c>
      <c r="D126" s="12">
        <v>0.23</v>
      </c>
      <c r="E126" s="11">
        <v>561144.07999999996</v>
      </c>
      <c r="F126" s="13">
        <v>0.1062</v>
      </c>
    </row>
    <row r="127" spans="1:6" ht="14.15">
      <c r="A127" s="9"/>
      <c r="B127" s="11">
        <v>4533480.01</v>
      </c>
      <c r="C127" s="11">
        <v>6044640</v>
      </c>
      <c r="D127" s="12">
        <v>0.30399999999999999</v>
      </c>
      <c r="E127" s="11">
        <v>896621.6</v>
      </c>
      <c r="F127" s="13">
        <v>0.15570000000000001</v>
      </c>
    </row>
    <row r="128" spans="1:6" ht="14.15">
      <c r="A128" s="9"/>
      <c r="B128" s="11">
        <v>6044640.0099999998</v>
      </c>
      <c r="C128" s="11">
        <v>15615320</v>
      </c>
      <c r="D128" s="12">
        <v>0.35</v>
      </c>
      <c r="E128" s="11">
        <v>1174675.04</v>
      </c>
      <c r="F128" s="13">
        <v>0.27479999999999999</v>
      </c>
    </row>
    <row r="129" spans="1:6" ht="27.4">
      <c r="A129" s="9"/>
      <c r="B129" s="11">
        <v>15615320.01</v>
      </c>
      <c r="C129" s="18" t="s">
        <v>28</v>
      </c>
      <c r="D129" s="12">
        <v>0.4</v>
      </c>
      <c r="E129" s="11">
        <v>1955441.04</v>
      </c>
      <c r="F129" s="12" t="s">
        <v>29</v>
      </c>
    </row>
    <row r="130" spans="1:6">
      <c r="A130" s="5"/>
      <c r="B130" s="5"/>
      <c r="C130" s="5"/>
      <c r="D130" s="5"/>
      <c r="E130" s="5"/>
      <c r="F130" s="5"/>
    </row>
    <row r="131" spans="1:6">
      <c r="A131" s="4">
        <v>44136</v>
      </c>
      <c r="B131" s="5"/>
      <c r="C131" s="5"/>
      <c r="D131" s="5"/>
      <c r="E131" s="5"/>
      <c r="F131" s="5"/>
    </row>
    <row r="132" spans="1:6" ht="14.15">
      <c r="A132" s="6" t="s">
        <v>17</v>
      </c>
      <c r="B132" s="6"/>
      <c r="C132" s="6"/>
      <c r="D132" s="6"/>
      <c r="E132" s="6"/>
      <c r="F132" s="6"/>
    </row>
    <row r="133" spans="1:6" ht="84.85">
      <c r="A133" s="7" t="s">
        <v>18</v>
      </c>
      <c r="B133" s="8" t="s">
        <v>19</v>
      </c>
      <c r="C133" s="8"/>
      <c r="D133" s="7" t="s">
        <v>20</v>
      </c>
      <c r="E133" s="7" t="s">
        <v>21</v>
      </c>
      <c r="F133" s="7" t="s">
        <v>22</v>
      </c>
    </row>
    <row r="134" spans="1:6" ht="14.15">
      <c r="A134" s="7"/>
      <c r="B134" s="7" t="s">
        <v>23</v>
      </c>
      <c r="C134" s="7" t="s">
        <v>24</v>
      </c>
      <c r="D134" s="7"/>
      <c r="E134" s="7"/>
      <c r="F134" s="7"/>
    </row>
    <row r="135" spans="1:6" ht="14.15">
      <c r="A135" s="9" t="s">
        <v>25</v>
      </c>
      <c r="B135" s="10" t="s">
        <v>26</v>
      </c>
      <c r="C135" s="11">
        <v>684099</v>
      </c>
      <c r="D135" s="12" t="s">
        <v>27</v>
      </c>
      <c r="E135" s="10" t="s">
        <v>26</v>
      </c>
      <c r="F135" s="12" t="s">
        <v>27</v>
      </c>
    </row>
    <row r="136" spans="1:6" ht="14.15">
      <c r="A136" s="9"/>
      <c r="B136" s="11">
        <v>684099.01</v>
      </c>
      <c r="C136" s="11">
        <v>1520220</v>
      </c>
      <c r="D136" s="12">
        <v>0.04</v>
      </c>
      <c r="E136" s="11">
        <v>27363.96</v>
      </c>
      <c r="F136" s="13">
        <v>2.1999999999999999E-2</v>
      </c>
    </row>
    <row r="137" spans="1:6" ht="14.15">
      <c r="A137" s="9"/>
      <c r="B137" s="11">
        <v>1520220.01</v>
      </c>
      <c r="C137" s="11">
        <v>2533700</v>
      </c>
      <c r="D137" s="12">
        <v>0.08</v>
      </c>
      <c r="E137" s="11">
        <v>88172.76</v>
      </c>
      <c r="F137" s="13">
        <v>4.5199999999999997E-2</v>
      </c>
    </row>
    <row r="138" spans="1:6" ht="14.15">
      <c r="A138" s="9"/>
      <c r="B138" s="11">
        <v>2533700.0099999998</v>
      </c>
      <c r="C138" s="11">
        <v>3547180</v>
      </c>
      <c r="D138" s="12">
        <v>0.13500000000000001</v>
      </c>
      <c r="E138" s="11">
        <v>227526.26</v>
      </c>
      <c r="F138" s="13">
        <v>7.0900000000000005E-2</v>
      </c>
    </row>
    <row r="139" spans="1:6" ht="14.15">
      <c r="A139" s="9"/>
      <c r="B139" s="11">
        <v>3547180.01</v>
      </c>
      <c r="C139" s="11">
        <v>4560660</v>
      </c>
      <c r="D139" s="12">
        <v>0.23</v>
      </c>
      <c r="E139" s="11">
        <v>564508.36</v>
      </c>
      <c r="F139" s="13">
        <v>0.1062</v>
      </c>
    </row>
    <row r="140" spans="1:6" ht="14.15">
      <c r="A140" s="9"/>
      <c r="B140" s="11">
        <v>4560660.01</v>
      </c>
      <c r="C140" s="11">
        <v>6080880</v>
      </c>
      <c r="D140" s="12">
        <v>0.30399999999999999</v>
      </c>
      <c r="E140" s="11">
        <v>901997.2</v>
      </c>
      <c r="F140" s="13">
        <v>0.15570000000000001</v>
      </c>
    </row>
    <row r="141" spans="1:6" ht="14.15">
      <c r="A141" s="9"/>
      <c r="B141" s="11">
        <v>6080880.0099999998</v>
      </c>
      <c r="C141" s="11">
        <v>15708940</v>
      </c>
      <c r="D141" s="12">
        <v>0.35</v>
      </c>
      <c r="E141" s="11">
        <v>1181717.68</v>
      </c>
      <c r="F141" s="13">
        <v>0.27479999999999999</v>
      </c>
    </row>
    <row r="142" spans="1:6" ht="27.4">
      <c r="A142" s="9"/>
      <c r="B142" s="11">
        <v>15708940.01</v>
      </c>
      <c r="C142" s="18" t="s">
        <v>28</v>
      </c>
      <c r="D142" s="12">
        <v>0.4</v>
      </c>
      <c r="E142" s="11">
        <v>1967164.68</v>
      </c>
      <c r="F142" s="12" t="s">
        <v>29</v>
      </c>
    </row>
    <row r="143" spans="1:6">
      <c r="A143" s="5"/>
      <c r="B143" s="5"/>
      <c r="C143" s="5"/>
      <c r="D143" s="5"/>
      <c r="E143" s="5"/>
      <c r="F143" s="5"/>
    </row>
    <row r="144" spans="1:6">
      <c r="A144" s="4">
        <v>44166</v>
      </c>
      <c r="B144" s="5"/>
      <c r="C144" s="5"/>
      <c r="D144" s="5"/>
      <c r="E144" s="5"/>
      <c r="F144" s="5"/>
    </row>
    <row r="145" spans="1:6" ht="14.15">
      <c r="A145" s="6" t="s">
        <v>17</v>
      </c>
      <c r="B145" s="6"/>
      <c r="C145" s="6"/>
      <c r="D145" s="6"/>
      <c r="E145" s="6"/>
      <c r="F145" s="6"/>
    </row>
    <row r="146" spans="1:6" ht="84.85">
      <c r="A146" s="7" t="s">
        <v>18</v>
      </c>
      <c r="B146" s="8" t="s">
        <v>19</v>
      </c>
      <c r="C146" s="8"/>
      <c r="D146" s="7" t="s">
        <v>20</v>
      </c>
      <c r="E146" s="7" t="s">
        <v>21</v>
      </c>
      <c r="F146" s="7" t="s">
        <v>22</v>
      </c>
    </row>
    <row r="147" spans="1:6" ht="14.15">
      <c r="A147" s="7"/>
      <c r="B147" s="7" t="s">
        <v>23</v>
      </c>
      <c r="C147" s="7" t="s">
        <v>24</v>
      </c>
      <c r="D147" s="7"/>
      <c r="E147" s="7"/>
      <c r="F147" s="7"/>
    </row>
    <row r="148" spans="1:6" ht="14.15">
      <c r="A148" s="9" t="s">
        <v>25</v>
      </c>
      <c r="B148" s="10" t="s">
        <v>26</v>
      </c>
      <c r="C148" s="11">
        <v>688891.5</v>
      </c>
      <c r="D148" s="12" t="s">
        <v>27</v>
      </c>
      <c r="E148" s="10" t="s">
        <v>26</v>
      </c>
      <c r="F148" s="12" t="s">
        <v>27</v>
      </c>
    </row>
    <row r="149" spans="1:6" ht="14.15">
      <c r="A149" s="9"/>
      <c r="B149" s="11">
        <v>688891.51</v>
      </c>
      <c r="C149" s="11">
        <v>1530870</v>
      </c>
      <c r="D149" s="12">
        <v>0.04</v>
      </c>
      <c r="E149" s="11">
        <v>27555.66</v>
      </c>
      <c r="F149" s="13">
        <v>2.1999999999999999E-2</v>
      </c>
    </row>
    <row r="150" spans="1:6" ht="14.15">
      <c r="A150" s="9"/>
      <c r="B150" s="11">
        <v>1530870.01</v>
      </c>
      <c r="C150" s="11">
        <v>2551450</v>
      </c>
      <c r="D150" s="12">
        <v>0.08</v>
      </c>
      <c r="E150" s="11">
        <v>88790.46</v>
      </c>
      <c r="F150" s="13">
        <v>4.5199999999999997E-2</v>
      </c>
    </row>
    <row r="151" spans="1:6" ht="14.15">
      <c r="A151" s="9"/>
      <c r="B151" s="11">
        <v>2551450.0099999998</v>
      </c>
      <c r="C151" s="11">
        <v>3572030</v>
      </c>
      <c r="D151" s="12">
        <v>0.13500000000000001</v>
      </c>
      <c r="E151" s="11">
        <v>229120.21</v>
      </c>
      <c r="F151" s="13">
        <v>7.0900000000000005E-2</v>
      </c>
    </row>
    <row r="152" spans="1:6" ht="14.15">
      <c r="A152" s="9"/>
      <c r="B152" s="11">
        <v>3572030.01</v>
      </c>
      <c r="C152" s="11">
        <v>4592610</v>
      </c>
      <c r="D152" s="12">
        <v>0.23</v>
      </c>
      <c r="E152" s="11">
        <v>568463.06000000006</v>
      </c>
      <c r="F152" s="13">
        <v>0.1062</v>
      </c>
    </row>
    <row r="153" spans="1:6" ht="14.15">
      <c r="A153" s="9"/>
      <c r="B153" s="11">
        <v>4592610.01</v>
      </c>
      <c r="C153" s="11">
        <v>6123480</v>
      </c>
      <c r="D153" s="12">
        <v>0.30399999999999999</v>
      </c>
      <c r="E153" s="11">
        <v>908316.2</v>
      </c>
      <c r="F153" s="13">
        <v>0.15570000000000001</v>
      </c>
    </row>
    <row r="154" spans="1:6" ht="14.15">
      <c r="A154" s="9"/>
      <c r="B154" s="11">
        <v>6123480.0099999998</v>
      </c>
      <c r="C154" s="11">
        <v>15818990</v>
      </c>
      <c r="D154" s="12">
        <v>0.35</v>
      </c>
      <c r="E154" s="11">
        <v>1189996.28</v>
      </c>
      <c r="F154" s="13">
        <v>0.27479999999999999</v>
      </c>
    </row>
    <row r="155" spans="1:6" ht="27.4">
      <c r="A155" s="9"/>
      <c r="B155" s="11">
        <v>15818990.01</v>
      </c>
      <c r="C155" s="18" t="s">
        <v>28</v>
      </c>
      <c r="D155" s="12">
        <v>0.4</v>
      </c>
      <c r="E155" s="11">
        <v>1980945.78</v>
      </c>
      <c r="F155" s="12" t="s">
        <v>29</v>
      </c>
    </row>
    <row r="158" spans="1:6">
      <c r="A158" s="4">
        <v>44317</v>
      </c>
      <c r="B158" s="5"/>
      <c r="C158" s="5"/>
      <c r="D158" s="5"/>
      <c r="E158" s="5"/>
      <c r="F158" s="5"/>
    </row>
    <row r="159" spans="1:6" ht="14.15">
      <c r="A159" s="6" t="s">
        <v>17</v>
      </c>
      <c r="B159" s="6"/>
      <c r="C159" s="6"/>
      <c r="D159" s="6"/>
      <c r="E159" s="6"/>
      <c r="F159" s="6"/>
    </row>
    <row r="160" spans="1:6" ht="84.85">
      <c r="A160" s="7" t="s">
        <v>18</v>
      </c>
      <c r="B160" s="8" t="s">
        <v>19</v>
      </c>
      <c r="C160" s="8"/>
      <c r="D160" s="7" t="s">
        <v>20</v>
      </c>
      <c r="E160" s="7" t="s">
        <v>21</v>
      </c>
      <c r="F160" s="7" t="s">
        <v>22</v>
      </c>
    </row>
    <row r="161" spans="1:6" ht="14.15">
      <c r="A161" s="7"/>
      <c r="B161" s="7" t="s">
        <v>23</v>
      </c>
      <c r="C161" s="7" t="s">
        <v>24</v>
      </c>
      <c r="D161" s="7"/>
      <c r="E161" s="7"/>
      <c r="F161" s="7"/>
    </row>
    <row r="162" spans="1:6" ht="14.15">
      <c r="A162" s="14" t="s">
        <v>25</v>
      </c>
      <c r="B162" s="30" t="s">
        <v>26</v>
      </c>
      <c r="C162" s="15">
        <v>699273</v>
      </c>
      <c r="D162" s="16" t="s">
        <v>27</v>
      </c>
      <c r="E162" s="30" t="s">
        <v>26</v>
      </c>
      <c r="F162" s="16" t="s">
        <v>27</v>
      </c>
    </row>
    <row r="163" spans="1:6" ht="14.15">
      <c r="A163" s="9"/>
      <c r="B163" s="11">
        <v>699273.01</v>
      </c>
      <c r="C163" s="11">
        <v>1553940</v>
      </c>
      <c r="D163" s="12">
        <v>0.04</v>
      </c>
      <c r="E163" s="11">
        <v>27970.92</v>
      </c>
      <c r="F163" s="13">
        <v>2.1999999999999999E-2</v>
      </c>
    </row>
    <row r="164" spans="1:6" ht="14.15">
      <c r="A164" s="9"/>
      <c r="B164" s="11">
        <v>1553940.01</v>
      </c>
      <c r="C164" s="11">
        <v>2589900</v>
      </c>
      <c r="D164" s="12">
        <v>0.08</v>
      </c>
      <c r="E164" s="11">
        <v>90128.52</v>
      </c>
      <c r="F164" s="13">
        <v>4.5199999999999997E-2</v>
      </c>
    </row>
    <row r="165" spans="1:6" ht="14.15">
      <c r="A165" s="9"/>
      <c r="B165" s="11">
        <v>2589900.0099999998</v>
      </c>
      <c r="C165" s="11">
        <v>3625860</v>
      </c>
      <c r="D165" s="12">
        <v>0.13500000000000001</v>
      </c>
      <c r="E165" s="11">
        <v>232573.02</v>
      </c>
      <c r="F165" s="13">
        <v>7.0900000000000005E-2</v>
      </c>
    </row>
    <row r="166" spans="1:6" ht="14.15">
      <c r="A166" s="9"/>
      <c r="B166" s="11">
        <v>3625860.01</v>
      </c>
      <c r="C166" s="11">
        <v>4661820</v>
      </c>
      <c r="D166" s="12">
        <v>0.23</v>
      </c>
      <c r="E166" s="11">
        <v>577029.72</v>
      </c>
      <c r="F166" s="13">
        <v>0.1062</v>
      </c>
    </row>
    <row r="167" spans="1:6" ht="14.15">
      <c r="A167" s="9"/>
      <c r="B167" s="11">
        <v>4661820.01</v>
      </c>
      <c r="C167" s="11">
        <v>6215760</v>
      </c>
      <c r="D167" s="12">
        <v>0.30399999999999999</v>
      </c>
      <c r="E167" s="11">
        <v>922004.4</v>
      </c>
      <c r="F167" s="13">
        <v>0.15570000000000001</v>
      </c>
    </row>
    <row r="168" spans="1:6" ht="14.15">
      <c r="A168" s="9"/>
      <c r="B168" s="11">
        <v>6215760.0099999998</v>
      </c>
      <c r="C168" s="11">
        <v>16057380</v>
      </c>
      <c r="D168" s="12">
        <v>0.35</v>
      </c>
      <c r="E168" s="11">
        <v>1207929.3600000001</v>
      </c>
      <c r="F168" s="13">
        <v>0.27479999999999999</v>
      </c>
    </row>
    <row r="169" spans="1:6" ht="27.4">
      <c r="A169" s="9"/>
      <c r="B169" s="11">
        <v>16057380.01</v>
      </c>
      <c r="C169" s="18" t="s">
        <v>28</v>
      </c>
      <c r="D169" s="12">
        <v>0.4</v>
      </c>
      <c r="E169" s="11">
        <v>2010798.36</v>
      </c>
      <c r="F169" s="12" t="s">
        <v>29</v>
      </c>
    </row>
  </sheetData>
  <mergeCells count="26">
    <mergeCell ref="A159:F159"/>
    <mergeCell ref="B160:C160"/>
    <mergeCell ref="A119:F119"/>
    <mergeCell ref="B120:C120"/>
    <mergeCell ref="A132:F132"/>
    <mergeCell ref="B133:C133"/>
    <mergeCell ref="A145:F145"/>
    <mergeCell ref="B146:C146"/>
    <mergeCell ref="A80:F80"/>
    <mergeCell ref="B81:C81"/>
    <mergeCell ref="A93:F93"/>
    <mergeCell ref="B94:C94"/>
    <mergeCell ref="A106:F106"/>
    <mergeCell ref="B107:C107"/>
    <mergeCell ref="A41:F41"/>
    <mergeCell ref="B42:C42"/>
    <mergeCell ref="A54:F54"/>
    <mergeCell ref="B55:C55"/>
    <mergeCell ref="A67:F67"/>
    <mergeCell ref="B68:C68"/>
    <mergeCell ref="A2:F2"/>
    <mergeCell ref="B3:C3"/>
    <mergeCell ref="A15:F15"/>
    <mergeCell ref="B16:C16"/>
    <mergeCell ref="A28:F28"/>
    <mergeCell ref="B29:C2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B2" sqref="B2:B13"/>
    </sheetView>
  </sheetViews>
  <sheetFormatPr baseColWidth="10" defaultRowHeight="13.7"/>
  <sheetData>
    <row r="1" spans="1:7">
      <c r="A1" t="s">
        <v>31</v>
      </c>
    </row>
    <row r="2" spans="1:7" ht="14.15">
      <c r="A2" s="23" t="s">
        <v>2</v>
      </c>
      <c r="B2" s="28">
        <v>49673</v>
      </c>
      <c r="C2" s="24">
        <v>596076</v>
      </c>
      <c r="D2" s="25">
        <v>104.24</v>
      </c>
      <c r="E2" s="25">
        <v>0.6</v>
      </c>
      <c r="F2" s="25" t="s">
        <v>32</v>
      </c>
      <c r="G2" s="25">
        <v>3.5</v>
      </c>
    </row>
    <row r="3" spans="1:7" ht="14.15">
      <c r="A3" s="23" t="s">
        <v>3</v>
      </c>
      <c r="B3" s="29">
        <v>49723</v>
      </c>
      <c r="C3" s="26">
        <v>596676</v>
      </c>
      <c r="D3" s="27">
        <v>104.71</v>
      </c>
      <c r="E3" s="27">
        <v>0.4</v>
      </c>
      <c r="F3" s="27">
        <v>1</v>
      </c>
      <c r="G3" s="27">
        <v>3.9</v>
      </c>
    </row>
    <row r="4" spans="1:7" ht="14.15">
      <c r="A4" s="23" t="s">
        <v>4</v>
      </c>
      <c r="B4" s="29">
        <v>50021</v>
      </c>
      <c r="C4" s="26">
        <v>600252</v>
      </c>
      <c r="D4" s="27">
        <v>105.06</v>
      </c>
      <c r="E4" s="27">
        <v>0.3</v>
      </c>
      <c r="F4" s="27">
        <v>1.4</v>
      </c>
      <c r="G4" s="27">
        <v>3.7</v>
      </c>
    </row>
    <row r="5" spans="1:7" ht="14.15">
      <c r="A5" s="23" t="s">
        <v>5</v>
      </c>
      <c r="B5" s="29">
        <v>50221</v>
      </c>
      <c r="C5" s="26">
        <v>602652</v>
      </c>
      <c r="D5" s="27">
        <v>105.01</v>
      </c>
      <c r="E5" s="27">
        <v>0</v>
      </c>
      <c r="F5" s="27">
        <v>1.3</v>
      </c>
      <c r="G5" s="27">
        <v>3.4</v>
      </c>
    </row>
    <row r="6" spans="1:7" ht="14.15">
      <c r="A6" s="23" t="s">
        <v>6</v>
      </c>
      <c r="B6" s="29">
        <v>50372</v>
      </c>
      <c r="C6" s="26">
        <v>604464</v>
      </c>
      <c r="D6" s="27">
        <v>104.96</v>
      </c>
      <c r="E6" s="27">
        <v>-0.1</v>
      </c>
      <c r="F6" s="27">
        <v>1.3</v>
      </c>
      <c r="G6" s="27">
        <v>2.8</v>
      </c>
    </row>
    <row r="7" spans="1:7" ht="14.15">
      <c r="A7" s="23" t="s">
        <v>7</v>
      </c>
      <c r="B7" s="29">
        <v>50372</v>
      </c>
      <c r="C7" s="26">
        <v>604464</v>
      </c>
      <c r="D7" s="27">
        <v>104.89</v>
      </c>
      <c r="E7" s="27">
        <v>-0.1</v>
      </c>
      <c r="F7" s="27">
        <v>1.2</v>
      </c>
      <c r="G7" s="27">
        <v>2.6</v>
      </c>
    </row>
    <row r="8" spans="1:7" ht="14.15">
      <c r="A8" s="23" t="s">
        <v>8</v>
      </c>
      <c r="B8" s="29">
        <v>50322</v>
      </c>
      <c r="C8" s="26">
        <v>603864</v>
      </c>
      <c r="D8" s="27">
        <v>104.99</v>
      </c>
      <c r="E8" s="27">
        <v>0.1</v>
      </c>
      <c r="F8" s="27">
        <v>1.3</v>
      </c>
      <c r="G8" s="27">
        <v>2.5</v>
      </c>
    </row>
    <row r="9" spans="1:7" ht="14.15">
      <c r="A9" s="23" t="s">
        <v>9</v>
      </c>
      <c r="B9" s="29">
        <v>50272</v>
      </c>
      <c r="C9" s="26">
        <v>603264</v>
      </c>
      <c r="D9" s="27">
        <v>105.13</v>
      </c>
      <c r="E9" s="27">
        <v>0.1</v>
      </c>
      <c r="F9" s="27">
        <v>1.4</v>
      </c>
      <c r="G9" s="27">
        <v>2.4</v>
      </c>
    </row>
    <row r="10" spans="1:7" ht="14.15">
      <c r="A10" s="23" t="s">
        <v>10</v>
      </c>
      <c r="B10" s="29">
        <v>50322</v>
      </c>
      <c r="C10" s="26">
        <v>603864</v>
      </c>
      <c r="D10" s="27">
        <v>105.8</v>
      </c>
      <c r="E10" s="27">
        <v>0.6</v>
      </c>
      <c r="F10" s="27">
        <v>2.1</v>
      </c>
      <c r="G10" s="27">
        <v>3.1</v>
      </c>
    </row>
    <row r="11" spans="1:7" ht="14.15">
      <c r="A11" s="23" t="s">
        <v>11</v>
      </c>
      <c r="B11" s="29">
        <v>50372</v>
      </c>
      <c r="C11" s="26">
        <v>604464</v>
      </c>
      <c r="D11" s="27">
        <v>106.52</v>
      </c>
      <c r="E11" s="27">
        <v>0.7</v>
      </c>
      <c r="F11" s="27">
        <v>2.8</v>
      </c>
      <c r="G11" s="27">
        <v>3</v>
      </c>
    </row>
    <row r="12" spans="1:7" ht="14.15">
      <c r="A12" s="23" t="s">
        <v>12</v>
      </c>
      <c r="B12" s="29">
        <v>50674</v>
      </c>
      <c r="C12" s="26">
        <v>608088</v>
      </c>
      <c r="D12" s="27">
        <v>106.38</v>
      </c>
      <c r="E12" s="27">
        <v>-0.1</v>
      </c>
      <c r="F12" s="27">
        <v>2.6</v>
      </c>
      <c r="G12" s="27">
        <v>2.7</v>
      </c>
    </row>
    <row r="13" spans="1:7" ht="14.15">
      <c r="A13" s="23" t="s">
        <v>13</v>
      </c>
      <c r="B13" s="29">
        <v>51029</v>
      </c>
      <c r="C13" s="26">
        <v>612348</v>
      </c>
      <c r="D13" s="27">
        <v>106.74</v>
      </c>
      <c r="E13" s="27">
        <v>0.3</v>
      </c>
      <c r="F13" s="27">
        <v>3</v>
      </c>
      <c r="G13" s="27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7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Histórico</vt:lpstr>
      <vt:lpstr>Reliquidación</vt:lpstr>
      <vt:lpstr>Tablas</vt:lpstr>
      <vt:lpstr>UTM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Morales Robles</dc:creator>
  <cp:lastModifiedBy>Eduardo Morales Robles</cp:lastModifiedBy>
  <dcterms:created xsi:type="dcterms:W3CDTF">2021-10-09T02:05:13Z</dcterms:created>
  <dcterms:modified xsi:type="dcterms:W3CDTF">2021-10-09T02:50:26Z</dcterms:modified>
</cp:coreProperties>
</file>