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71" windowWidth="15707" windowHeight="6714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  <sheet name="Hoja17" sheetId="17" r:id="rId17"/>
  </sheets>
  <calcPr calcId="145621"/>
</workbook>
</file>

<file path=xl/calcChain.xml><?xml version="1.0" encoding="utf-8"?>
<calcChain xmlns="http://schemas.openxmlformats.org/spreadsheetml/2006/main">
  <c r="I47" i="1" l="1"/>
  <c r="I45" i="1"/>
  <c r="I44" i="1"/>
  <c r="I42" i="1"/>
  <c r="I38" i="1"/>
  <c r="I37" i="1"/>
  <c r="G45" i="1"/>
  <c r="G47" i="1"/>
  <c r="G44" i="1"/>
  <c r="G43" i="1"/>
  <c r="G42" i="1"/>
  <c r="B44" i="1"/>
  <c r="B43" i="1"/>
  <c r="B24" i="1"/>
  <c r="B22" i="1"/>
  <c r="B23" i="1"/>
  <c r="G38" i="1"/>
  <c r="G37" i="1"/>
  <c r="D47" i="1"/>
  <c r="D46" i="1"/>
  <c r="B46" i="1"/>
  <c r="B30" i="1"/>
  <c r="D26" i="1"/>
  <c r="D25" i="1"/>
  <c r="D24" i="1"/>
  <c r="D22" i="1"/>
  <c r="D18" i="1"/>
  <c r="D17" i="1"/>
  <c r="D16" i="1"/>
  <c r="B25" i="1"/>
  <c r="B26" i="1"/>
  <c r="B18" i="1"/>
  <c r="B17" i="1"/>
  <c r="B16" i="1"/>
  <c r="B13" i="1"/>
  <c r="B12" i="1"/>
  <c r="B10" i="1"/>
  <c r="B32" i="1" l="1"/>
  <c r="B33" i="1" l="1"/>
  <c r="B36" i="1" s="1"/>
  <c r="B37" i="1"/>
  <c r="B45" i="1" l="1"/>
  <c r="D37" i="1"/>
  <c r="D45" i="1" s="1"/>
  <c r="B38" i="1"/>
  <c r="B42" i="1" s="1"/>
  <c r="B47" i="1" s="1"/>
  <c r="D36" i="1"/>
  <c r="D38" i="1" s="1"/>
  <c r="D42" i="1" s="1"/>
  <c r="D44" i="1" s="1"/>
</calcChain>
</file>

<file path=xl/sharedStrings.xml><?xml version="1.0" encoding="utf-8"?>
<sst xmlns="http://schemas.openxmlformats.org/spreadsheetml/2006/main" count="66" uniqueCount="30">
  <si>
    <t>Supuesto</t>
  </si>
  <si>
    <t>A</t>
  </si>
  <si>
    <t>Contribuyente de Global Complementario</t>
  </si>
  <si>
    <t>B</t>
  </si>
  <si>
    <t>Contribuyente de Impuesto Adicional</t>
  </si>
  <si>
    <t>%</t>
  </si>
  <si>
    <t>Totalmente integrado</t>
  </si>
  <si>
    <t>Utilidad</t>
  </si>
  <si>
    <t xml:space="preserve"> </t>
  </si>
  <si>
    <t>Impuesto</t>
  </si>
  <si>
    <t>En régimen</t>
  </si>
  <si>
    <t>Parcialmente integrado</t>
  </si>
  <si>
    <t>Tasa</t>
  </si>
  <si>
    <t>Líquido</t>
  </si>
  <si>
    <t>Socio A</t>
  </si>
  <si>
    <t>Efectivo</t>
  </si>
  <si>
    <t>Crédito Impuesto pagado</t>
  </si>
  <si>
    <t>Total base</t>
  </si>
  <si>
    <t>Impuesto Global Complementario</t>
  </si>
  <si>
    <t>Rebaja</t>
  </si>
  <si>
    <t>Impuesto determinado</t>
  </si>
  <si>
    <t>Menos credito</t>
  </si>
  <si>
    <t>Devolución</t>
  </si>
  <si>
    <t>Socio B</t>
  </si>
  <si>
    <t>Adicional</t>
  </si>
  <si>
    <t>A pagar</t>
  </si>
  <si>
    <t>Restitución</t>
  </si>
  <si>
    <t>Total</t>
  </si>
  <si>
    <t>Debe ser</t>
  </si>
  <si>
    <t>Lo que dice la 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</si>
</sst>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.0_);_(&quot;$&quot;* \(#,##0.0\);_(&quot;$&quot;* &quot;-&quot;?_);_(@_)"/>
    <numFmt numFmtId="170" formatCode="_(&quot;$&quot;* #,##0_);_(&quot;$&quot;* \(#,##0\);_(&quot;$&quot;* &quot;-&quot;??_);_(@_)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2" fillId="0" borderId="0" xfId="0" applyFont="1"/>
    <xf numFmtId="10" fontId="0" fillId="0" borderId="0" xfId="0" applyNumberFormat="1"/>
    <xf numFmtId="170" fontId="0" fillId="0" borderId="0" xfId="0" applyNumberFormat="1"/>
    <xf numFmtId="170" fontId="2" fillId="0" borderId="0" xfId="0" applyNumberFormat="1" applyFont="1"/>
    <xf numFmtId="165" fontId="2" fillId="0" borderId="0" xfId="0" applyNumberFormat="1" applyFont="1"/>
    <xf numFmtId="0" fontId="0" fillId="2" borderId="0" xfId="0" applyFill="1"/>
    <xf numFmtId="165" fontId="0" fillId="2" borderId="0" xfId="0" applyNumberFormat="1" applyFill="1"/>
    <xf numFmtId="10" fontId="0" fillId="2" borderId="0" xfId="0" applyNumberFormat="1" applyFill="1"/>
    <xf numFmtId="9" fontId="0" fillId="2" borderId="0" xfId="0" applyNumberFormat="1" applyFill="1"/>
    <xf numFmtId="170" fontId="0" fillId="2" borderId="0" xfId="0" applyNumberFormat="1" applyFill="1"/>
    <xf numFmtId="170" fontId="2" fillId="2" borderId="0" xfId="0" applyNumberFormat="1" applyFont="1" applyFill="1"/>
    <xf numFmtId="165" fontId="2" fillId="2" borderId="0" xfId="0" applyNumberFormat="1" applyFont="1" applyFill="1"/>
    <xf numFmtId="0" fontId="0" fillId="3" borderId="0" xfId="0" applyFill="1"/>
    <xf numFmtId="170" fontId="0" fillId="3" borderId="0" xfId="1" applyNumberFormat="1" applyFont="1" applyFill="1"/>
    <xf numFmtId="9" fontId="0" fillId="3" borderId="0" xfId="2" applyFont="1" applyFill="1"/>
    <xf numFmtId="170" fontId="0" fillId="3" borderId="0" xfId="0" applyNumberFormat="1" applyFill="1"/>
    <xf numFmtId="170" fontId="2" fillId="3" borderId="0" xfId="1" applyNumberFormat="1" applyFont="1" applyFill="1"/>
    <xf numFmtId="170" fontId="2" fillId="3" borderId="0" xfId="0" applyNumberFormat="1" applyFon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31" workbookViewId="0">
      <selection activeCell="F34" sqref="F34"/>
    </sheetView>
  </sheetViews>
  <sheetFormatPr baseColWidth="10" defaultRowHeight="13.7" x14ac:dyDescent="0.3"/>
  <cols>
    <col min="1" max="1" width="28.640625" customWidth="1"/>
    <col min="2" max="2" width="15.140625" customWidth="1"/>
    <col min="4" max="4" width="14" bestFit="1" customWidth="1"/>
    <col min="5" max="5" width="10.0703125" customWidth="1"/>
    <col min="6" max="6" width="27.640625" customWidth="1"/>
    <col min="7" max="7" width="15" bestFit="1" customWidth="1"/>
    <col min="9" max="9" width="12.78515625" customWidth="1"/>
  </cols>
  <sheetData>
    <row r="1" spans="1:7" x14ac:dyDescent="0.3">
      <c r="A1" t="s">
        <v>0</v>
      </c>
      <c r="F1" t="s">
        <v>5</v>
      </c>
    </row>
    <row r="2" spans="1:7" x14ac:dyDescent="0.3">
      <c r="A2" t="s">
        <v>1</v>
      </c>
      <c r="B2" s="1" t="s">
        <v>2</v>
      </c>
      <c r="C2" s="1"/>
      <c r="D2" s="1"/>
      <c r="E2" s="1"/>
      <c r="F2" s="2">
        <v>0.5</v>
      </c>
      <c r="G2" s="4" t="s">
        <v>8</v>
      </c>
    </row>
    <row r="3" spans="1:7" x14ac:dyDescent="0.3">
      <c r="A3" t="s">
        <v>3</v>
      </c>
      <c r="B3" s="1" t="s">
        <v>4</v>
      </c>
      <c r="C3" s="1"/>
      <c r="D3" s="1"/>
      <c r="E3" s="1"/>
      <c r="F3" s="2">
        <v>0.5</v>
      </c>
      <c r="G3" s="4" t="s">
        <v>8</v>
      </c>
    </row>
    <row r="4" spans="1:7" x14ac:dyDescent="0.3">
      <c r="A4" t="s">
        <v>7</v>
      </c>
      <c r="F4" s="3">
        <v>100000000</v>
      </c>
    </row>
    <row r="5" spans="1:7" x14ac:dyDescent="0.3">
      <c r="A5" t="s">
        <v>9</v>
      </c>
    </row>
    <row r="6" spans="1:7" x14ac:dyDescent="0.3">
      <c r="A6" t="s">
        <v>6</v>
      </c>
      <c r="E6" t="s">
        <v>10</v>
      </c>
      <c r="F6" s="2">
        <v>0.25</v>
      </c>
    </row>
    <row r="7" spans="1:7" x14ac:dyDescent="0.3">
      <c r="A7" t="s">
        <v>11</v>
      </c>
      <c r="F7" s="2">
        <v>0.27</v>
      </c>
    </row>
    <row r="9" spans="1:7" ht="14.15" x14ac:dyDescent="0.35">
      <c r="A9" s="6" t="s">
        <v>6</v>
      </c>
    </row>
    <row r="10" spans="1:7" x14ac:dyDescent="0.3">
      <c r="A10" t="s">
        <v>7</v>
      </c>
      <c r="B10" s="5">
        <f>F4</f>
        <v>100000000</v>
      </c>
    </row>
    <row r="11" spans="1:7" x14ac:dyDescent="0.3">
      <c r="A11" t="s">
        <v>12</v>
      </c>
      <c r="B11" s="2">
        <v>0.25</v>
      </c>
    </row>
    <row r="12" spans="1:7" x14ac:dyDescent="0.3">
      <c r="A12" t="s">
        <v>9</v>
      </c>
      <c r="B12" s="4">
        <f>B10*B11</f>
        <v>25000000</v>
      </c>
    </row>
    <row r="13" spans="1:7" x14ac:dyDescent="0.3">
      <c r="A13" t="s">
        <v>13</v>
      </c>
      <c r="B13" s="4">
        <f>B10-B12</f>
        <v>75000000</v>
      </c>
    </row>
    <row r="15" spans="1:7" x14ac:dyDescent="0.3">
      <c r="A15" t="s">
        <v>14</v>
      </c>
      <c r="D15" t="s">
        <v>23</v>
      </c>
    </row>
    <row r="16" spans="1:7" x14ac:dyDescent="0.3">
      <c r="A16" t="s">
        <v>15</v>
      </c>
      <c r="B16" s="4">
        <f>B13/2</f>
        <v>37500000</v>
      </c>
      <c r="D16" s="4">
        <f>B16</f>
        <v>37500000</v>
      </c>
    </row>
    <row r="17" spans="1:4" x14ac:dyDescent="0.3">
      <c r="A17" t="s">
        <v>16</v>
      </c>
      <c r="B17" s="4">
        <f>B12/2</f>
        <v>12500000</v>
      </c>
      <c r="D17" s="4">
        <f>B17</f>
        <v>12500000</v>
      </c>
    </row>
    <row r="18" spans="1:4" x14ac:dyDescent="0.3">
      <c r="A18" t="s">
        <v>17</v>
      </c>
      <c r="B18" s="4">
        <f>SUM(B16:B17)</f>
        <v>50000000</v>
      </c>
      <c r="D18" s="4">
        <f>SUM(D16:D17)</f>
        <v>50000000</v>
      </c>
    </row>
    <row r="20" spans="1:4" x14ac:dyDescent="0.3">
      <c r="A20" t="s">
        <v>18</v>
      </c>
      <c r="C20" t="s">
        <v>24</v>
      </c>
    </row>
    <row r="21" spans="1:4" x14ac:dyDescent="0.3">
      <c r="A21" t="s">
        <v>12</v>
      </c>
      <c r="B21" s="7">
        <v>0.23</v>
      </c>
      <c r="D21" s="2">
        <v>0.35</v>
      </c>
    </row>
    <row r="22" spans="1:4" x14ac:dyDescent="0.3">
      <c r="B22" s="8">
        <f>B18*B21</f>
        <v>11500000</v>
      </c>
      <c r="D22" s="4">
        <f>D18*D21</f>
        <v>17500000</v>
      </c>
    </row>
    <row r="23" spans="1:4" x14ac:dyDescent="0.3">
      <c r="A23" t="s">
        <v>19</v>
      </c>
      <c r="B23" s="8">
        <f>6821556.72*-1</f>
        <v>-6821556.7199999997</v>
      </c>
    </row>
    <row r="24" spans="1:4" x14ac:dyDescent="0.3">
      <c r="A24" t="s">
        <v>20</v>
      </c>
      <c r="B24" s="8">
        <f>B22+B23</f>
        <v>4678443.28</v>
      </c>
      <c r="D24" s="4">
        <f>D22</f>
        <v>17500000</v>
      </c>
    </row>
    <row r="25" spans="1:4" x14ac:dyDescent="0.3">
      <c r="A25" t="s">
        <v>21</v>
      </c>
      <c r="B25" s="8">
        <f>B17*-1</f>
        <v>-12500000</v>
      </c>
      <c r="D25" s="4">
        <f>D17*-1</f>
        <v>-12500000</v>
      </c>
    </row>
    <row r="26" spans="1:4" ht="14.15" x14ac:dyDescent="0.35">
      <c r="A26" t="s">
        <v>22</v>
      </c>
      <c r="B26" s="9">
        <f>B24+B25</f>
        <v>-7821556.7199999997</v>
      </c>
      <c r="C26" t="s">
        <v>25</v>
      </c>
      <c r="D26" s="10">
        <f>SUM(D24:D25)</f>
        <v>5000000</v>
      </c>
    </row>
    <row r="29" spans="1:4" ht="14.15" x14ac:dyDescent="0.35">
      <c r="A29" s="6" t="s">
        <v>11</v>
      </c>
    </row>
    <row r="30" spans="1:4" x14ac:dyDescent="0.3">
      <c r="A30" t="s">
        <v>7</v>
      </c>
      <c r="B30" s="5">
        <f>B10</f>
        <v>100000000</v>
      </c>
    </row>
    <row r="31" spans="1:4" x14ac:dyDescent="0.3">
      <c r="A31" t="s">
        <v>12</v>
      </c>
      <c r="B31" s="2">
        <v>0.27</v>
      </c>
    </row>
    <row r="32" spans="1:4" x14ac:dyDescent="0.3">
      <c r="A32" t="s">
        <v>9</v>
      </c>
      <c r="B32" s="4">
        <f>B30*B31</f>
        <v>27000000</v>
      </c>
    </row>
    <row r="33" spans="1:9" x14ac:dyDescent="0.3">
      <c r="A33" t="s">
        <v>13</v>
      </c>
      <c r="B33" s="4">
        <f>B30-B32</f>
        <v>73000000</v>
      </c>
    </row>
    <row r="34" spans="1:9" ht="14.15" x14ac:dyDescent="0.35">
      <c r="A34" s="6" t="s">
        <v>29</v>
      </c>
      <c r="F34" s="6" t="s">
        <v>28</v>
      </c>
    </row>
    <row r="35" spans="1:9" x14ac:dyDescent="0.3">
      <c r="A35" s="11" t="s">
        <v>14</v>
      </c>
      <c r="B35" s="11"/>
      <c r="C35" s="11"/>
      <c r="D35" s="11" t="s">
        <v>23</v>
      </c>
      <c r="F35" s="18" t="s">
        <v>14</v>
      </c>
      <c r="G35" s="18"/>
      <c r="H35" s="18"/>
      <c r="I35" s="18" t="s">
        <v>23</v>
      </c>
    </row>
    <row r="36" spans="1:9" x14ac:dyDescent="0.3">
      <c r="A36" s="11" t="s">
        <v>15</v>
      </c>
      <c r="B36" s="12">
        <f>B33/2</f>
        <v>36500000</v>
      </c>
      <c r="C36" s="11"/>
      <c r="D36" s="12">
        <f>B36</f>
        <v>36500000</v>
      </c>
      <c r="F36" s="18" t="s">
        <v>15</v>
      </c>
      <c r="G36" s="19">
        <v>36500000</v>
      </c>
      <c r="H36" s="18"/>
      <c r="I36" s="19">
        <v>36500000</v>
      </c>
    </row>
    <row r="37" spans="1:9" x14ac:dyDescent="0.3">
      <c r="A37" s="11" t="s">
        <v>16</v>
      </c>
      <c r="B37" s="12">
        <f>B32/2</f>
        <v>13500000</v>
      </c>
      <c r="C37" s="11"/>
      <c r="D37" s="12">
        <f>B37</f>
        <v>13500000</v>
      </c>
      <c r="F37" s="18" t="s">
        <v>16</v>
      </c>
      <c r="G37" s="19">
        <f>B37*65%</f>
        <v>8775000</v>
      </c>
      <c r="H37" s="18"/>
      <c r="I37" s="19">
        <f>G37</f>
        <v>8775000</v>
      </c>
    </row>
    <row r="38" spans="1:9" x14ac:dyDescent="0.3">
      <c r="A38" s="11" t="s">
        <v>17</v>
      </c>
      <c r="B38" s="12">
        <f>SUM(B36:B37)</f>
        <v>50000000</v>
      </c>
      <c r="C38" s="11"/>
      <c r="D38" s="12">
        <f>SUM(D36:D37)</f>
        <v>50000000</v>
      </c>
      <c r="F38" s="18" t="s">
        <v>17</v>
      </c>
      <c r="G38" s="19">
        <f>SUM(G36:G37)</f>
        <v>45275000</v>
      </c>
      <c r="H38" s="18"/>
      <c r="I38" s="19">
        <f>SUM(I36:I37)</f>
        <v>45275000</v>
      </c>
    </row>
    <row r="39" spans="1:9" x14ac:dyDescent="0.3">
      <c r="A39" s="11"/>
      <c r="B39" s="11"/>
      <c r="C39" s="11"/>
      <c r="D39" s="11"/>
      <c r="F39" s="18"/>
      <c r="G39" s="19"/>
      <c r="H39" s="18"/>
      <c r="I39" s="18"/>
    </row>
    <row r="40" spans="1:9" x14ac:dyDescent="0.3">
      <c r="A40" s="11" t="s">
        <v>18</v>
      </c>
      <c r="B40" s="11"/>
      <c r="C40" s="11" t="s">
        <v>24</v>
      </c>
      <c r="D40" s="11"/>
      <c r="F40" s="18" t="s">
        <v>18</v>
      </c>
      <c r="G40" s="19"/>
      <c r="H40" s="18" t="s">
        <v>24</v>
      </c>
      <c r="I40" s="18"/>
    </row>
    <row r="41" spans="1:9" x14ac:dyDescent="0.3">
      <c r="A41" s="11" t="s">
        <v>12</v>
      </c>
      <c r="B41" s="13">
        <v>0.23</v>
      </c>
      <c r="C41" s="11"/>
      <c r="D41" s="14">
        <v>0.35</v>
      </c>
      <c r="F41" s="18" t="s">
        <v>12</v>
      </c>
      <c r="G41" s="20">
        <v>0.23</v>
      </c>
      <c r="H41" s="18"/>
      <c r="I41" s="20">
        <v>0.35</v>
      </c>
    </row>
    <row r="42" spans="1:9" x14ac:dyDescent="0.3">
      <c r="A42" s="11"/>
      <c r="B42" s="15">
        <f>B38*B41</f>
        <v>11500000</v>
      </c>
      <c r="C42" s="11"/>
      <c r="D42" s="12">
        <f>D38*D41</f>
        <v>17500000</v>
      </c>
      <c r="F42" s="18"/>
      <c r="G42" s="19">
        <f>G38*G41</f>
        <v>10413250</v>
      </c>
      <c r="H42" s="18"/>
      <c r="I42" s="21">
        <f>I38*I41</f>
        <v>15846249.999999998</v>
      </c>
    </row>
    <row r="43" spans="1:9" x14ac:dyDescent="0.3">
      <c r="A43" s="11" t="s">
        <v>19</v>
      </c>
      <c r="B43" s="15">
        <f>B23</f>
        <v>-6821556.7199999997</v>
      </c>
      <c r="C43" s="11"/>
      <c r="D43" s="11"/>
      <c r="F43" s="18" t="s">
        <v>19</v>
      </c>
      <c r="G43" s="19">
        <f>B43</f>
        <v>-6821556.7199999997</v>
      </c>
      <c r="H43" s="18"/>
      <c r="I43" s="18"/>
    </row>
    <row r="44" spans="1:9" x14ac:dyDescent="0.3">
      <c r="A44" s="11" t="s">
        <v>20</v>
      </c>
      <c r="B44" s="15">
        <f>SUM(B42:B43)</f>
        <v>4678443.28</v>
      </c>
      <c r="C44" s="11"/>
      <c r="D44" s="12">
        <f>D42</f>
        <v>17500000</v>
      </c>
      <c r="F44" s="18" t="s">
        <v>20</v>
      </c>
      <c r="G44" s="19">
        <f>SUM(G42:G43)</f>
        <v>3591693.2800000003</v>
      </c>
      <c r="H44" s="18"/>
      <c r="I44" s="21">
        <f>I42</f>
        <v>15846249.999999998</v>
      </c>
    </row>
    <row r="45" spans="1:9" x14ac:dyDescent="0.3">
      <c r="A45" s="11" t="s">
        <v>21</v>
      </c>
      <c r="B45" s="15">
        <f>B37*-1</f>
        <v>-13500000</v>
      </c>
      <c r="C45" s="11"/>
      <c r="D45" s="12">
        <f>D37*-1</f>
        <v>-13500000</v>
      </c>
      <c r="F45" s="18" t="s">
        <v>21</v>
      </c>
      <c r="G45" s="19">
        <f>G37*-1</f>
        <v>-8775000</v>
      </c>
      <c r="H45" s="18"/>
      <c r="I45" s="21">
        <f>I37*-1</f>
        <v>-8775000</v>
      </c>
    </row>
    <row r="46" spans="1:9" x14ac:dyDescent="0.3">
      <c r="A46" s="11" t="s">
        <v>26</v>
      </c>
      <c r="B46" s="15">
        <f>B37*35%</f>
        <v>4725000</v>
      </c>
      <c r="C46" s="11" t="s">
        <v>25</v>
      </c>
      <c r="D46" s="12">
        <f>B46</f>
        <v>4725000</v>
      </c>
      <c r="F46" s="18" t="s">
        <v>26</v>
      </c>
      <c r="G46" s="19">
        <v>0</v>
      </c>
      <c r="H46" s="18"/>
      <c r="I46" s="18"/>
    </row>
    <row r="47" spans="1:9" ht="14.15" x14ac:dyDescent="0.35">
      <c r="A47" s="11" t="s">
        <v>27</v>
      </c>
      <c r="B47" s="16">
        <f>SUM(B44:B46)</f>
        <v>-4096556.7199999988</v>
      </c>
      <c r="C47" s="11"/>
      <c r="D47" s="17">
        <f>SUM(D44:D46)</f>
        <v>8725000</v>
      </c>
      <c r="F47" s="18" t="s">
        <v>27</v>
      </c>
      <c r="G47" s="22">
        <f>SUM(G44:G46)</f>
        <v>-5183306.72</v>
      </c>
      <c r="H47" s="18" t="s">
        <v>25</v>
      </c>
      <c r="I47" s="23">
        <f>SUM(I44:I45)</f>
        <v>7071249.9999999981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Morales Robles</dc:creator>
  <cp:lastModifiedBy>Eduardo Morales Robles</cp:lastModifiedBy>
  <dcterms:created xsi:type="dcterms:W3CDTF">2021-10-09T01:27:53Z</dcterms:created>
  <dcterms:modified xsi:type="dcterms:W3CDTF">2021-10-09T01:57:07Z</dcterms:modified>
</cp:coreProperties>
</file>