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5600" windowHeight="8010" activeTab="3"/>
  </bookViews>
  <sheets>
    <sheet name="Histograma" sheetId="4" r:id="rId1"/>
    <sheet name="Poligono de frec relativas" sheetId="5" r:id="rId2"/>
    <sheet name="Ojiva" sheetId="7" r:id="rId3"/>
    <sheet name="Hoja1" sheetId="1" r:id="rId4"/>
    <sheet name="Ejemplo mediana datos no agrupa" sheetId="2" r:id="rId5"/>
    <sheet name="Hoja3" sheetId="3" r:id="rId6"/>
    <sheet name="Grafico de columnas" sheetId="9" r:id="rId7"/>
    <sheet name="Gràfico de torta" sheetId="10" r:id="rId8"/>
    <sheet name="Hoja4" sheetId="8" r:id="rId9"/>
  </sheets>
  <calcPr calcId="145621"/>
</workbook>
</file>

<file path=xl/calcChain.xml><?xml version="1.0" encoding="utf-8"?>
<calcChain xmlns="http://schemas.openxmlformats.org/spreadsheetml/2006/main">
  <c r="C34" i="1" l="1"/>
  <c r="K21" i="1"/>
  <c r="K16" i="1"/>
  <c r="K17" i="1"/>
  <c r="K18" i="1"/>
  <c r="K19" i="1"/>
  <c r="K20" i="1"/>
  <c r="K15" i="1"/>
  <c r="C27" i="1" l="1"/>
  <c r="E17" i="2"/>
  <c r="F25" i="1"/>
  <c r="C26" i="1"/>
  <c r="J22" i="1"/>
  <c r="J16" i="1"/>
  <c r="J17" i="1"/>
  <c r="J18" i="1"/>
  <c r="J19" i="1"/>
  <c r="J20" i="1"/>
  <c r="J15" i="1"/>
  <c r="H3" i="1" l="1"/>
  <c r="L13" i="1"/>
  <c r="C14" i="1" l="1"/>
  <c r="C21" i="1"/>
  <c r="C16" i="1" l="1"/>
  <c r="C15" i="1"/>
  <c r="I17" i="1"/>
  <c r="I18" i="1"/>
  <c r="I19" i="1" s="1"/>
  <c r="I20" i="1" s="1"/>
  <c r="I16" i="1"/>
  <c r="I15" i="1"/>
  <c r="H22" i="1"/>
  <c r="H16" i="1"/>
  <c r="H17" i="1"/>
  <c r="H18" i="1"/>
  <c r="H19" i="1"/>
  <c r="H20" i="1"/>
  <c r="H15" i="1"/>
  <c r="F22" i="1"/>
  <c r="F17" i="1"/>
  <c r="F18" i="1"/>
  <c r="F19" i="1"/>
  <c r="F20" i="1"/>
  <c r="F16" i="1"/>
  <c r="F15" i="1"/>
  <c r="G20" i="1"/>
  <c r="G19" i="1"/>
  <c r="G18" i="1"/>
  <c r="G17" i="1"/>
  <c r="G16" i="1"/>
  <c r="G15" i="1"/>
  <c r="D17" i="1"/>
  <c r="C17" i="1" s="1"/>
  <c r="E16" i="1"/>
  <c r="E17" i="1"/>
  <c r="D18" i="1" s="1"/>
  <c r="E18" i="1" s="1"/>
  <c r="D19" i="1" s="1"/>
  <c r="E19" i="1" s="1"/>
  <c r="D20" i="1" s="1"/>
  <c r="E20" i="1" s="1"/>
  <c r="D16" i="1"/>
  <c r="E15" i="1"/>
  <c r="A13" i="1"/>
  <c r="A12" i="1"/>
  <c r="C20" i="1" l="1"/>
  <c r="C18" i="1"/>
  <c r="C19" i="1"/>
</calcChain>
</file>

<file path=xl/sharedStrings.xml><?xml version="1.0" encoding="utf-8"?>
<sst xmlns="http://schemas.openxmlformats.org/spreadsheetml/2006/main" count="29" uniqueCount="28">
  <si>
    <t>Linf</t>
  </si>
  <si>
    <t>Lsup</t>
  </si>
  <si>
    <t>Ni</t>
  </si>
  <si>
    <t>ni</t>
  </si>
  <si>
    <t>fi</t>
  </si>
  <si>
    <t>Fi</t>
  </si>
  <si>
    <t>Xi</t>
  </si>
  <si>
    <t>Porcentaje</t>
  </si>
  <si>
    <t>Kent</t>
  </si>
  <si>
    <t>Belmont</t>
  </si>
  <si>
    <t>Derby</t>
  </si>
  <si>
    <t>Viceroy</t>
  </si>
  <si>
    <t>Marca de c¡garros</t>
  </si>
  <si>
    <t>Frecuencia absoluta</t>
  </si>
  <si>
    <t>xi*ni</t>
  </si>
  <si>
    <t xml:space="preserve">Moda = </t>
  </si>
  <si>
    <t>Promedio =</t>
  </si>
  <si>
    <t>Ejemplo uso de función truncar</t>
  </si>
  <si>
    <t>El promedio de los diámetros de 30 tornillos es 0,735 pulgadas</t>
  </si>
  <si>
    <t>Mediana =</t>
  </si>
  <si>
    <t>para datos no agrupados</t>
  </si>
  <si>
    <t>i ) Posición es 15</t>
  </si>
  <si>
    <t>ii) Está en el tercer intervalo:  [0,732;0,736[</t>
  </si>
  <si>
    <t>El diámetro de los tornillos que miden a lo más 0,735 pulgadas, representa la mediana</t>
  </si>
  <si>
    <t>TAREA CON NOTA VIERNES 25 DE AGOSTO: CALCULAR PERCENTIL 60 DE LA TABLA DE TORNILLOS EN PULGADAS</t>
  </si>
  <si>
    <t>SI NO PUEDE RESOLVER, PROXIMA SEMANA ACLARAR CONSULTAS, PERO NO COPIE!!!</t>
  </si>
  <si>
    <t>S^2 =</t>
  </si>
  <si>
    <t>ni*(xi-prom.)^2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</si>
</sst>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6" formatCode="0.00000E+00"/>
    <numFmt numFmtId="169" formatCode="0.00000000"/>
  </numFmts>
  <fonts count="3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1" fillId="0" borderId="0" xfId="0" applyFont="1"/>
    <xf numFmtId="164" fontId="0" fillId="3" borderId="0" xfId="0" applyNumberFormat="1" applyFill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6" fontId="0" fillId="0" borderId="8" xfId="0" applyNumberFormat="1" applyBorder="1"/>
    <xf numFmtId="0" fontId="0" fillId="0" borderId="9" xfId="0" applyBorder="1"/>
    <xf numFmtId="0" fontId="2" fillId="0" borderId="5" xfId="0" applyFont="1" applyFill="1" applyBorder="1" applyAlignment="1">
      <alignment horizontal="center"/>
    </xf>
    <xf numFmtId="0" fontId="0" fillId="0" borderId="8" xfId="0" applyFill="1" applyBorder="1"/>
    <xf numFmtId="0" fontId="2" fillId="0" borderId="0" xfId="0" applyFont="1"/>
    <xf numFmtId="169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4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styles" Target="styles.xml"/><Relationship Id="rId5" Type="http://schemas.openxmlformats.org/officeDocument/2006/relationships/worksheet" Target="worksheets/sheet2.xml"/><Relationship Id="rId10" Type="http://schemas.openxmlformats.org/officeDocument/2006/relationships/theme" Target="theme/theme1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Hoja1!$C$15:$C$20</c:f>
              <c:numCache>
                <c:formatCode>General</c:formatCode>
                <c:ptCount val="6"/>
                <c:pt idx="0">
                  <c:v>0.72599999999999998</c:v>
                </c:pt>
                <c:pt idx="1">
                  <c:v>0.73</c:v>
                </c:pt>
                <c:pt idx="2">
                  <c:v>0.73399999999999999</c:v>
                </c:pt>
                <c:pt idx="3">
                  <c:v>0.73799999999999999</c:v>
                </c:pt>
                <c:pt idx="4">
                  <c:v>0.74199999999999999</c:v>
                </c:pt>
                <c:pt idx="5">
                  <c:v>0.746</c:v>
                </c:pt>
              </c:numCache>
            </c:numRef>
          </c:cat>
          <c:val>
            <c:numRef>
              <c:f>Hoja1!$F$15:$F$20</c:f>
              <c:numCache>
                <c:formatCode>General</c:formatCode>
                <c:ptCount val="6"/>
                <c:pt idx="0">
                  <c:v>2</c:v>
                </c:pt>
                <c:pt idx="1">
                  <c:v>6</c:v>
                </c:pt>
                <c:pt idx="2">
                  <c:v>9</c:v>
                </c:pt>
                <c:pt idx="3">
                  <c:v>7</c:v>
                </c:pt>
                <c:pt idx="4">
                  <c:v>4</c:v>
                </c:pt>
                <c:pt idx="5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52510592"/>
        <c:axId val="252512128"/>
      </c:barChart>
      <c:catAx>
        <c:axId val="252510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2512128"/>
        <c:crosses val="autoZero"/>
        <c:auto val="1"/>
        <c:lblAlgn val="ctr"/>
        <c:lblOffset val="100"/>
        <c:noMultiLvlLbl val="0"/>
      </c:catAx>
      <c:valAx>
        <c:axId val="252512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2510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Hoja1!$H$13</c:f>
              <c:strCache>
                <c:ptCount val="1"/>
                <c:pt idx="0">
                  <c:v>fi</c:v>
                </c:pt>
              </c:strCache>
            </c:strRef>
          </c:tx>
          <c:marker>
            <c:symbol val="none"/>
          </c:marker>
          <c:cat>
            <c:numRef>
              <c:f>Hoja1!$C$14:$C$21</c:f>
              <c:numCache>
                <c:formatCode>General</c:formatCode>
                <c:ptCount val="8"/>
                <c:pt idx="0">
                  <c:v>0.72199999999999998</c:v>
                </c:pt>
                <c:pt idx="1">
                  <c:v>0.72599999999999998</c:v>
                </c:pt>
                <c:pt idx="2">
                  <c:v>0.73</c:v>
                </c:pt>
                <c:pt idx="3">
                  <c:v>0.73399999999999999</c:v>
                </c:pt>
                <c:pt idx="4">
                  <c:v>0.73799999999999999</c:v>
                </c:pt>
                <c:pt idx="5">
                  <c:v>0.74199999999999999</c:v>
                </c:pt>
                <c:pt idx="6">
                  <c:v>0.746</c:v>
                </c:pt>
                <c:pt idx="7">
                  <c:v>0.75</c:v>
                </c:pt>
              </c:numCache>
            </c:numRef>
          </c:cat>
          <c:val>
            <c:numRef>
              <c:f>Hoja1!$H$14:$H$21</c:f>
              <c:numCache>
                <c:formatCode>General</c:formatCode>
                <c:ptCount val="8"/>
                <c:pt idx="0">
                  <c:v>0</c:v>
                </c:pt>
                <c:pt idx="1">
                  <c:v>6.6666666666666666E-2</c:v>
                </c:pt>
                <c:pt idx="2">
                  <c:v>0.2</c:v>
                </c:pt>
                <c:pt idx="3">
                  <c:v>0.3</c:v>
                </c:pt>
                <c:pt idx="4">
                  <c:v>0.23333333333333334</c:v>
                </c:pt>
                <c:pt idx="5">
                  <c:v>0.13333333333333333</c:v>
                </c:pt>
                <c:pt idx="6">
                  <c:v>6.6666666666666666E-2</c:v>
                </c:pt>
                <c:pt idx="7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536704"/>
        <c:axId val="252538240"/>
      </c:lineChart>
      <c:catAx>
        <c:axId val="25253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2538240"/>
        <c:crosses val="autoZero"/>
        <c:auto val="1"/>
        <c:lblAlgn val="ctr"/>
        <c:lblOffset val="100"/>
        <c:noMultiLvlLbl val="0"/>
      </c:catAx>
      <c:valAx>
        <c:axId val="252538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25367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Hoja1!$G$13</c:f>
              <c:strCache>
                <c:ptCount val="1"/>
                <c:pt idx="0">
                  <c:v>Ni</c:v>
                </c:pt>
              </c:strCache>
            </c:strRef>
          </c:tx>
          <c:marker>
            <c:symbol val="none"/>
          </c:marker>
          <c:cat>
            <c:numRef>
              <c:f>Hoja1!$C$15:$C$20</c:f>
              <c:numCache>
                <c:formatCode>General</c:formatCode>
                <c:ptCount val="6"/>
                <c:pt idx="0">
                  <c:v>0.72599999999999998</c:v>
                </c:pt>
                <c:pt idx="1">
                  <c:v>0.73</c:v>
                </c:pt>
                <c:pt idx="2">
                  <c:v>0.73399999999999999</c:v>
                </c:pt>
                <c:pt idx="3">
                  <c:v>0.73799999999999999</c:v>
                </c:pt>
                <c:pt idx="4">
                  <c:v>0.74199999999999999</c:v>
                </c:pt>
                <c:pt idx="5">
                  <c:v>0.746</c:v>
                </c:pt>
              </c:numCache>
            </c:numRef>
          </c:cat>
          <c:val>
            <c:numRef>
              <c:f>Hoja1!$G$15:$G$20</c:f>
              <c:numCache>
                <c:formatCode>General</c:formatCode>
                <c:ptCount val="6"/>
                <c:pt idx="0">
                  <c:v>2</c:v>
                </c:pt>
                <c:pt idx="1">
                  <c:v>8</c:v>
                </c:pt>
                <c:pt idx="2">
                  <c:v>17</c:v>
                </c:pt>
                <c:pt idx="3">
                  <c:v>24</c:v>
                </c:pt>
                <c:pt idx="4">
                  <c:v>28</c:v>
                </c:pt>
                <c:pt idx="5">
                  <c:v>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280256"/>
        <c:axId val="253281792"/>
      </c:lineChart>
      <c:catAx>
        <c:axId val="253280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3281792"/>
        <c:crosses val="autoZero"/>
        <c:auto val="1"/>
        <c:lblAlgn val="ctr"/>
        <c:lblOffset val="100"/>
        <c:noMultiLvlLbl val="0"/>
      </c:catAx>
      <c:valAx>
        <c:axId val="253281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3280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Hoja4!$B$1</c:f>
              <c:strCache>
                <c:ptCount val="1"/>
                <c:pt idx="0">
                  <c:v>Frecuencia absoluta</c:v>
                </c:pt>
              </c:strCache>
            </c:strRef>
          </c:tx>
          <c:invertIfNegative val="0"/>
          <c:cat>
            <c:strRef>
              <c:f>Hoja4!$A$2:$A$5</c:f>
              <c:strCache>
                <c:ptCount val="4"/>
                <c:pt idx="0">
                  <c:v>Kent</c:v>
                </c:pt>
                <c:pt idx="1">
                  <c:v>Belmont</c:v>
                </c:pt>
                <c:pt idx="2">
                  <c:v>Derby</c:v>
                </c:pt>
                <c:pt idx="3">
                  <c:v>Viceroy</c:v>
                </c:pt>
              </c:strCache>
            </c:strRef>
          </c:cat>
          <c:val>
            <c:numRef>
              <c:f>Hoja4!$B$2:$B$5</c:f>
              <c:numCache>
                <c:formatCode>General</c:formatCode>
                <c:ptCount val="4"/>
                <c:pt idx="0">
                  <c:v>22</c:v>
                </c:pt>
                <c:pt idx="1">
                  <c:v>27</c:v>
                </c:pt>
                <c:pt idx="2">
                  <c:v>31</c:v>
                </c:pt>
                <c:pt idx="3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065088"/>
        <c:axId val="253066624"/>
      </c:barChart>
      <c:catAx>
        <c:axId val="253065088"/>
        <c:scaling>
          <c:orientation val="minMax"/>
        </c:scaling>
        <c:delete val="0"/>
        <c:axPos val="b"/>
        <c:majorTickMark val="out"/>
        <c:minorTickMark val="none"/>
        <c:tickLblPos val="nextTo"/>
        <c:crossAx val="253066624"/>
        <c:crosses val="autoZero"/>
        <c:auto val="1"/>
        <c:lblAlgn val="ctr"/>
        <c:lblOffset val="100"/>
        <c:noMultiLvlLbl val="0"/>
      </c:catAx>
      <c:valAx>
        <c:axId val="253066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3065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Hoja4!$C$1</c:f>
              <c:strCache>
                <c:ptCount val="1"/>
                <c:pt idx="0">
                  <c:v>Porcentaje</c:v>
                </c:pt>
              </c:strCache>
            </c:strRef>
          </c:tx>
          <c:cat>
            <c:strRef>
              <c:f>Hoja4!$A$2:$A$5</c:f>
              <c:strCache>
                <c:ptCount val="4"/>
                <c:pt idx="0">
                  <c:v>Kent</c:v>
                </c:pt>
                <c:pt idx="1">
                  <c:v>Belmont</c:v>
                </c:pt>
                <c:pt idx="2">
                  <c:v>Derby</c:v>
                </c:pt>
                <c:pt idx="3">
                  <c:v>Viceroy</c:v>
                </c:pt>
              </c:strCache>
            </c:strRef>
          </c:cat>
          <c:val>
            <c:numRef>
              <c:f>Hoja4!$C$2:$C$5</c:f>
              <c:numCache>
                <c:formatCode>General</c:formatCode>
                <c:ptCount val="4"/>
                <c:pt idx="0">
                  <c:v>20</c:v>
                </c:pt>
                <c:pt idx="1">
                  <c:v>24.55</c:v>
                </c:pt>
                <c:pt idx="2">
                  <c:v>28.18</c:v>
                </c:pt>
                <c:pt idx="3">
                  <c:v>27.27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91567995264695412"/>
          <c:y val="0.36130974017569251"/>
          <c:w val="7.5531314646780603E-2"/>
          <c:h val="0.33185422921693347"/>
        </c:manualLayout>
      </c:layout>
      <c:overlay val="0"/>
      <c:txPr>
        <a:bodyPr/>
        <a:lstStyle/>
        <a:p>
          <a:pPr rtl="0">
            <a:defRPr sz="1200"/>
          </a:pPr>
          <a:endParaRPr lang="es-CL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0192" cy="6288942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0192" cy="6288942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0192" cy="6288942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0192" cy="6288942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70192" cy="6288942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B15" zoomScale="110" zoomScaleNormal="110" workbookViewId="0">
      <selection activeCell="C34" sqref="C34"/>
    </sheetView>
  </sheetViews>
  <sheetFormatPr baseColWidth="10" defaultRowHeight="15" x14ac:dyDescent="0.25"/>
  <cols>
    <col min="3" max="3" width="12.28515625" bestFit="1" customWidth="1"/>
    <col min="11" max="11" width="14.85546875" customWidth="1"/>
  </cols>
  <sheetData>
    <row r="1" spans="1:12" x14ac:dyDescent="0.25">
      <c r="A1">
        <v>0.73799999999999999</v>
      </c>
      <c r="B1">
        <v>0.72899999999999998</v>
      </c>
      <c r="C1">
        <v>0.74299999999999999</v>
      </c>
      <c r="D1">
        <v>0.74</v>
      </c>
      <c r="E1">
        <v>0.73599999999999999</v>
      </c>
    </row>
    <row r="2" spans="1:12" x14ac:dyDescent="0.25">
      <c r="A2">
        <v>0.72799999999999998</v>
      </c>
      <c r="B2">
        <v>0.73699999999999999</v>
      </c>
      <c r="C2">
        <v>0.73599999999999999</v>
      </c>
      <c r="D2">
        <v>0.73499999999999999</v>
      </c>
      <c r="E2">
        <v>0.72399999999999998</v>
      </c>
    </row>
    <row r="3" spans="1:12" x14ac:dyDescent="0.25">
      <c r="A3">
        <v>0.745</v>
      </c>
      <c r="B3">
        <v>0.73599999999999999</v>
      </c>
      <c r="C3">
        <v>0.74199999999999999</v>
      </c>
      <c r="D3">
        <v>0.74</v>
      </c>
      <c r="E3">
        <v>0.72799999999999998</v>
      </c>
      <c r="H3">
        <f>_xlfn.MODE.SNGL(A1:E6)</f>
        <v>0.73499999999999999</v>
      </c>
    </row>
    <row r="4" spans="1:12" x14ac:dyDescent="0.25">
      <c r="A4">
        <v>0.73299999999999998</v>
      </c>
      <c r="B4">
        <v>0.73</v>
      </c>
      <c r="C4">
        <v>0.73199999999999998</v>
      </c>
      <c r="D4">
        <v>0.73</v>
      </c>
      <c r="E4">
        <v>0.73899999999999999</v>
      </c>
    </row>
    <row r="5" spans="1:12" x14ac:dyDescent="0.25">
      <c r="A5">
        <v>0.73499999999999999</v>
      </c>
      <c r="B5">
        <v>0.73199999999999998</v>
      </c>
      <c r="C5">
        <v>0.73499999999999999</v>
      </c>
      <c r="D5">
        <v>0.72699999999999998</v>
      </c>
      <c r="E5">
        <v>0.73399999999999999</v>
      </c>
    </row>
    <row r="6" spans="1:12" x14ac:dyDescent="0.25">
      <c r="A6">
        <v>0.73199999999999998</v>
      </c>
      <c r="B6">
        <v>0.73699999999999999</v>
      </c>
      <c r="C6">
        <v>0.73099999999999998</v>
      </c>
      <c r="D6">
        <v>0.746</v>
      </c>
      <c r="E6">
        <v>0.73499999999999999</v>
      </c>
    </row>
    <row r="12" spans="1:12" ht="15.75" thickBot="1" x14ac:dyDescent="0.3">
      <c r="A12">
        <f>SQRT(30)</f>
        <v>5.4772255750516612</v>
      </c>
    </row>
    <row r="13" spans="1:12" ht="15.75" thickBot="1" x14ac:dyDescent="0.3">
      <c r="A13">
        <f>(0.746-0.724)/6</f>
        <v>3.6666666666666701E-3</v>
      </c>
      <c r="C13" s="1" t="s">
        <v>6</v>
      </c>
      <c r="D13" s="1" t="s">
        <v>0</v>
      </c>
      <c r="E13" s="1" t="s">
        <v>1</v>
      </c>
      <c r="F13" s="1" t="s">
        <v>3</v>
      </c>
      <c r="G13" s="1" t="s">
        <v>2</v>
      </c>
      <c r="H13" s="1" t="s">
        <v>4</v>
      </c>
      <c r="I13" s="1" t="s">
        <v>5</v>
      </c>
      <c r="J13" s="6" t="s">
        <v>14</v>
      </c>
      <c r="K13" s="16" t="s">
        <v>27</v>
      </c>
      <c r="L13">
        <f>0.732+((3/7)*0.004)</f>
        <v>0.73371428571428565</v>
      </c>
    </row>
    <row r="14" spans="1:12" ht="15.75" thickBot="1" x14ac:dyDescent="0.3">
      <c r="C14" s="5">
        <f>(D14+E14)/2</f>
        <v>0.72199999999999998</v>
      </c>
      <c r="D14" s="5">
        <v>0.72</v>
      </c>
      <c r="E14" s="5">
        <v>0.72399999999999998</v>
      </c>
      <c r="F14" s="5">
        <v>0</v>
      </c>
      <c r="G14" s="2"/>
      <c r="H14" s="2">
        <v>0</v>
      </c>
      <c r="I14" s="2"/>
    </row>
    <row r="15" spans="1:12" x14ac:dyDescent="0.25">
      <c r="A15">
        <v>4.0000000000000001E-3</v>
      </c>
      <c r="C15" s="1">
        <f>(D15+E15)/2</f>
        <v>0.72599999999999998</v>
      </c>
      <c r="D15" s="1">
        <v>0.72399999999999998</v>
      </c>
      <c r="E15" s="1">
        <f>D15+$A$15</f>
        <v>0.72799999999999998</v>
      </c>
      <c r="F15" s="1">
        <f>G15</f>
        <v>2</v>
      </c>
      <c r="G15" s="1">
        <f>COUNTIF($A$1:$E$6,"&lt;0,728")</f>
        <v>2</v>
      </c>
      <c r="H15" s="1">
        <f>F15/$F$22</f>
        <v>6.6666666666666666E-2</v>
      </c>
      <c r="I15" s="1">
        <f>H15</f>
        <v>6.6666666666666666E-2</v>
      </c>
      <c r="J15" s="11">
        <f>C15*F15</f>
        <v>1.452</v>
      </c>
      <c r="K15" s="12">
        <f>F15*(C15-$C$26)^2</f>
        <v>1.7923555555555813E-4</v>
      </c>
    </row>
    <row r="16" spans="1:12" x14ac:dyDescent="0.25">
      <c r="C16" s="1">
        <f t="shared" ref="C16:C21" si="0">(D16+E16)/2</f>
        <v>0.73</v>
      </c>
      <c r="D16" s="1">
        <f>E15</f>
        <v>0.72799999999999998</v>
      </c>
      <c r="E16" s="1">
        <f t="shared" ref="E16:E20" si="1">D16+$A$15</f>
        <v>0.73199999999999998</v>
      </c>
      <c r="F16" s="1">
        <f>G16-G15</f>
        <v>6</v>
      </c>
      <c r="G16" s="1">
        <f>COUNTIF($A$1:$E$6,"&lt;0,732")</f>
        <v>8</v>
      </c>
      <c r="H16" s="1">
        <f t="shared" ref="H16:H20" si="2">F16/$F$22</f>
        <v>0.2</v>
      </c>
      <c r="I16" s="1">
        <f>I15+H16</f>
        <v>0.26666666666666666</v>
      </c>
      <c r="J16" s="11">
        <f t="shared" ref="J16:J20" si="3">C16*F16</f>
        <v>4.38</v>
      </c>
      <c r="K16" s="13">
        <f t="shared" ref="K16:K20" si="4">F16*(C16-$C$26)^2</f>
        <v>1.7930666666667088E-4</v>
      </c>
    </row>
    <row r="17" spans="2:11" x14ac:dyDescent="0.25">
      <c r="C17" s="1">
        <f t="shared" si="0"/>
        <v>0.73399999999999999</v>
      </c>
      <c r="D17" s="1">
        <f t="shared" ref="D17:D20" si="5">E16</f>
        <v>0.73199999999999998</v>
      </c>
      <c r="E17" s="1">
        <f t="shared" si="1"/>
        <v>0.73599999999999999</v>
      </c>
      <c r="F17" s="1">
        <f t="shared" ref="F17:F20" si="6">G17-G16</f>
        <v>9</v>
      </c>
      <c r="G17" s="1">
        <f>COUNTIF($A$1:$E$6,"&lt;0,736")</f>
        <v>17</v>
      </c>
      <c r="H17" s="1">
        <f t="shared" si="2"/>
        <v>0.3</v>
      </c>
      <c r="I17" s="1">
        <f t="shared" ref="I17:I20" si="7">I16+H17</f>
        <v>0.56666666666666665</v>
      </c>
      <c r="J17" s="11">
        <f t="shared" si="3"/>
        <v>6.6059999999999999</v>
      </c>
      <c r="K17" s="14">
        <f t="shared" si="4"/>
        <v>1.9360000000001597E-5</v>
      </c>
    </row>
    <row r="18" spans="2:11" x14ac:dyDescent="0.25">
      <c r="C18" s="1">
        <f t="shared" si="0"/>
        <v>0.73799999999999999</v>
      </c>
      <c r="D18" s="1">
        <f t="shared" si="5"/>
        <v>0.73599999999999999</v>
      </c>
      <c r="E18" s="1">
        <f t="shared" si="1"/>
        <v>0.74</v>
      </c>
      <c r="F18" s="1">
        <f t="shared" si="6"/>
        <v>7</v>
      </c>
      <c r="G18" s="1">
        <f>COUNTIF($A$1:$E$6,"&lt;0,740")</f>
        <v>24</v>
      </c>
      <c r="H18" s="1">
        <f t="shared" si="2"/>
        <v>0.23333333333333334</v>
      </c>
      <c r="I18" s="1">
        <f t="shared" si="7"/>
        <v>0.8</v>
      </c>
      <c r="J18" s="11">
        <f t="shared" si="3"/>
        <v>5.1660000000000004</v>
      </c>
      <c r="K18" s="13">
        <f t="shared" si="4"/>
        <v>4.4924444444442423E-5</v>
      </c>
    </row>
    <row r="19" spans="2:11" x14ac:dyDescent="0.25">
      <c r="C19" s="1">
        <f t="shared" si="0"/>
        <v>0.74199999999999999</v>
      </c>
      <c r="D19" s="1">
        <f t="shared" si="5"/>
        <v>0.74</v>
      </c>
      <c r="E19" s="1">
        <f t="shared" si="1"/>
        <v>0.74399999999999999</v>
      </c>
      <c r="F19" s="1">
        <f t="shared" si="6"/>
        <v>4</v>
      </c>
      <c r="G19" s="1">
        <f>COUNTIF($A$1:$E$6,"&lt;0,744")</f>
        <v>28</v>
      </c>
      <c r="H19" s="1">
        <f t="shared" si="2"/>
        <v>0.13333333333333333</v>
      </c>
      <c r="I19" s="1">
        <f t="shared" si="7"/>
        <v>0.93333333333333335</v>
      </c>
      <c r="J19" s="11">
        <f t="shared" si="3"/>
        <v>2.968</v>
      </c>
      <c r="K19" s="13">
        <f t="shared" si="4"/>
        <v>1.7073777777777498E-4</v>
      </c>
    </row>
    <row r="20" spans="2:11" ht="15.75" thickBot="1" x14ac:dyDescent="0.3">
      <c r="C20" s="1">
        <f t="shared" si="0"/>
        <v>0.746</v>
      </c>
      <c r="D20" s="1">
        <f t="shared" si="5"/>
        <v>0.74399999999999999</v>
      </c>
      <c r="E20" s="1">
        <f t="shared" si="1"/>
        <v>0.748</v>
      </c>
      <c r="F20" s="1">
        <f t="shared" si="6"/>
        <v>2</v>
      </c>
      <c r="G20" s="1">
        <f>COUNTIF($A$1:$E$6,"&lt;=0,748")</f>
        <v>30</v>
      </c>
      <c r="H20" s="1">
        <f t="shared" si="2"/>
        <v>6.6666666666666666E-2</v>
      </c>
      <c r="I20" s="1">
        <f t="shared" si="7"/>
        <v>1</v>
      </c>
      <c r="J20" s="11">
        <f t="shared" si="3"/>
        <v>1.492</v>
      </c>
      <c r="K20" s="15">
        <f t="shared" si="4"/>
        <v>2.2190222222222012E-4</v>
      </c>
    </row>
    <row r="21" spans="2:11" x14ac:dyDescent="0.25">
      <c r="C21" s="4">
        <f t="shared" si="0"/>
        <v>0.75</v>
      </c>
      <c r="D21" s="4">
        <v>0.748</v>
      </c>
      <c r="E21" s="4">
        <v>0.752</v>
      </c>
      <c r="F21" s="4">
        <v>0</v>
      </c>
      <c r="G21" s="3"/>
      <c r="H21" s="3">
        <v>0</v>
      </c>
      <c r="I21" s="3"/>
      <c r="K21" s="17">
        <f>SUM(K15:K20)</f>
        <v>8.154666666666682E-4</v>
      </c>
    </row>
    <row r="22" spans="2:11" x14ac:dyDescent="0.25">
      <c r="F22">
        <f>SUM(F15:F20)</f>
        <v>30</v>
      </c>
      <c r="H22">
        <f>SUM(H15:H20)</f>
        <v>1</v>
      </c>
      <c r="J22" s="6">
        <f>SUM(J15:J20)</f>
        <v>22.064</v>
      </c>
    </row>
    <row r="25" spans="2:11" x14ac:dyDescent="0.25">
      <c r="B25" t="s">
        <v>15</v>
      </c>
      <c r="C25" s="7">
        <v>0.73371428999999999</v>
      </c>
      <c r="E25" t="s">
        <v>17</v>
      </c>
      <c r="F25" s="8">
        <f>TRUNC(C26,2)</f>
        <v>0.73</v>
      </c>
    </row>
    <row r="26" spans="2:11" x14ac:dyDescent="0.25">
      <c r="B26" t="s">
        <v>16</v>
      </c>
      <c r="C26" s="10">
        <f>J22/F22</f>
        <v>0.73546666666666671</v>
      </c>
      <c r="D26" t="s">
        <v>18</v>
      </c>
    </row>
    <row r="27" spans="2:11" x14ac:dyDescent="0.25">
      <c r="B27" t="s">
        <v>19</v>
      </c>
      <c r="C27" s="7">
        <f>D17+((15-8)*(0.004/9))</f>
        <v>0.73511111111111105</v>
      </c>
      <c r="D27" t="s">
        <v>21</v>
      </c>
    </row>
    <row r="28" spans="2:11" x14ac:dyDescent="0.25">
      <c r="D28" t="s">
        <v>22</v>
      </c>
    </row>
    <row r="29" spans="2:11" x14ac:dyDescent="0.25">
      <c r="D29" t="s">
        <v>23</v>
      </c>
    </row>
    <row r="31" spans="2:11" x14ac:dyDescent="0.25">
      <c r="C31" s="9" t="s">
        <v>24</v>
      </c>
    </row>
    <row r="32" spans="2:11" x14ac:dyDescent="0.25">
      <c r="C32" s="9" t="s">
        <v>25</v>
      </c>
    </row>
    <row r="34" spans="2:3" x14ac:dyDescent="0.25">
      <c r="B34" s="18" t="s">
        <v>26</v>
      </c>
      <c r="C34" s="19">
        <f>K21/29</f>
        <v>2.8119540229885111E-5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2"/>
  <sheetViews>
    <sheetView topLeftCell="A4" zoomScale="120" zoomScaleNormal="120" workbookViewId="0">
      <selection activeCell="D19" sqref="D19"/>
    </sheetView>
  </sheetViews>
  <sheetFormatPr baseColWidth="10" defaultRowHeight="15" x14ac:dyDescent="0.25"/>
  <sheetData>
    <row r="3" spans="1:2" x14ac:dyDescent="0.25">
      <c r="A3">
        <v>1</v>
      </c>
      <c r="B3">
        <v>0.72399999999999998</v>
      </c>
    </row>
    <row r="4" spans="1:2" x14ac:dyDescent="0.25">
      <c r="A4">
        <v>2</v>
      </c>
      <c r="B4">
        <v>0.72699999999999998</v>
      </c>
    </row>
    <row r="5" spans="1:2" x14ac:dyDescent="0.25">
      <c r="A5">
        <v>3</v>
      </c>
      <c r="B5">
        <v>0.72799999999999998</v>
      </c>
    </row>
    <row r="6" spans="1:2" x14ac:dyDescent="0.25">
      <c r="A6">
        <v>4</v>
      </c>
      <c r="B6">
        <v>0.72799999999999998</v>
      </c>
    </row>
    <row r="7" spans="1:2" x14ac:dyDescent="0.25">
      <c r="A7">
        <v>5</v>
      </c>
      <c r="B7">
        <v>0.72899999999999998</v>
      </c>
    </row>
    <row r="8" spans="1:2" x14ac:dyDescent="0.25">
      <c r="A8">
        <v>6</v>
      </c>
      <c r="B8">
        <v>0.73</v>
      </c>
    </row>
    <row r="9" spans="1:2" x14ac:dyDescent="0.25">
      <c r="A9">
        <v>7</v>
      </c>
      <c r="B9">
        <v>0.73</v>
      </c>
    </row>
    <row r="10" spans="1:2" x14ac:dyDescent="0.25">
      <c r="A10">
        <v>8</v>
      </c>
      <c r="B10">
        <v>0.73099999999999998</v>
      </c>
    </row>
    <row r="11" spans="1:2" x14ac:dyDescent="0.25">
      <c r="A11">
        <v>9</v>
      </c>
      <c r="B11">
        <v>0.73199999999999998</v>
      </c>
    </row>
    <row r="12" spans="1:2" x14ac:dyDescent="0.25">
      <c r="A12">
        <v>10</v>
      </c>
      <c r="B12">
        <v>0.73199999999999998</v>
      </c>
    </row>
    <row r="13" spans="1:2" x14ac:dyDescent="0.25">
      <c r="A13">
        <v>11</v>
      </c>
      <c r="B13">
        <v>0.73199999999999998</v>
      </c>
    </row>
    <row r="14" spans="1:2" x14ac:dyDescent="0.25">
      <c r="A14">
        <v>12</v>
      </c>
      <c r="B14">
        <v>0.73299999999999998</v>
      </c>
    </row>
    <row r="15" spans="1:2" x14ac:dyDescent="0.25">
      <c r="A15">
        <v>13</v>
      </c>
      <c r="B15">
        <v>0.73399999999999999</v>
      </c>
    </row>
    <row r="16" spans="1:2" x14ac:dyDescent="0.25">
      <c r="A16">
        <v>14</v>
      </c>
      <c r="B16">
        <v>0.73499999999999999</v>
      </c>
    </row>
    <row r="17" spans="1:5" x14ac:dyDescent="0.25">
      <c r="A17">
        <v>15</v>
      </c>
      <c r="B17">
        <v>0.73499999999999999</v>
      </c>
      <c r="D17" t="s">
        <v>19</v>
      </c>
      <c r="E17">
        <f>(B17+B18)/2</f>
        <v>0.73499999999999999</v>
      </c>
    </row>
    <row r="18" spans="1:5" x14ac:dyDescent="0.25">
      <c r="A18">
        <v>16</v>
      </c>
      <c r="B18">
        <v>0.73499999999999999</v>
      </c>
      <c r="D18" t="s">
        <v>20</v>
      </c>
    </row>
    <row r="19" spans="1:5" x14ac:dyDescent="0.25">
      <c r="A19">
        <v>17</v>
      </c>
      <c r="B19">
        <v>0.73499999999999999</v>
      </c>
    </row>
    <row r="20" spans="1:5" x14ac:dyDescent="0.25">
      <c r="A20">
        <v>18</v>
      </c>
      <c r="B20">
        <v>0.73599999999999999</v>
      </c>
    </row>
    <row r="21" spans="1:5" x14ac:dyDescent="0.25">
      <c r="A21">
        <v>19</v>
      </c>
      <c r="B21">
        <v>0.73599999999999999</v>
      </c>
    </row>
    <row r="22" spans="1:5" x14ac:dyDescent="0.25">
      <c r="A22">
        <v>20</v>
      </c>
      <c r="B22">
        <v>0.73599999999999999</v>
      </c>
    </row>
    <row r="23" spans="1:5" x14ac:dyDescent="0.25">
      <c r="A23">
        <v>21</v>
      </c>
      <c r="B23">
        <v>0.73699999999999999</v>
      </c>
    </row>
    <row r="24" spans="1:5" x14ac:dyDescent="0.25">
      <c r="A24">
        <v>22</v>
      </c>
      <c r="B24">
        <v>0.73699999999999999</v>
      </c>
    </row>
    <row r="25" spans="1:5" x14ac:dyDescent="0.25">
      <c r="A25">
        <v>23</v>
      </c>
      <c r="B25">
        <v>0.73799999999999999</v>
      </c>
    </row>
    <row r="26" spans="1:5" x14ac:dyDescent="0.25">
      <c r="A26">
        <v>24</v>
      </c>
      <c r="B26">
        <v>0.73899999999999999</v>
      </c>
    </row>
    <row r="27" spans="1:5" x14ac:dyDescent="0.25">
      <c r="A27">
        <v>25</v>
      </c>
      <c r="B27">
        <v>0.74</v>
      </c>
    </row>
    <row r="28" spans="1:5" x14ac:dyDescent="0.25">
      <c r="A28">
        <v>26</v>
      </c>
      <c r="B28">
        <v>0.74</v>
      </c>
    </row>
    <row r="29" spans="1:5" x14ac:dyDescent="0.25">
      <c r="A29">
        <v>27</v>
      </c>
      <c r="B29">
        <v>0.74199999999999999</v>
      </c>
    </row>
    <row r="30" spans="1:5" x14ac:dyDescent="0.25">
      <c r="A30">
        <v>28</v>
      </c>
      <c r="B30">
        <v>0.74299999999999999</v>
      </c>
    </row>
    <row r="31" spans="1:5" x14ac:dyDescent="0.25">
      <c r="A31">
        <v>29</v>
      </c>
      <c r="B31">
        <v>0.745</v>
      </c>
    </row>
    <row r="32" spans="1:5" x14ac:dyDescent="0.25">
      <c r="A32">
        <v>30</v>
      </c>
      <c r="B32">
        <v>0.746</v>
      </c>
    </row>
  </sheetData>
  <sortState ref="B3:B32">
    <sortCondition ref="B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O17" sqref="O17"/>
    </sheetView>
  </sheetViews>
  <sheetFormatPr baseColWidth="10" defaultRowHeight="15" x14ac:dyDescent="0.25"/>
  <cols>
    <col min="1" max="1" width="16.5703125" bestFit="1" customWidth="1"/>
    <col min="2" max="2" width="18.7109375" bestFit="1" customWidth="1"/>
  </cols>
  <sheetData>
    <row r="1" spans="1:3" x14ac:dyDescent="0.25">
      <c r="A1" t="s">
        <v>12</v>
      </c>
      <c r="B1" t="s">
        <v>13</v>
      </c>
      <c r="C1" t="s">
        <v>7</v>
      </c>
    </row>
    <row r="2" spans="1:3" x14ac:dyDescent="0.25">
      <c r="A2" s="1" t="s">
        <v>8</v>
      </c>
      <c r="B2" s="1">
        <v>22</v>
      </c>
      <c r="C2" s="1">
        <v>20</v>
      </c>
    </row>
    <row r="3" spans="1:3" x14ac:dyDescent="0.25">
      <c r="A3" s="1" t="s">
        <v>9</v>
      </c>
      <c r="B3" s="1">
        <v>27</v>
      </c>
      <c r="C3" s="1">
        <v>24.55</v>
      </c>
    </row>
    <row r="4" spans="1:3" x14ac:dyDescent="0.25">
      <c r="A4" s="1" t="s">
        <v>10</v>
      </c>
      <c r="B4" s="1">
        <v>31</v>
      </c>
      <c r="C4" s="1">
        <v>28.18</v>
      </c>
    </row>
    <row r="5" spans="1:3" x14ac:dyDescent="0.25">
      <c r="A5" s="1" t="s">
        <v>11</v>
      </c>
      <c r="B5" s="1">
        <v>30</v>
      </c>
      <c r="C5" s="1">
        <v>27.27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Gráficos</vt:lpstr>
      </vt:variant>
      <vt:variant>
        <vt:i4>5</vt:i4>
      </vt:variant>
    </vt:vector>
  </HeadingPairs>
  <TitlesOfParts>
    <vt:vector size="9" baseType="lpstr">
      <vt:lpstr>Hoja1</vt:lpstr>
      <vt:lpstr>Ejemplo mediana datos no agrupa</vt:lpstr>
      <vt:lpstr>Hoja3</vt:lpstr>
      <vt:lpstr>Hoja4</vt:lpstr>
      <vt:lpstr>Histograma</vt:lpstr>
      <vt:lpstr>Poligono de frec relativas</vt:lpstr>
      <vt:lpstr>Ojiva</vt:lpstr>
      <vt:lpstr>Grafico de columnas</vt:lpstr>
      <vt:lpstr>Gràfico de torta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</dc:creator>
  <cp:lastModifiedBy>ivonne</cp:lastModifiedBy>
  <dcterms:created xsi:type="dcterms:W3CDTF">2017-08-11T13:10:05Z</dcterms:created>
  <dcterms:modified xsi:type="dcterms:W3CDTF">2017-09-29T15:50:37Z</dcterms:modified>
</cp:coreProperties>
</file>